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W:\Mihrazim\משותפת מכרזים\פרסומים באינטרנט\מכרזי פומבי - פרסומים באינטרנט\מכרזים אינטרנט 2026\"/>
    </mc:Choice>
  </mc:AlternateContent>
  <xr:revisionPtr revIDLastSave="0" documentId="8_{0455783C-7430-4355-9C32-64778A08A17E}" xr6:coauthVersionLast="47" xr6:coauthVersionMax="47" xr10:uidLastSave="{00000000-0000-0000-0000-000000000000}"/>
  <bookViews>
    <workbookView xWindow="-120" yWindow="-120" windowWidth="29040" windowHeight="15840" xr2:uid="{00000000-000D-0000-FFFF-FFFF00000000}"/>
  </bookViews>
  <sheets>
    <sheet name="יצוא השוואת הצעות"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57" i="1" l="1"/>
  <c r="F256" i="1"/>
  <c r="F255" i="1"/>
  <c r="F247" i="1"/>
  <c r="F253" i="1"/>
  <c r="F252" i="1"/>
  <c r="F251" i="1"/>
  <c r="F250" i="1"/>
  <c r="F249" i="1"/>
  <c r="F248" i="1"/>
  <c r="F246" i="1"/>
  <c r="F245" i="1"/>
  <c r="F238" i="1"/>
  <c r="F237" i="1"/>
  <c r="F226" i="1"/>
  <c r="F224" i="1"/>
  <c r="F225" i="1"/>
  <c r="F223" i="1"/>
  <c r="F217" i="1"/>
  <c r="F216" i="1"/>
  <c r="F210" i="1"/>
  <c r="F207" i="1"/>
  <c r="F208" i="1"/>
  <c r="F209" i="1"/>
  <c r="F195" i="1"/>
  <c r="F196" i="1"/>
  <c r="F197" i="1"/>
  <c r="F198" i="1"/>
  <c r="F199" i="1"/>
  <c r="F200" i="1"/>
  <c r="F201" i="1"/>
  <c r="F202" i="1"/>
  <c r="F203" i="1"/>
  <c r="F204" i="1"/>
  <c r="F205" i="1"/>
  <c r="F206" i="1"/>
  <c r="F189" i="1"/>
  <c r="F190" i="1"/>
  <c r="F192" i="1"/>
  <c r="F188" i="1"/>
  <c r="F180" i="1"/>
  <c r="F179" i="1"/>
  <c r="F176" i="1"/>
  <c r="F172" i="1"/>
  <c r="F175" i="1"/>
  <c r="F171" i="1"/>
  <c r="F156" i="1"/>
  <c r="F158" i="1"/>
  <c r="F159" i="1"/>
  <c r="F160" i="1"/>
  <c r="F161" i="1"/>
  <c r="F163" i="1"/>
  <c r="F164" i="1"/>
  <c r="F167" i="1"/>
  <c r="F155" i="1"/>
  <c r="F125" i="1"/>
  <c r="F126" i="1"/>
  <c r="F127" i="1"/>
  <c r="F130" i="1"/>
  <c r="F131" i="1"/>
  <c r="F132" i="1"/>
  <c r="F133" i="1"/>
  <c r="F134" i="1"/>
  <c r="F137" i="1"/>
  <c r="F138" i="1"/>
  <c r="F139" i="1"/>
  <c r="F140" i="1"/>
  <c r="F142" i="1"/>
  <c r="F143" i="1"/>
  <c r="F144" i="1"/>
  <c r="F145" i="1"/>
  <c r="F146" i="1"/>
  <c r="F147" i="1"/>
  <c r="F148" i="1"/>
  <c r="F149" i="1"/>
  <c r="F124" i="1"/>
  <c r="F64" i="1"/>
  <c r="F121" i="1" s="1"/>
  <c r="F116" i="1"/>
  <c r="F115" i="1"/>
  <c r="F113" i="1"/>
  <c r="F112" i="1"/>
  <c r="F110" i="1"/>
  <c r="F99" i="1"/>
  <c r="F100" i="1"/>
  <c r="F101" i="1"/>
  <c r="F102" i="1"/>
  <c r="F103" i="1"/>
  <c r="F104" i="1"/>
  <c r="F105" i="1"/>
  <c r="F106" i="1"/>
  <c r="F107" i="1"/>
  <c r="F108" i="1"/>
  <c r="F109" i="1"/>
  <c r="F98" i="1"/>
  <c r="F96" i="1"/>
  <c r="F93" i="1"/>
  <c r="F94" i="1"/>
  <c r="F95" i="1"/>
  <c r="F88" i="1"/>
  <c r="F82" i="1"/>
  <c r="F70" i="1"/>
  <c r="F75" i="1"/>
  <c r="F84" i="1"/>
  <c r="F85" i="1"/>
  <c r="F86" i="1"/>
  <c r="F87" i="1"/>
  <c r="F90" i="1"/>
  <c r="F77" i="1"/>
  <c r="F78" i="1"/>
  <c r="F79" i="1"/>
  <c r="F80" i="1"/>
  <c r="F81" i="1"/>
  <c r="F69" i="1"/>
  <c r="F72" i="1"/>
  <c r="F73" i="1"/>
  <c r="F74" i="1"/>
  <c r="F68" i="1"/>
  <c r="F57" i="1"/>
  <c r="F58" i="1"/>
  <c r="F59" i="1"/>
  <c r="F60" i="1"/>
  <c r="F62" i="1"/>
  <c r="F63" i="1"/>
  <c r="F56" i="1"/>
  <c r="F54" i="1"/>
  <c r="F48" i="1"/>
  <c r="F49" i="1"/>
  <c r="F50" i="1"/>
  <c r="F51" i="1"/>
  <c r="F52" i="1"/>
  <c r="F53" i="1"/>
  <c r="F47" i="1"/>
  <c r="F44" i="1"/>
  <c r="F26" i="1"/>
  <c r="F27" i="1"/>
  <c r="F28" i="1"/>
  <c r="F29" i="1"/>
  <c r="F30" i="1"/>
  <c r="F31" i="1"/>
  <c r="F32" i="1"/>
  <c r="F25" i="1"/>
  <c r="F21" i="1"/>
  <c r="F22" i="1"/>
  <c r="F20" i="1"/>
  <c r="F14" i="1"/>
  <c r="F13" i="1"/>
  <c r="F33" i="1" l="1"/>
</calcChain>
</file>

<file path=xl/sharedStrings.xml><?xml version="1.0" encoding="utf-8"?>
<sst xmlns="http://schemas.openxmlformats.org/spreadsheetml/2006/main" count="604" uniqueCount="414">
  <si>
    <t>מספר</t>
  </si>
  <si>
    <t>תאור</t>
  </si>
  <si>
    <t>יח' מידה</t>
  </si>
  <si>
    <t>כמות</t>
  </si>
  <si>
    <t>מחיר</t>
  </si>
  <si>
    <t>סה"כ</t>
  </si>
  <si>
    <t>00.0.000</t>
  </si>
  <si>
    <t>עבודות בניה</t>
  </si>
  <si>
    <t>הערות כלליות</t>
  </si>
  <si>
    <t>הערה: כל סעיפי המכרז כוללים אספקה והרכבה של המוצר בשלמותו באתר. כולל דוגמאות לאישור אדריכל . בנוסף כוללת העבודה העמדת פיגום נייד לרבות פיגום חשמלי באם ידרשו,כלול במחירי היח'</t>
  </si>
  <si>
    <t>הערה</t>
  </si>
  <si>
    <t>05.0.000</t>
  </si>
  <si>
    <t xml:space="preserve"> עבודות איטום</t>
  </si>
  <si>
    <t>05.1.000</t>
  </si>
  <si>
    <t>05.1.001</t>
  </si>
  <si>
    <t>הערה : כל עבודות האיטום בהתאם להנחיות המפקח ויועץ האיטום , יש לאשר את חומרי האיטום לפני ביצוע</t>
  </si>
  <si>
    <t>05.1.002</t>
  </si>
  <si>
    <t>איטום ריצפות חדרים רטובים באיזורים : הכנת האזורים כולל ניקיון הריצפה ,פינוי פסולת ,ביצוע רולקות צמנטיות במפגש בין הקיר לריצפה , איטום במריחה ב 3 שכבות ריצפה + 30 ס"מ עליה לקיר - בטורוסיל או ש"ע במשקל של 1.5 ק"ג/מ"ר עפ"י הנחיות המפקח ובאישורו</t>
  </si>
  <si>
    <t>05.1.003</t>
  </si>
  <si>
    <t>הערה : על הקבלן לבצע בדיקת הצפה על מנת לוודא שאין נזילות. בדיקת ההצפה כ72 שעות על פי התקן.</t>
  </si>
  <si>
    <t>05.1.010</t>
  </si>
  <si>
    <t xml:space="preserve"> מ"ר</t>
  </si>
  <si>
    <t>06.0.000</t>
  </si>
  <si>
    <t>עבודות מסגרות ונגרות אומן</t>
  </si>
  <si>
    <t>06.1.000</t>
  </si>
  <si>
    <t>06.1.001</t>
  </si>
  <si>
    <t>עבודות נגרות ומסגרות אומן כוללות בין היתר: או"ה משקופים, ביטון משקופים, או"ה הכנפיים, צביעת משקופים ודלתות בצבע שיבחר ע"י האדריכל כולל צבע בתנור, פירזול, סטופרים, מחזירי שמן, מתאמי סגירה וכל הציוד הנלווה הכל קומפלט כמפורט בכתב הכמויות, בתכניות וברשימות.</t>
  </si>
  <si>
    <t>06.1.002</t>
  </si>
  <si>
    <t>כאשר מוגדרת דלת אש הדלת כוללת במחיר האספקה וההתקנה מחזיר/מחזירי שמן תקניים לפי כמות הכנפיים, מתאם סגירת דלתות בדלתות דו כנפיות, אישור תו תקן לפי ת"י 1212 ומעצורי קיר למניעת פגיעת הכנף בקיר</t>
  </si>
  <si>
    <t>06.1.003</t>
  </si>
  <si>
    <t>06.1.010</t>
  </si>
  <si>
    <t>א"וה דלת לשרותים  עפ"י פרט ד-1</t>
  </si>
  <si>
    <t xml:space="preserve"> יח'</t>
  </si>
  <si>
    <t>06.1.020</t>
  </si>
  <si>
    <t>א"וה דלת לתא נכים עפ"י פרט ד-2</t>
  </si>
  <si>
    <t>06.1.030</t>
  </si>
  <si>
    <t>א"וה מטבחון קומת קרקע ארון תחתון וארון עליון במידות 215/60  עפ"י פרט אדריכלי</t>
  </si>
  <si>
    <t>06.1.040</t>
  </si>
  <si>
    <t>א"וה מטבחון קומה א ארון תחתון וארון עליון במידות 190/60 עפ"י פרט אדריכלי</t>
  </si>
  <si>
    <t>06.1.050</t>
  </si>
  <si>
    <t>א"וה מטבחון קומה ב ארון תחתון וארון עליון במידות 290/60 עפ"י פרט אדריכלי</t>
  </si>
  <si>
    <t>06.1.060</t>
  </si>
  <si>
    <t>א"וה מטבחון קומה ג  ארון תחתון וארון עליון במידות 290/60 עפ"י פרט אדריכלי</t>
  </si>
  <si>
    <t>06.1.070</t>
  </si>
  <si>
    <t>א"וה מטבחון קומה ד  ארון תחתון וארון עליון במידות 290/60 עפ"י פרט אדריכלי</t>
  </si>
  <si>
    <t>06.1.080</t>
  </si>
  <si>
    <t>א"וה מטבחון קומה ה  ארון תחתון וארון עליון במידות 290/60 עפ"י פרט אדריכלי</t>
  </si>
  <si>
    <t>06.1.090</t>
  </si>
  <si>
    <t>א"וה מטבחון קומה ה  ארון תחתון וארון עליון במידות 250+30/60 עפ"י פרט אדריכלי</t>
  </si>
  <si>
    <t>06.1.100</t>
  </si>
  <si>
    <t>א"וה מטבחון קומה ה  ארון תחתון וארון עליון במידות 230+120/60 עפ"י פרט אדריכלי</t>
  </si>
  <si>
    <t>06.1.110</t>
  </si>
  <si>
    <t>א"וה דלפק אוכל צמוד לקיר במידות 190/50 עפ"י פרט אדריכלי</t>
  </si>
  <si>
    <t>קומפ'</t>
  </si>
  <si>
    <t>08.0.000</t>
  </si>
  <si>
    <t>עבודות חשמל</t>
  </si>
  <si>
    <t>09.0.000</t>
  </si>
  <si>
    <t>עבודות טיח</t>
  </si>
  <si>
    <t>09.1.000</t>
  </si>
  <si>
    <t>09.1.010</t>
  </si>
  <si>
    <t>10.0.000</t>
  </si>
  <si>
    <t>עבודות ריצוף וחיפוי</t>
  </si>
  <si>
    <t>10.1.000</t>
  </si>
  <si>
    <t>10.1.001</t>
  </si>
  <si>
    <t>כל עבודות הריצוף והחיפוי כוללות עבודה בשטחים מעוגלים , כולל ריצוף באלכסונים ללא הבדל , כולל ביצוע רובה, פסי פליז, פינות אלומיניום או ביצוע גרונג, לפי בחירת האדריכל, בגין עבודה המפורטת בהערה לא תשולם כל תוספת מחיר ותהיה כלולה במחירי הסעיפים השונים בפרק זה</t>
  </si>
  <si>
    <t>10.1.002</t>
  </si>
  <si>
    <t>כל עבודות הריצוף הינן בהדבקה ע"ג ריצוף קיים וכוללות דבק</t>
  </si>
  <si>
    <t>10.1.003</t>
  </si>
  <si>
    <t>פוגה מינימלית 3 מ"מ.</t>
  </si>
  <si>
    <t>10.1.004</t>
  </si>
  <si>
    <t>יש להשתמש בספייסרים יעודיים בעת הריצוף.</t>
  </si>
  <si>
    <t>10.1.005</t>
  </si>
  <si>
    <t>חישוב הכמויות הוא נטו ללא תוספת</t>
  </si>
  <si>
    <t>10.1.010</t>
  </si>
  <si>
    <t>ריצוף מטבחונים  באריחי גרניט פורצלן במידות 60/60 ס"מ, אפור בטון מחברת שרוני דגם קולט גריי או ש"ע ,דוגמא לאישור האדריכל , המחיר כולל כל הנדרש לישום הריצוף בכל שיטה שתאושר ע"י המפקח (הדבקה, מדה מתפלסת, חול מיוצב וכו. עלות השתית הנדרשת כלולה במחיר הריצוף). עד גמר מושלם כולל התאמה לגובה ריצוף השטחים הסמוכים לרבות סרגלי אלומיניום וספים. חומר הומוגני, כולל ביצוע רובה צמנטית תוצרת חב' מיסטר פיקס או ש"ע בגוון לבחירת האדריכל.</t>
  </si>
  <si>
    <t>10.1.020</t>
  </si>
  <si>
    <t>שיפולים ממין הריצוף הנ"ל בגובה 7 ס"מ.</t>
  </si>
  <si>
    <t xml:space="preserve"> מטר</t>
  </si>
  <si>
    <t>10.1.030</t>
  </si>
  <si>
    <t>10.1.040</t>
  </si>
  <si>
    <t>10.1.050</t>
  </si>
  <si>
    <t>10.1.060</t>
  </si>
  <si>
    <t>חיפוי קירות במטבחון בקרמיקה במידות 336.8/9.2 ס"מ בגוון לבן   של חברת שרוני כולל רובה  אקרילית בגוון תואם</t>
  </si>
  <si>
    <t>10.1.070</t>
  </si>
  <si>
    <t>משטח אבן קיסר למטבחון קומת קרקע בגוון לבחירת אדריכל כולל עיבוד פתח לכיור ברז סבוניה וכו.במידות 215/65 ס"מ</t>
  </si>
  <si>
    <t>10.1.080</t>
  </si>
  <si>
    <t>משטח אבן קיסר למטבחון קומה א בגוון לבחירת אדריכל כולל עיבוד פתח לכיור ברז סבוניה וכו.במידות 190/65 ס"מ</t>
  </si>
  <si>
    <t>10.1.090</t>
  </si>
  <si>
    <t>משטח אבן קיסר למטבחון קומה ב  בגוון לבחירת אדריכל כולל עיבוד פתח לכיור ברז סבוניה וכו.במידות 290/65 ס"מ</t>
  </si>
  <si>
    <t>10.1.100</t>
  </si>
  <si>
    <t>משטח אבן קיסר למטבחון קומה ג  בגוון לבחירת אדריכל כולל עיבוד פתח לכיור ברז סבוניה וכו.במידות 290/65 ס"מ</t>
  </si>
  <si>
    <t>10.1.110</t>
  </si>
  <si>
    <t>משטח אבן קיסר למטבחון קומה ד  בגוון לבחירת אדריכל כולל עיבוד פתח לכיור ברז סבוניה וכו.במידות 290/65 ס"מ</t>
  </si>
  <si>
    <t>10.1.120</t>
  </si>
  <si>
    <t>משטח אבן קיסר למטבחון קומה ה  בגוון לבחירת אדריכל כולל עיבוד פתח לכיור ברז סבוניה וכו.במידות 290/65 ס"מ</t>
  </si>
  <si>
    <t>10.1.130</t>
  </si>
  <si>
    <t>משטח אבן קיסר למטבחון קומה ה  בגוון לבחירת אדריכל כולל עיבוד פתח לכיור ברז סבוניה וכו.במידות 250+30/65 ס"מ</t>
  </si>
  <si>
    <t>10.1.140</t>
  </si>
  <si>
    <t>משטח אבן קיסר למטבחון קומה ה  בגוון לבחירת אדריכל כולל עיבוד פתח לכיור ברז סבוניה וכו.במידות 230+120/65 ס"מ</t>
  </si>
  <si>
    <t>11.0.000</t>
  </si>
  <si>
    <t>עבודות צבע</t>
  </si>
  <si>
    <t>11.1.000</t>
  </si>
  <si>
    <t>11.1.001</t>
  </si>
  <si>
    <t>מחירי היחידה בפרק זה כוללים צביעת הסניף השכבת הצבע האחרונה לאחר גמר כל עבודות הבינוי וההתאמה של כל עבודות הקבלנים והספקים ואיכלוס הסניף לרבות תיקוני הצבע הנדרשים, עטיפת הריהוט בפוליאתילן בעובי 100 מיקרון לפחות והדבקתו לשמירה מנזקי אבק וצבע והסרתו בתום העבודות. הכל קומפלט ומוכן למסירה.</t>
  </si>
  <si>
    <t>11.1.010</t>
  </si>
  <si>
    <t>צביעת קירות ותקרות פנים, בצבע מסוג סופרקריל, בגוון עפ"י תואם בשטח והנחיות האדריכל, בשלוש שכבות לפחות עד לקבלת גוון אחיד המחיר כולל ביצוע כל ההכנות הדרושות בקירות ובתקרה הקיימת טרם ביצוע הצבע.העבודה כוללת פיגום</t>
  </si>
  <si>
    <t>22.0.000</t>
  </si>
  <si>
    <t>אלמנטים מתועשים</t>
  </si>
  <si>
    <t>22.1.000</t>
  </si>
  <si>
    <t>22.1.001</t>
  </si>
  <si>
    <t>מחיר התקרות כולל ביצוע כל הפתחים למערכות: גרילי מיזוג אוויר, גופי תאורה, מתזי ספרינקלרים ומערכות מתח נמוך. במידת הצורך יש לבצע מסגרות לגרילים בסינרים ובתקרות.</t>
  </si>
  <si>
    <t>22.1.002</t>
  </si>
  <si>
    <t>כל קירות הגבס כולל בידוד צמר זכוכית ואו צמר סלעים במשקל של 24 ק"ג למטר קוב בקיר רגיל. בקיר בעל חשיבות אקוסטית במשקל של 48 ק"ג מטר קוב.לפי תוכנית בניה</t>
  </si>
  <si>
    <t>22.1.003</t>
  </si>
  <si>
    <t>כל עבודות התקרה האקוסטית יבצעו על פי תקן ישראלי 5103 כאשר באחריות הקבלן למסור בסיום הפרוייקט אישור מת"י לכל התקרות הפריקות על כל מרכיביהן. מחיר העבודה כולל העברת הביקורת הנ"ל כולל ביקורות חוזרות וטיפול מלא ומושלם עד לקבלת אישור מת"י.</t>
  </si>
  <si>
    <t>22.1.010</t>
  </si>
  <si>
    <t>22.1.020</t>
  </si>
  <si>
    <t>תקרת פח מחורר MICROLOK ASPEN במידות 60/60 בגוון לבן RAL9016 של חברת יהודה יצוא יבוא . כולל בד גיזה שחור אקוסטי בגב האריח או ש"ע. הכול מבוצע ע"ג קונסטרוקצית פיין ליין ופרופיל L+Z בהיקף. על המבצע לספק דוגמא לאישור האדריכל. כולל כל החומרים הנילווים להרכבת התקרה ע"פ הוראות היצרן. כמו כן תכלול העבודה עיבוד פתחים לגופי תאורה, יציאות מיזוג אויר, ספרינקלרים, גלאים וכו'. כולל עיגון ותליה עפ"י הנחיות בכתב של יועץ הקונסטרוקציה. על הקבלן לקחת בחשבון עבודה בשלבים ועד לקבלת עבודה מושלמת.</t>
  </si>
  <si>
    <t>22.1.030</t>
  </si>
  <si>
    <t>תקרת מגשים מפח אטום בגוון לבן ברוחב של כ-30 ס"מ כולל פרופיל L+Z הקפי  על המבצע לספק דוגמא לאישור האדריכל. כולל כל החומרים הנילווים להרכבת התקרה ע"פ הוראות היצרן. כמו כן תכלול העבודה עיבוד פתחים לגופי תאורה, יציאות מיזוג אויר, ספריקלרים, גלאים וכו'. כולל עיגון ותליה עפ"י הנחיות בכתב של יועץ הקונסטרוקציה.</t>
  </si>
  <si>
    <t>24.0.000</t>
  </si>
  <si>
    <t>עבודות הריסה</t>
  </si>
  <si>
    <t>24.1.000</t>
  </si>
  <si>
    <t>24.1.001</t>
  </si>
  <si>
    <t>על הקבלן לעבוד בהתאם להנחיות הפיקוח באתר. באחריות הקבלן לספק מכולה לפינוי אשפה ולדאוג לפינויה עפ"י הצורך. ציוד אשר יפורק ויידרש להיות מפונה למחסני המזמין ירוכז בצורה מסודרת ויימסר למזמין על פי הנחיית המפקח. המחיר כולל את הפינוי המלא  של כל הציוד שיפורק/יהרס המיועד לפינוי כפסולת .</t>
  </si>
  <si>
    <t>24.1.002</t>
  </si>
  <si>
    <t>כל העבודות שמוזכרות בפרק שלהלן כוללות פינוי הפסולת לאתר מורשה</t>
  </si>
  <si>
    <t>24.1.003</t>
  </si>
  <si>
    <t>פרוק כל הקירות כפוף לאישור מהנדס המבנה</t>
  </si>
  <si>
    <t>24.1.004</t>
  </si>
  <si>
    <t>חציבה דרך קורות, להתקנת מע' ספרינקלרים, כפופה לאישור מהנדס המבנה</t>
  </si>
  <si>
    <t>24.1.005</t>
  </si>
  <si>
    <t>על הקבלן לעבוד בהתאם לתוכניות אדריכליות תוכניות הריסה ותוכניות בניה.כל התמחור יבוצע בהתאם לתוכניות</t>
  </si>
  <si>
    <t>24.1.010</t>
  </si>
  <si>
    <t>07</t>
  </si>
  <si>
    <t>מתקני תברואה</t>
  </si>
  <si>
    <t/>
  </si>
  <si>
    <t>הערות כלליות לפרק 07 מתקני תברואה</t>
  </si>
  <si>
    <t>בסעיפים שאינם נכללים במפרט הכללי או מנוגדים לנאמר בו, יש להשתמש רק במקרים של דרישה מיוחדת.</t>
  </si>
  <si>
    <t>סה"כ להערות כלליות לפרק 07 מתקני תברואה</t>
  </si>
  <si>
    <t>צינורות פלסטיים למים קרים וחמים ולמערכת מתזים (ספרינקלרים)</t>
  </si>
  <si>
    <t>מ'</t>
  </si>
  <si>
    <t>צינורות פוליאתילן מצולב למים קרים וחמים עם גרעין אלומיניום (S.P או מולטיגול) קוטר 25 מ"מ ללחץ עבודה 10 אטמ' מותקנים גלויים או סמויים לרבות ספחים</t>
  </si>
  <si>
    <t>צינורות פוליאתילן מצולב למים קרים וחמים עם גרעין אלומיניום (S.P או מולטיגול) קוטר 32 מ"מ ללחץ עבודה 10 אטמ' מותקנים גלויים או סמויים לרבות ספחים</t>
  </si>
  <si>
    <t>סה"כ לצינורות פלסטיים למים קרים וחמים ולמערכת מתזים (ספרינקלרים)</t>
  </si>
  <si>
    <t>07.021</t>
  </si>
  <si>
    <t>ברזים, שסתומים ומסננים לקווי מים קרים וחמים</t>
  </si>
  <si>
    <t>יח'</t>
  </si>
  <si>
    <t>סה"כ לברזים, שסתומים ומסננים לקווי מים קרים וחמים</t>
  </si>
  <si>
    <t xml:space="preserve">צינורות למערכת נקזים </t>
  </si>
  <si>
    <t xml:space="preserve">סה"כ לצינורות למערכת נקזים </t>
  </si>
  <si>
    <t>ספחים לצינורות ניקוז מפוליאתילן, פוליפרופילן, P.V.C ויצקת ברזל</t>
  </si>
  <si>
    <t>ספחים שונים כגון: הסתעפויות, זוויות, מעברים ואביזרי ביקורת לצנרת פוליאתילן בצפיפות גבוהה (H.D.P.E) דוגמת "גבריט" או "מובילית" או ש"ע קוטר 50 מ"מ</t>
  </si>
  <si>
    <t>ספחים שונים כגון: הסתעפויות, זוויות, מעברים ואביזרי ביקורת לצנרת פוליאתילן בצפיפות גבוהה (H.D.P.E) דוגמת "גבריט" או "מובילית" או ש"ע קוטר 110 מ"מ</t>
  </si>
  <si>
    <t>סה"כ לספחים לצינורות ניקוז מפוליאתילן, פוליפרופילן, P.V.C ויצקת ברזל</t>
  </si>
  <si>
    <t xml:space="preserve">מחסומי רצפה, סיפונים למזגנים ותעלות ניקוז </t>
  </si>
  <si>
    <t>מחסומי רצפה מפוליפרופילן "2/"4 עם טבעת ורשת מפליז</t>
  </si>
  <si>
    <t>קופסאות בקורת מפוליפרופילן "2/"4 דוגמת "חוליות" או ש"ע עם מכסה פליז</t>
  </si>
  <si>
    <t>מאסף רצפה - נפילה "4 מפוליפרופילן דוגמת "חוליות" או ש"ע עם מכסה פלסטיק</t>
  </si>
  <si>
    <t xml:space="preserve">סה"כ למחסומי רצפה, סיפונים למזגנים ותעלות ניקוז </t>
  </si>
  <si>
    <t>אסלות, מיכלי הדחה ומשתנות</t>
  </si>
  <si>
    <t>הערות: 1. סעיפים לנקודות תברואה - קומפלט (צנרת מים, צנרת ביוב והרכבת הכלים) וקבועות כולל התקנה בלבד - ראה בתת פרק 07.049. 2. המחירים כוללים אספקה והתקנה בשלמות של הקבועות, חיבור למערכות מים וביוב, לרבות האביזרים הדרושים כגון: צינורות לחיבורי מים, צינור מאריך גמיש למיכל הדחה, ספחים, זויות וברכיים לחיבור דלוחין, סיפון לכיורים, ברזי ניל וקונזולות תמיכה. 3. אביזרים במקלחת ממתכת מצופה כרום ומפלב"מ (נירוסטה) - ראה תת פרק 30.011.</t>
  </si>
  <si>
    <t>מיכל הדחה סמוי להתקנה מוקדמת בתוך קיר גבס (הנמדד בנפרד), דגם "טרופאה" כדוגמת "גולן" או ש"ע לאסלה תלויה, לרבות לחצן כרום מבריק/מט ועיגון ע"י בטון בתחתית מתקן מיכל ההדחה</t>
  </si>
  <si>
    <t>קומפ</t>
  </si>
  <si>
    <t>סה"כ לאסלות, מיכלי הדחה ומשתנות</t>
  </si>
  <si>
    <t xml:space="preserve">כיורים </t>
  </si>
  <si>
    <t>נגיש- כיור רחצה תלוי מחרס צבעוני דגם "פלמה 51" מעוגל או ש"ע, באורך 49.5 ס"מ, ברוחב 41.8 ס"מ ובגובה 13.2 ס"מ</t>
  </si>
  <si>
    <t xml:space="preserve">סה"כ לכיורים </t>
  </si>
  <si>
    <t>ברזים, סוללות ומתקנים לשתיית מים (קולר)</t>
  </si>
  <si>
    <t>סה"כ לברזים, סוללות ומתקנים לשתיית מים (קולר)</t>
  </si>
  <si>
    <t>מחממי מים מהירים</t>
  </si>
  <si>
    <t>מחמם מים מהיר לכיור "אטמור Inleine" או ש"ע של 3.5 או 5 קו"ט - מותקן בשלמות, לרבות חיבור לנקודת מים ולנקודת חשמל קיימות</t>
  </si>
  <si>
    <t>סה"כ למחממי מים מהירים</t>
  </si>
  <si>
    <t>סה"כ למתקני תברואה</t>
  </si>
  <si>
    <t>סה"כ עלות עבודות איטום</t>
  </si>
  <si>
    <t>סה"כ עלות עבודות נגרות</t>
  </si>
  <si>
    <t>07 - מתקני תברואה</t>
  </si>
  <si>
    <t>מע"מ בשיעור 18%</t>
  </si>
  <si>
    <t>06 - מסגרות אומן ונגרות</t>
  </si>
  <si>
    <t>05 - עבודות איטום</t>
  </si>
  <si>
    <t>סה"כ עלות לעבודות חשמל</t>
  </si>
  <si>
    <t>סה"כ עלות עבודות טיח</t>
  </si>
  <si>
    <t>סה"כ עלות עבודות ריצוף</t>
  </si>
  <si>
    <t>סה"כ עלות עבודות צבע</t>
  </si>
  <si>
    <t>11 - עבודות צבע</t>
  </si>
  <si>
    <t>22 - אלמנטים מתועשים</t>
  </si>
  <si>
    <t>24 - עבודות הריסה</t>
  </si>
  <si>
    <t>08 - עבודות חשמל</t>
  </si>
  <si>
    <t>סה"כ עלות אלמנטים מתועשים</t>
  </si>
  <si>
    <t>סה"כ עלות עבודות הריסה</t>
  </si>
  <si>
    <t>מובילים- צנרת ותעלות</t>
  </si>
  <si>
    <t>צינור פלסטי כפיף פ"נ בקוטר 32 מ"מ (מריכף)</t>
  </si>
  <si>
    <t>צינור פלסטי קשיח "מרירון" בקוטר "2</t>
  </si>
  <si>
    <t>תעלה פלסטית במידות X 25 30 מ"מ</t>
  </si>
  <si>
    <t>תעלה פלסטית במידות X 60 60 מ"מ</t>
  </si>
  <si>
    <t>מוליכים וכבלים</t>
  </si>
  <si>
    <t>מוליך נחושת מבודד PVC בחתך 10 ממ"ר</t>
  </si>
  <si>
    <t>מוליך נחושת מבודד PVC בחתך 16 ממ"ר</t>
  </si>
  <si>
    <t>כבל נחושת XLPE) N2XY) בחתך X 1.5 3 ממ"ר או בחתךX 1.5 2 ממ"ר</t>
  </si>
  <si>
    <t>כבל נחושת XLPE) N2XY) בחתך X 1.5 5 ממ"ר או בחתך X 1.5 4 ממ"ר</t>
  </si>
  <si>
    <t>כבל נחושת XLPE) N2XY) בחתך X 2.5 3 ממ"ר</t>
  </si>
  <si>
    <t>לוחות חשמל - מא"זים מפסקים אביזרים וטיפולים שונים</t>
  </si>
  <si>
    <t>מא"ז לזרם נומינלי עד 25 אמפר חד קוטבי,מכל סוג שהוא,כושר ניתוק 10 קילואמפר, קוטבים מוגנים כולל התקנתו בלוח קיים לרבות כל הציוד הנדרש להתקנה- מעגלי מאור שירותים , מעגלי מאור מטבחונים ומעגלי ח"ק מטבחונים</t>
  </si>
  <si>
    <t>מא"ז לזרם נומינלי עד  3x 25 אמפר תלת קוטבי, מכל סוג שהוא,כושר ניתוק 10 קילואמפר, קוטבים מוגנים כולל התקנתו בלוח קיים לרבות כל הציוד הנדרש להתקנה</t>
  </si>
  <si>
    <t>ממסר פחת 40*2 אמפר, רגישות 30 מיליאמפר, תוצרת ABB או שניידר כולל התקנתו בלוח חשמל קיים לרבות כל הציוד הנדרש להתקנה- עבור מעגלי תאורה בשירותים (כל מעגלי התאורה בשירותים יוגנו ע"י ממסר פחת) וכל בית תקע אטמור במטבחונים (לבית תקע אטמור במטבחונים יהיה ממסר פחת נפרד עם מאז נפרד ולכל מעגל תאורה לשירותים גברים ולשרותים נשים יהיה ממסר פחת)</t>
  </si>
  <si>
    <t>ממסר פחת 40*4 אמפר, רגישות 30 מיליאמפר, תוצרת ABB או שניידר- עבור בתי תקע במטבחונים (לשדה כוח מטבחונים מא"ז ראשי תלת פאזי+ממסר פחת תלת פאזי+מעגלי יציאה )</t>
  </si>
  <si>
    <t>מפסקי זרם, בתי תקע ואביזרים שונים</t>
  </si>
  <si>
    <t>מ"ז למאור A 10, יחיד, כפול ,מחליף או לחצן כנדרש</t>
  </si>
  <si>
    <t>מ"ז למאור מכל סוג A 10 מוגן מים עם מכסה קפיצי, יחיד, כפול או מחליף כנדרש</t>
  </si>
  <si>
    <t>מ"ז מואר דו קוטבי לדוד מים חמים 16 אמפר, עם נורית סימון תה"ט או עה"ט</t>
  </si>
  <si>
    <t>מ"ז למאוורר/ונטה דו-כיווני</t>
  </si>
  <si>
    <t>יחידה הכוללת שלושה בתי-תקע חד-פאזיים, תלת-פיניים A 16, מחומר פלסטי קשיח, דוגמת "ניסקו" או "גוויס"</t>
  </si>
  <si>
    <t>תוספת ליחידות בתי תקע כנ"ל (סעיפים 0013,0014,0015 ) עבור יח' מוגנת מים (כל בתי התקע במטבחונים יהיו מוגני מים)</t>
  </si>
  <si>
    <t>גופי תאורה</t>
  </si>
  <si>
    <t>גופי התאורה יעמדו בתקנים ישראליים ובינלאומיים כמפורט במפרט הטכני הכללי של משרד הבטחון. אחריות ל5 שנים לפחות לגוף תאורה, דרייבר, וכל הנלווה לגוף. גופיהתאורה יהיו 3000 או 4000 קלווין. תקן פוטוביולוגי Risk Group 0 , גופי התאורה יכללו הגנה בפני נחשולי מתח מובנה בגוף ללא תוספת מחיר. ים התקנה מושלמת לרבות חיזוק לתקרת בטון עפ"י התקן והוראות היצרן וכן באמצעות שרשראות מתכת או אביזר תליה תקני לגופים המותקנים בתקרה תלויה, כולל פתיחת פתחבגבס או תקרת מגשי פח,או תקרות אקוסטיות, כולל חיבור הגוף חשמלית, כולל כל אביזרי העזר ע"פ הוראות היצרן וחיבור כל הציוד עד להפעלה מושלמת</t>
  </si>
  <si>
    <t>גופי תאורת חירום</t>
  </si>
  <si>
    <t>גוף תאורת חירום חד תכליתי להתקנה שקועה (כפתור לד), נורות לד 3 וואט, 300 לומן לפחות, כולל סוללות אינטגרליות ל 180 דקות, עדשות פיזור אור, מבדק תקינות עצמי אינגרלי, סימון בתו תקן, דגמים מאושרים: דגם XYLUXCD5D של חברת אנלטק או EL632 של חברת אלקטרולייט או שווה ערך</t>
  </si>
  <si>
    <t>גוף תאורת חירום כנ"ל לשילוט והכוונה ("יציאה") חד או דו צדדי, דגם שקוע או גלוי או תלוי לתקרה/קיר , כולל צלמית חד/דו צדדית, סימון בתו תקן, מבדק תקינותעצמי אינטגרלי, סוללות ל 180 דקות, דגמים מאושרים: דגמים מאושרים XYVM\XYVR\XYVS\XYVSM של חברת אנלטק או EL716/723 של חברת אלקטרולייט או שו"ע</t>
  </si>
  <si>
    <t>גוף תאורה LED הרמטי , אורך כ-120 ס"מ , להתקנה על הטיח בהספק כ- 40W או כנ"ל בעל 2 נורות טיוב לד כ- 2*22W ,כיסוי פולי</t>
  </si>
  <si>
    <t>גוף תאורה LED במידות 60X60 ס"מ,להתקנה שקועה בתקרה, BACKLIGHT LED , בהספק 40 וואט, 4000 לומן לפחות, דגם פאנל A של חברת געש או BL של ניסקו או שו"ע</t>
  </si>
  <si>
    <t>גוף תאורה פאנל LED עגול , מותקן עה"ט או שקוע בתקרה, קוטר כ- 30 ס"מ , גוון 3000 או 4000 קלווין לבחירה, כולל דרייבר בתוך הגוף, 18-24W כדוגמת לד של ישראלוקס או ecoled, או שו"ע</t>
  </si>
  <si>
    <t>גוף תאורה כנ"ל, LED עגול, להתקנה על הטיח, מוגן מים בדרגת אטימות IP65 , הספק 24W , גוון אור 4000K , כדוגמת ARIEL של VEGA או שו"ע</t>
  </si>
  <si>
    <t>הארקות והגנות</t>
  </si>
  <si>
    <t>הארקת שירות מתכתי כלשהו כגון: צנרת מים מתכתית, תעלות מיזו"א, קונסטרוקציה מתכתית, תקרות מומכות וכו' לפס הארקה באמצעות מוליך נחושת עד 16 ממ"ר ( תקרות מונמכות)</t>
  </si>
  <si>
    <t>ביצוע ביקורת וטיפול בפס הארקה לרבות ניקוי המגעים וחיזוקם, הסדרת שילוט וכו' (אחזקה מונעת לכל פס הארקה קומתי)</t>
  </si>
  <si>
    <t>נקודות, פירוקים ושונות</t>
  </si>
  <si>
    <t>נקודת מאור מושלמת עשויה מוליכי נחושת עם בדוד PVC 1.5 ממ"ר בכמות ובצבע כנדרש, מושחלים בצנרת "פנ" 16 מ"מ קוטר, כולל הצנרת מותקנים תה"ט ו/או ביציקות ו/ מתחת לריצוף ו/או בתקרות ו/או בצנרת מרירון בהתקנה גלויה על הטיח</t>
  </si>
  <si>
    <t>נקודת ח"ק מושלמת בכבלים X 2.5 N2XY 3 ממ"ר מושחלים בצנרת "פנ" 23 מ"מ קוטר מותקנת תה"ט ו/או ביציקות ו/או מתחת לריצוף ו/או בתקרות ו/או בצנרת מרירון בהתקנה גלויה על הטיח</t>
  </si>
  <si>
    <t>תוספות</t>
  </si>
  <si>
    <t>בדיקת בודק חשמל כולל זימון, תיאום והשתתפות בבדיקת מתקן החשמל  ע"י בודק מוסמך או בודק חברת החשמל . הערה : כולל משלב ראשוני ועד אישור סופי , רב פעמי ככל שידרש (לכל הקומות )</t>
  </si>
  <si>
    <t>הערה: כל העבודות במסגרת מכרז/חוזה זה כוללת יצור,אספקה,התאמה והרכבה באתר עד גמר מושלם, כולל דוגמאות לאישור האדריכל. על הקבלן לדאוג לניקיון מידי יום בתחום העבודה וכן בכל דרכי הגישה אליו. עבור מילוי תנאי זה לא ישולם לקבלן ועליו להתחשב בכך בעת מילוי הצעתו. בגמר הפרויקט על הקבלן לדאוג לנקיון האזור שעבד ובכל דרכי הגישה אליו בדרגה של חברת ניקיון . עבור מילוי תנאי זה לא ישולם לקבלן ועליו להתחשב בכך בעת מילוי הצעתו.</t>
  </si>
  <si>
    <r>
      <t>איטום רצפות בשלש שכבות "טורוסיל" או ש"ע במשקל ½1 ק"ג/מ"ר בכל שכבה, לרבות עליה לגובה 30 ס"מ על קירות בהיקף האיטום. \\</t>
    </r>
    <r>
      <rPr>
        <b/>
        <sz val="11"/>
        <color theme="1"/>
        <rFont val="Arial"/>
        <family val="2"/>
        <scheme val="minor"/>
      </rPr>
      <t>המדידה נטו בין קירות.</t>
    </r>
  </si>
  <si>
    <t>אספקה והתקנת חיזוק משקופים לקירות גבס בהתאם למפרטים של חברת אורבונד וכל העבודות הנדרשות לפעולה מושלמת כלול במחיר יחידה.</t>
  </si>
  <si>
    <t>נגיש- אסלת נכים תלויה מחרס לבן דגם "ברקת"  מק' 386, באורך 70 ס"מ ובגובה 46 ס"מ, (מיכל הדחה סמוי נמדד בנפרד), לרבות מושב ומכסה קשיח דגם "פרסה" או ש"ע וכל החיזוקים</t>
  </si>
  <si>
    <t>אסלה תלויה מחרס לבן דגם "לוטם 55" מק' 384,(מיכל הדחה סמוי נמדד בנפרד) לרבות מושב דגם "בקליט", מכסה כבד ומנשא לקיבוע לקיר של האסלה</t>
  </si>
  <si>
    <t>מיכל הדחה סמוי להתקנה מוקדמת בתוך בטון או בלוקים , דגם "טרופאה" כדוגמת "גולן" או ש"ע לאסלה תלויה, לרבות לחצן כרום מבריק/מט ועיגון ע"י בטון בתחתית מתקן מיכל ההדחה</t>
  </si>
  <si>
    <t>כיור מטבח מחרס לבן במידות 50/45 ס"מ, דגם "גל דור" של חרסה, כולל הכול עד לגימור מושלם.</t>
  </si>
  <si>
    <t>ברז פרח לכיור דגם רומה 305420 של חמת ברבור מסתובב גימור שחור מט, מותקן מושלם, לרבות ברזי ניל וכל חומרי העזר</t>
  </si>
  <si>
    <t>ברז פרח לכיור דגם POD 305368 של חמת מסתובב נשלף גימור שחור מט, מותקן מושלם, לרבות ברזי ניל וכל חומרי העזר.</t>
  </si>
  <si>
    <t>ברז פרח פיה קצרה קבועה ידית מרפק גימור כרום דגם קליר 305331 של חמת, מותקן מושלם, לרבות ברזי ניל וכל חומרי העזר.</t>
  </si>
  <si>
    <t>סבוניית שיש עם דיספנסר גדם 801155 גימור שחורOP של חמת (יש לקבל אישור מראש לפני הזמנה)</t>
  </si>
  <si>
    <t xml:space="preserve">פח אשפה דגם ראטן שחור של חבר היגייניק,(יש לקבל אישור מראש לפני הזמנה) </t>
  </si>
  <si>
    <t>מראת קריסטל בלגי  בעובי 6 מ"מ במידות קוטר 60 ס"מ במסגרת שחורה.</t>
  </si>
  <si>
    <t>מראת קריסטל בלגי  בעובי 6 מ"מ במידות 60/50 ס"מ במסגרת שחורה.</t>
  </si>
  <si>
    <t>צברשת לאסלה מנרוסטה מטרן שחור של חבק היגייניק,(יש לקבל אישור מראש לפני הזמנה)</t>
  </si>
  <si>
    <t>מתקן נייר טוואלט כפול 11MAR800 של חב' היגייניק,(יש לקבל אישור מראש לפני הזמנה)</t>
  </si>
  <si>
    <t>מתקן ליבוש ידיים חשמלי דגם ASR6-2 אוטומטי של היגייניק,(יש לקבל אישור מראש לפני הזמנה)</t>
  </si>
  <si>
    <t>ידית אחיזה  שני מישורים, מאלומיניום מצופה ניילון של  "פנל רוייקטים" PP4522/S מידות: ר-600 א- 600 ע- 108 וקוטר 36 מותקן מושלם.</t>
  </si>
  <si>
    <t>מדף נרוסטה 30/15 ס"מ דגם BS604 של חברת היגייניק.</t>
  </si>
  <si>
    <t>מתקן למגבות נייר SLIMROLL SCOTT 120268 צבע שחור של חב' היגייניק, (יש לקבל אישור מראש לפני הזמנה)</t>
  </si>
  <si>
    <t>פח אשפה דוושה מרובע 30 ליטר JAVA44N9032  בצבע שחור של חב' היגייניק,  (יש לקבל אישור מראש לפני הזמנה)</t>
  </si>
  <si>
    <t>07.043</t>
  </si>
  <si>
    <t>אביזרי שרותי נכים</t>
  </si>
  <si>
    <t>ריצוף שרותים  באריחי גרניט פורצלן במידות 60/60 ס"מ, אפור בטון R10  מחברת שרוני דגם קולט גריי או ש"ע ,דוגמא לאישור האדריכל , המחיר כולל כל הנדרש לישום הריצוף בכל שיטה שתאושר ע"י המפקח (הדבקה, מדה מתפלסת, חול מיוצב וכו. עלות השתית הנדרשת כלולה במחיר הריצוף). עד גמר מושלם כולל התאמה לנקודות ביקורת כולל התאמה לגובה ריצוף השטחים הסמוכים לרבות סרגלי אלומיניום וספים. חומר הומוגני, כולל ביצוע רובה צמנטית תוצרת חב' מיסטר פיקס או ש"ע בגוון לבחירת האדריכל.</t>
  </si>
  <si>
    <t>חיפוי קירות שירותים בקרמיקה במידות 30/90 ס"מ בגוון לבן, כולל רובה אקרילית בגוון תואם .</t>
  </si>
  <si>
    <t>חיפוי קירות שירותים בקרמיקה דמוי עץ דקורטיבית במידות 30/90 ס"מ בגוון לבן, כולל רובה אקרילית בגוון תואם .</t>
  </si>
  <si>
    <t>מחיצות מודולריות</t>
  </si>
  <si>
    <t>ככלל נמדדת נקודה עד ללוח החשמל. נקודת מאור כוללת כמות מוליכים כנדרש כולל מוליך פאזה קבועה לממיר ככל שידרש. אביזר סופי אינו נכלל במחיר הנקודה. מקבץ בתי תקע בקיר או בתעלת אביזרים מאותו מעגל או אביזרים צמודים זה לזה עד 30 ס"מ ימדדו כנקודה אחת</t>
  </si>
  <si>
    <t>יחידה בית-תקע חד-פאזיים, תלת-פיניים A 16, מחומר פלסטי קשיח, דוגמת "ניסקו" או "גוויס"</t>
  </si>
  <si>
    <t>יחידה הכוללת שני בתי-תקע חד-פאזיים, תלת-פיניים A 16, מחומר פלסטי קשיח, דוגמת "ניסקו" או "גוויס"</t>
  </si>
  <si>
    <t>תיקוני טיח פנים, גם לאחר עבודות קבלנים אחרים, בשטחים קטנים, רצועות וכו' לרבות התחברות והתאמה לקיים ,תיקונים מסביב לפתחים , דלתות שנפרצו ובחיבורי קירות שנהרסו רב פעמי ככל שידרש ובכול שטח העבודה כפי שמופיע בתוכניות(לכל הקומות!! ).</t>
  </si>
  <si>
    <t>10.1.150</t>
  </si>
  <si>
    <t>10.1.160</t>
  </si>
  <si>
    <t>10.1.170</t>
  </si>
  <si>
    <t>10.1.180</t>
  </si>
  <si>
    <t>צינורות פוליאתילן מצולב למים קרים וחמים עם גרעין אלומיניום (S.P או מולטיגול) קוטר 16 מ"מ ללחץ עבודה 10 אטמ' מותקנים גלויים או סמויים לרבות ספחים .</t>
  </si>
  <si>
    <t>כיור רחצה עגול 36 עליון בצבע כחול מט או ש"ע, של חברת שרוני, כולל הכול עד לגימור מושלם,דגם לאישר האדריכל.</t>
  </si>
  <si>
    <t>09- עבודות טיח</t>
  </si>
  <si>
    <t>10- עבודות ריצוף</t>
  </si>
  <si>
    <t>מחיצות גבס חד קרומיות (קרום אחד לבן בעובי "½ בכל צד) בעובי כולל של 10 ס"מ עם מסלול עליון ותחתון וניצבים מפח פלדה מגולוון  לרבות כל החיבורים, החיזוקים, האיטומים, עיבוד פתחים, פרופילי גמר בפינות, הכנה לצביעה וכל חומרי העזר למיניהם. הכל קומפלט.לפי תוכנית אדריכלית</t>
  </si>
  <si>
    <t>פרוקים, הריסות ופינוי פסולת של: תקרת גבס/אקוסטית פריקה קיימת מחיצות גבס ,מחיצות בלוק כולל חגורות בטון ,ריצוף פנימי, מערכת אינסטלציה פנימית ,מערכת חשמל, מערכת מיזוג (בהוראת הפיקוח), חיפויי קרמיקה, כיורים, ושאר קבועות סניטריות, דלתות פנימיות וחיצוניות,רהוט קבוע ונייד , וכל היתר הדרוש על מנת להתאים את המבנה לתכליתו החדשה גם אם האלמנטים לפירוק אינם מופיעים בסעיף זה, וכפי שמופיע בבכול תוכניות העבודה (6 קומות שרותים ומטבחים).</t>
  </si>
  <si>
    <t>אספקה והתקנת משטח שיש אבן קיסר גוון אפור בהיר דגם 2030 קנט אחורי 2 ס"מ  וסינר בחזיתות 15 ס"מ במידות שטח :160/50 ס"מ, כולל אמצעי תושבתואם (יש לאשר עם הפיקוח), בקיר בטון, בלוקים או גבס , כולל את כל האביזרים והאמצעים הדרושים  לגימור מושלם, כולל עיבוד פתחים לברז וסבוניה.</t>
  </si>
  <si>
    <t>אספקה והתקנת משטח שיש אבן קיסר גוון אפור בהיר דגם 2030 קנט אחורי 2 ס"מ  וסינר בחזיתות 15 ס"מ במידות שטח :100/50 ס"מ,7 כולל אמצעי תושב תואם (יש לאשר עם הפיקוח), בקיר בטון, בלוקים או גבס , כולל את כל האביזרים והאמצעים הדרושים  לגימור מושלם, כולל עיבוד פתחים לברז וסבוניה.</t>
  </si>
  <si>
    <t>אספקה והתקנת משטח שיש אבן קיסר גוון אפור בהיר דגם 2030 קנט אחורי 2 ס"מ  וסינר בחזיתות 15 ס"מ במידות שטח :117/50 ס"מ,7 כולל אמצעי תושב תואם (יש לאשר עם הפיקוח), בקיר בטון, בלוקים או גבס , כולל את כל האביזרים והאמצעים הדרושים  לגימור מושלם, כולל עיבוד פתחים לברז וסבוניה.</t>
  </si>
  <si>
    <t>אספקה והתקנת משטח שיש אבן קיסר גוון אפור בהיר דגם 2030 קנט אחורי 2 ס"מ  וסינר בחזיתות 15 ס"מ במידות שטח :240/50 ס"מ,7 כולל אמצעי תושב תואם (יש לאשר עם הפיקוח), בקיר בטון, בלוקים או גבס , כולל את כל האביזרים והאמצעים הדרושים  לגימור מושלם, כולל עיבוד פתחים לברז וסבוניה.</t>
  </si>
  <si>
    <t>משטח אבן קיסר למטבחון קומה ד  בגוון לבחירת אדריכל כולל עיבוד פתח לכיור ברז סבוניה וכו.במידות 170+65/65 ס"מ</t>
  </si>
  <si>
    <t>נקודה ל"אטמור" מים חשמלי כולל מ"ז דו קוטבי ומנורת סימון, כולל כבל N2XY בחתך X 2.5 3 ממ"ר מושחלים בצנרת "פנ" קוטר 23 מ"מ תה"ט ו/או מתחת לריצוף ו/או בתקרות/או בצנרת מרירון גלויה על הטיח, לרבות חיבור חשמלי ל"אטמור" המים הכל מושלם קומפלט</t>
  </si>
  <si>
    <t>או"ה נקודה לכיור מטבח , לרבות נקודת מים קרים וצינור מים חמים מבודד מצינור אספקה קיים העובר בתקרה או בסמוך ועד למוצא הנקודה על פי תוכנית  וצינור דלוחין עד צנרת ניקוז ראשית בסמוך כנ"ל, הצינורות מסוג פוליאתילן מצולב למים קרים וחמים עם גרעין אלומיניום (S.P או מולטיגול) קוטר 16 מ"מ ללחץ עבודה 10 אטמ' מותקנים גלויים או סמויים לרבות ספחים, התקנת הכיור והסוללה , חציבה בקיר  ותיקונו הכול בשלמות  קומפלט.</t>
  </si>
  <si>
    <t>או"ה נקודה לכיור , עבור נקודת מים קרים בלבד מצינור אספקה קיים העובר בתקרה או בסמוך ועד למוצא הנקודה על פי תוכנית  וצינור דלוחין עד צנרת ניקוז ראשית בסמוך כנ"ל, הצינורות מסוג פוליאתילן מצולב למים קרים וחמים עם גרעין אלומיניום (S.P או מולטיגול) קוטר 16 מ"מ ללחץ עבודה 10 אטמ' מותקנים גלויים או סמויים לרבות ספחים, התקנת הכיור והסוללה, חציבה בקיר  ותיקונו הכול בשלמות  קומפלט.</t>
  </si>
  <si>
    <t>או"ה נקודת הכנה למתקן מים על השיש, לרבות צינור מים קרים , ברז סגירה וקידוח בשיש, צינורות המים מפוליאתילן מצולב למים קרים  עם גרעין אלומיניום (S.P או מולטיגול) קוטר 16 מ"מ ללחץ עבודה 10 אטמ' מותקנים גלויים או סמויים לרבות ספחים, חציבה בקיר  ותיקונו הכול בשלמות  קומפלט.</t>
  </si>
  <si>
    <t>או"ה נקודה לברז גן למים קרים, לרבות צינור מים קרים, צינורות המים מפוליאתילן מצולב למים קרים  עם גרעין אלומיניום (S.P או מולטיגול) קוטר 16 מ"מ ללחץ עבודה 10 אטמ' מותקנים גלויים או סמויים לרבות ספחים, חציבה בקיר  ותיקונו הכול בשלמות  קומפלט.</t>
  </si>
  <si>
    <t>או"ה ברזי גן מסגסוגת ברונזה/פליז קוטר "1/2</t>
  </si>
  <si>
    <t>ברזים כדוריים קוטר "1/2 1 (בהברגה) כדוגמת "שגיב" או ש"ע, עשויים ברונזה/פליז כולל הרקורד .</t>
  </si>
  <si>
    <t>ברזים כדוריים קוטר "1 (בהברגה) כדוגמת "שגיב" או ש"ע, עשויים ברונזה/פליז כולל הרקורד .</t>
  </si>
  <si>
    <t>ברזים כדוריים קוטר "2 (בהברגה) כדוגמת "שגיב" או ש"ע, עשויים ברונזה/פליז כולל הרקורד .</t>
  </si>
  <si>
    <t>צינורות פוליאתילן בצפיפות גבוהה (H.D.P.E) דוגמת "גבריט" או "מובילית" או ש"ע, מותקנים סמויים, קוטר 50 מ"מ, לרבות מחברים וספיחים.</t>
  </si>
  <si>
    <t>צינורות פוליפרופילן תלת שכבתיים דגם "Ultra Silent" או "Triplus" או ש"ע (קו שקט) מותקנים סמויים, קוטר 110 מ"מ, לרבות מחברים וספחים</t>
  </si>
  <si>
    <t>או"ה נקודה לאסלה , לרבות נקודת מים קרים וצינור ניקוז שופכין מחובר לצינור איוורור קיים (כולל ספיחים ומחברים),התקנת האסלה  ומיכל הדחה סמוי כולל ברז הקיר וצינור גמיש משורין צינורות המים מפוליאתילן מצולב למים קרים  עם גרעין אלומיניום (S.P או מולטיגול) קוטר 16 מ"מ ללחץ עבודה 10 אטמ' מותקנים גלויים או סמויים לרבות ספחים, חציבה בקיר  ותיקונו הכול בשלמות  קומפלט.</t>
  </si>
  <si>
    <t xml:space="preserve">הערות: 1. המחירים כוללים אספקה והתקנה בשלמות של הקבועות, חיבור למערכות מים וביוב, לרבות האביזרים הדרושים כגון: צינורות לחיבורי מים, ספחים, זויות וברכיים לחיבור דלוחין, סיפון לכיורים וקונזולות תמיכה.2. המחירים אינם כוללים ברזי ניל אשר נמדדים ביחד עם הסוללות. </t>
  </si>
  <si>
    <t>נגיש  - מאחז יד מתרומם גלהתקנה על קיר,  מידות: ר-120 א- 850 ע- 210 וקוטר 36 מותקן מושלם. עם ציר מובנה מוגן היתפסות מאלומיניום מצופה ניילון דגם PP445 דוגמת פנל פרוייקטים או ש"ע ואיכות, 22 ניוטון כח הרמה, לפי תקן ישראלי 1918 חלק 3 מותקן מושלם.</t>
  </si>
  <si>
    <t>נגיש  - ידית אחיזה 65  ס"מ מותקן מושלם, מאלומיניום מצופה ניילון להתקנה על כנף דלתתא שרותי נכים,דגם PP440/A דוגמת פנל פרוייקטים או ש"ע ואיכות,  לפי תקן ישראלי 1918 חלק 3 מידות: ר-650  ע- 108 וקוטר 36 מותקן מושלם.</t>
  </si>
  <si>
    <t>סה"כ לפי פרקים</t>
  </si>
  <si>
    <t>סה"כ הצעה</t>
  </si>
  <si>
    <t>סה"כ הצעה כולל מע"מ</t>
  </si>
  <si>
    <t>או"ת של מחיצות מודולריות ודלתות HPL בשלוב פרזול נירוסטה דגם imagine grey של חברת מ.נ.ל לתאי שרותים גברים/נשים/ח' ניקיון ( הכול כמצויין בתוכניות האדריכליות ובהתאם לפרט ביצוע). גוון אפור לבחירת האדריכל, הכול לפי תוכניות אדריכל (6 קומות), הביצוע קומפלט מושלם כולל את כל החיזוקים מחברים לביצוע מושלם,  על המבצע לספק דוגמא לאישור האדריכל, כולל את כל החומרים הנילווים להרכבת התאים/מחיצות ע"פ הוראות יצרן.</t>
  </si>
  <si>
    <t>1. כל העבודות בפרק זה כפופות לנאמר ב"מפרט כללי לעבודות בנין" ("האוגדן הכחול"), כולל אופני המדידה, אלא אם צויין אחרת בסעיף.</t>
  </si>
  <si>
    <t>2. צנרת המותקנת בחריצים בקירות, ברצפות, במחיצות או במילוי ברצפה, הינה צנרת סמויה. צנרת המותקנת על קירות ותקרות, הינה צנרת גלויה.המחיר כולל את כל התמיכות הנדרשות.</t>
  </si>
  <si>
    <t>3. כל המחירים של חלקי המתכת הגלויים, צנרת ואביזרים, כוללים את הצביעה כנדרש.</t>
  </si>
  <si>
    <t>4. כל המחירים כוללים חומר + עבודה + רווח ונקובים בשקלים חדשים (ללא מע"מ) והינם מחירי קבלן מתקני תברואה.</t>
  </si>
  <si>
    <t xml:space="preserve">הערות: 1. נקודת מים קרים או חמים כוללת התחברות לצינור  הזנה ראשי  קרוב ( בתיקרה), כולל חציבה וביטון לפי הצורך, כולל עיגון מוצא הנקודה, לרבות אביזרים ככול שנדרש.2. כולל את כל הצנרת כנדרש בסעיף, ( צנור מים קרים , צינור מים חמים מבודד, צנרת מים דלוחין ושופכין עד לצנרת ראשית בסמוך, לרבות עטיפת בטון או קיבוע הצנרת מתחת לריצוף כולל הרכבת הכלים הסניטרים הסוללות  וכול הנדרש לחיבורים למערכת   המים והביוב  בשלמות, אספקת הכלים הסניטרים בסעיף נפרד. </t>
  </si>
  <si>
    <t>סה"כ למחיצות מודולריות</t>
  </si>
  <si>
    <t>00.1.003</t>
  </si>
  <si>
    <t>00.1.001</t>
  </si>
  <si>
    <t>00.1.002</t>
  </si>
  <si>
    <t>07.1.002</t>
  </si>
  <si>
    <t>07.1.003</t>
  </si>
  <si>
    <t>07.1.004</t>
  </si>
  <si>
    <t>07.1.005</t>
  </si>
  <si>
    <t>07.1.006</t>
  </si>
  <si>
    <t>07.12.001</t>
  </si>
  <si>
    <t>07.12.010</t>
  </si>
  <si>
    <t>07.12.020</t>
  </si>
  <si>
    <t>07.12.030</t>
  </si>
  <si>
    <t>07.12.040</t>
  </si>
  <si>
    <t>07.12.050</t>
  </si>
  <si>
    <t>07.12.060</t>
  </si>
  <si>
    <t>07.12.070</t>
  </si>
  <si>
    <t>07.12.080</t>
  </si>
  <si>
    <t>07.21.100</t>
  </si>
  <si>
    <t>07.21.420</t>
  </si>
  <si>
    <t>07.21.421</t>
  </si>
  <si>
    <t>07.21.422</t>
  </si>
  <si>
    <t>07.31.371</t>
  </si>
  <si>
    <t>07.31.401</t>
  </si>
  <si>
    <t>07.33.010</t>
  </si>
  <si>
    <t>07.33.040</t>
  </si>
  <si>
    <t>07.34.200</t>
  </si>
  <si>
    <t>07.33</t>
  </si>
  <si>
    <t>07.31</t>
  </si>
  <si>
    <t>07.01</t>
  </si>
  <si>
    <t>07.12</t>
  </si>
  <si>
    <t>07.34</t>
  </si>
  <si>
    <t>07.41</t>
  </si>
  <si>
    <t>07.34.201</t>
  </si>
  <si>
    <t>07.34.202</t>
  </si>
  <si>
    <t>07.41.001</t>
  </si>
  <si>
    <t>07.41.104</t>
  </si>
  <si>
    <t>07.41.170</t>
  </si>
  <si>
    <t>07.41.241</t>
  </si>
  <si>
    <t>07.41.242</t>
  </si>
  <si>
    <t>07.42</t>
  </si>
  <si>
    <t>07.43.010</t>
  </si>
  <si>
    <t>07.43.020</t>
  </si>
  <si>
    <t>07.43.030</t>
  </si>
  <si>
    <t>07.43.040</t>
  </si>
  <si>
    <t>07.45</t>
  </si>
  <si>
    <t>07.45.134</t>
  </si>
  <si>
    <t>07.45.162</t>
  </si>
  <si>
    <t>07.45.163</t>
  </si>
  <si>
    <t>07.45.164</t>
  </si>
  <si>
    <t>07.45.165</t>
  </si>
  <si>
    <t>07.45.166</t>
  </si>
  <si>
    <t>07.45.167</t>
  </si>
  <si>
    <t>07.45.168</t>
  </si>
  <si>
    <t>07.45.169</t>
  </si>
  <si>
    <t>07.45.170</t>
  </si>
  <si>
    <t>07.45.171</t>
  </si>
  <si>
    <t>07.45.172</t>
  </si>
  <si>
    <t>07.47</t>
  </si>
  <si>
    <t>07.47.010</t>
  </si>
  <si>
    <t>07.77</t>
  </si>
  <si>
    <t>08.01.000</t>
  </si>
  <si>
    <t>08.01.010</t>
  </si>
  <si>
    <t>08.01.020</t>
  </si>
  <si>
    <t>08.01.030</t>
  </si>
  <si>
    <t>08.01.040</t>
  </si>
  <si>
    <t>08.02.000</t>
  </si>
  <si>
    <t>08.02.010</t>
  </si>
  <si>
    <t>08.02.020</t>
  </si>
  <si>
    <t>08.02.030</t>
  </si>
  <si>
    <t>08.02.040</t>
  </si>
  <si>
    <t>08.02.050</t>
  </si>
  <si>
    <t>08.05.000</t>
  </si>
  <si>
    <t>08.05.010</t>
  </si>
  <si>
    <t>08.05.020</t>
  </si>
  <si>
    <t>08.05.030</t>
  </si>
  <si>
    <t>08.05.040</t>
  </si>
  <si>
    <t>08.06.000</t>
  </si>
  <si>
    <t>08.06.010</t>
  </si>
  <si>
    <t>08.06.020</t>
  </si>
  <si>
    <t>08.06.030</t>
  </si>
  <si>
    <t>08.06.050</t>
  </si>
  <si>
    <t>08.06.060</t>
  </si>
  <si>
    <t>08.06.070</t>
  </si>
  <si>
    <t>08.06.080</t>
  </si>
  <si>
    <t>08.07.000</t>
  </si>
  <si>
    <t>08.07.010</t>
  </si>
  <si>
    <t>08.07.020</t>
  </si>
  <si>
    <t>08.07.030</t>
  </si>
  <si>
    <t>08.07.040</t>
  </si>
  <si>
    <t>08.07.050</t>
  </si>
  <si>
    <t>08.07.060</t>
  </si>
  <si>
    <t>08.07.070</t>
  </si>
  <si>
    <t>08.08.000</t>
  </si>
  <si>
    <t>08.08.006</t>
  </si>
  <si>
    <t>08.08.007</t>
  </si>
  <si>
    <t>08.09.000</t>
  </si>
  <si>
    <t>08.09.001</t>
  </si>
  <si>
    <t>08.09.010</t>
  </si>
  <si>
    <t>08.09.020</t>
  </si>
  <si>
    <t>08.09.030</t>
  </si>
  <si>
    <t>08.10.000</t>
  </si>
  <si>
    <t>08.10.010</t>
  </si>
  <si>
    <t>07.77.100</t>
  </si>
  <si>
    <t>07.42.001</t>
  </si>
  <si>
    <t>07.42.032</t>
  </si>
  <si>
    <t>07.42.110</t>
  </si>
  <si>
    <t>07.42.0311</t>
  </si>
  <si>
    <t>שם המציע + חותמת</t>
  </si>
  <si>
    <t>טלפון</t>
  </si>
  <si>
    <t>מייל</t>
  </si>
  <si>
    <t>כתובת</t>
  </si>
  <si>
    <t>תאריך</t>
  </si>
  <si>
    <t xml:space="preserve"> כתב כמויות - מכרז ב(1015)2025 - שיפוץ שרותים ומטבחונים - סניף נהריה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</si>
</sst>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0.00"/>
    <numFmt numFmtId="165" formatCode="#,###,##0.0"/>
    <numFmt numFmtId="166" formatCode="#,###,##0"/>
  </numFmts>
  <fonts count="19" x14ac:knownFonts="1">
    <font>
      <sz val="11"/>
      <color theme="1"/>
      <name val="Arial"/>
      <family val="2"/>
      <scheme val="minor"/>
    </font>
    <font>
      <sz val="11"/>
      <color rgb="FFFF0000"/>
      <name val="Arial"/>
      <family val="2"/>
      <scheme val="minor"/>
    </font>
    <font>
      <b/>
      <sz val="11"/>
      <color theme="1"/>
      <name val="Arial"/>
      <family val="2"/>
      <scheme val="minor"/>
    </font>
    <font>
      <b/>
      <sz val="11"/>
      <color rgb="FF0000FF"/>
      <name val="Arial"/>
      <family val="2"/>
      <scheme val="minor"/>
    </font>
    <font>
      <sz val="12"/>
      <color rgb="FF0000FF"/>
      <name val="Calibri"/>
      <family val="2"/>
    </font>
    <font>
      <b/>
      <sz val="11"/>
      <name val="Calibri"/>
      <family val="2"/>
    </font>
    <font>
      <b/>
      <sz val="11"/>
      <color rgb="FFFF0000"/>
      <name val="Arial"/>
      <family val="2"/>
      <scheme val="minor"/>
    </font>
    <font>
      <b/>
      <sz val="11"/>
      <color rgb="FFFF0000"/>
      <name val="Calibri"/>
      <family val="2"/>
    </font>
    <font>
      <b/>
      <sz val="12"/>
      <color rgb="FF0000FF"/>
      <name val="Calibri"/>
      <family val="2"/>
    </font>
    <font>
      <sz val="11"/>
      <color theme="1"/>
      <name val="Arial"/>
      <family val="2"/>
      <scheme val="minor"/>
    </font>
    <font>
      <sz val="10"/>
      <color rgb="FF333333"/>
      <name val="Arial"/>
      <family val="2"/>
      <scheme val="minor"/>
    </font>
    <font>
      <sz val="12"/>
      <name val="Calibri"/>
      <family val="2"/>
    </font>
    <font>
      <sz val="11"/>
      <name val="Calibri"/>
      <family val="2"/>
    </font>
    <font>
      <sz val="11"/>
      <name val="Arial"/>
      <family val="2"/>
      <scheme val="minor"/>
    </font>
    <font>
      <b/>
      <sz val="11"/>
      <name val="Arial"/>
      <family val="2"/>
      <scheme val="minor"/>
    </font>
    <font>
      <sz val="11"/>
      <color theme="0"/>
      <name val="Arial"/>
      <family val="2"/>
      <scheme val="minor"/>
    </font>
    <font>
      <b/>
      <sz val="11"/>
      <color theme="0"/>
      <name val="Arial"/>
      <family val="2"/>
      <scheme val="minor"/>
    </font>
    <font>
      <b/>
      <sz val="12"/>
      <color theme="1"/>
      <name val="Arial"/>
      <family val="2"/>
      <scheme val="minor"/>
    </font>
    <font>
      <b/>
      <sz val="12"/>
      <name val="Arial"/>
      <family val="2"/>
      <scheme val="minor"/>
    </font>
  </fonts>
  <fills count="5">
    <fill>
      <patternFill patternType="none"/>
    </fill>
    <fill>
      <patternFill patternType="gray125"/>
    </fill>
    <fill>
      <patternFill patternType="solid">
        <fgColor rgb="FFFFFF00"/>
        <bgColor indexed="64"/>
      </patternFill>
    </fill>
    <fill>
      <patternFill patternType="solid">
        <fgColor theme="5" tint="0.59999389629810485"/>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style="thin">
        <color auto="1"/>
      </left>
      <right/>
      <top style="thin">
        <color indexed="64"/>
      </top>
      <bottom/>
      <diagonal/>
    </border>
    <border>
      <left/>
      <right style="thin">
        <color auto="1"/>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indexed="64"/>
      </top>
      <bottom style="thin">
        <color indexed="64"/>
      </bottom>
      <diagonal/>
    </border>
    <border>
      <left/>
      <right/>
      <top/>
      <bottom style="double">
        <color indexed="64"/>
      </bottom>
      <diagonal/>
    </border>
    <border>
      <left/>
      <right/>
      <top/>
      <bottom style="thin">
        <color indexed="64"/>
      </bottom>
      <diagonal/>
    </border>
  </borders>
  <cellStyleXfs count="2">
    <xf numFmtId="0" fontId="0" fillId="0" borderId="0"/>
    <xf numFmtId="44" fontId="9" fillId="0" borderId="0" applyFont="0" applyFill="0" applyBorder="0" applyAlignment="0" applyProtection="0"/>
  </cellStyleXfs>
  <cellXfs count="129">
    <xf numFmtId="0" fontId="0" fillId="0" borderId="0" xfId="0"/>
    <xf numFmtId="0" fontId="17" fillId="0" borderId="0" xfId="0" applyFont="1" applyAlignment="1" applyProtection="1">
      <protection locked="0"/>
    </xf>
    <xf numFmtId="0" fontId="0" fillId="0" borderId="0" xfId="0" applyProtection="1">
      <protection locked="0"/>
    </xf>
    <xf numFmtId="165" fontId="3" fillId="0" borderId="4" xfId="0" applyNumberFormat="1" applyFont="1" applyBorder="1" applyAlignment="1" applyProtection="1">
      <alignment horizontal="center"/>
      <protection locked="0"/>
    </xf>
    <xf numFmtId="165" fontId="14" fillId="0" borderId="5" xfId="0" applyNumberFormat="1" applyFont="1" applyBorder="1" applyAlignment="1" applyProtection="1">
      <alignment horizontal="center"/>
      <protection locked="0"/>
    </xf>
    <xf numFmtId="0" fontId="0" fillId="0" borderId="0" xfId="0" applyAlignment="1" applyProtection="1">
      <alignment horizontal="center"/>
      <protection locked="0"/>
    </xf>
    <xf numFmtId="165" fontId="0" fillId="0" borderId="2" xfId="0" applyNumberFormat="1" applyBorder="1" applyProtection="1">
      <protection locked="0"/>
    </xf>
    <xf numFmtId="165" fontId="13" fillId="0" borderId="2" xfId="0" applyNumberFormat="1" applyFont="1" applyBorder="1" applyProtection="1">
      <protection locked="0"/>
    </xf>
    <xf numFmtId="164" fontId="0" fillId="0" borderId="0" xfId="0" applyNumberFormat="1" applyProtection="1">
      <protection locked="0"/>
    </xf>
    <xf numFmtId="165" fontId="0" fillId="0" borderId="1" xfId="0" applyNumberFormat="1" applyBorder="1" applyProtection="1">
      <protection locked="0"/>
    </xf>
    <xf numFmtId="165" fontId="13" fillId="0" borderId="1" xfId="0" applyNumberFormat="1" applyFont="1" applyBorder="1" applyProtection="1">
      <protection locked="0"/>
    </xf>
    <xf numFmtId="165" fontId="15" fillId="2" borderId="1" xfId="0" applyNumberFormat="1" applyFont="1" applyFill="1" applyBorder="1" applyProtection="1">
      <protection locked="0"/>
    </xf>
    <xf numFmtId="165" fontId="14" fillId="2" borderId="1" xfId="0" applyNumberFormat="1" applyFont="1" applyFill="1" applyBorder="1" applyProtection="1">
      <protection locked="0"/>
    </xf>
    <xf numFmtId="166" fontId="14" fillId="0" borderId="0" xfId="0" applyNumberFormat="1" applyFont="1" applyBorder="1" applyAlignment="1" applyProtection="1">
      <alignment horizontal="center"/>
      <protection locked="0"/>
    </xf>
    <xf numFmtId="0" fontId="17" fillId="0" borderId="16" xfId="0" applyFont="1" applyBorder="1" applyAlignment="1" applyProtection="1">
      <protection locked="0"/>
    </xf>
    <xf numFmtId="0" fontId="18" fillId="0" borderId="16" xfId="0" applyFont="1" applyBorder="1" applyAlignment="1" applyProtection="1">
      <protection locked="0"/>
    </xf>
    <xf numFmtId="165" fontId="11" fillId="0" borderId="1" xfId="0" applyNumberFormat="1" applyFont="1" applyBorder="1" applyAlignment="1" applyProtection="1">
      <alignment horizontal="right"/>
      <protection locked="0"/>
    </xf>
    <xf numFmtId="165" fontId="13" fillId="0" borderId="1" xfId="0" applyNumberFormat="1" applyFont="1" applyBorder="1" applyAlignment="1" applyProtection="1">
      <alignment horizontal="right"/>
      <protection locked="0"/>
    </xf>
    <xf numFmtId="165" fontId="5" fillId="0" borderId="1" xfId="0" applyNumberFormat="1" applyFont="1" applyBorder="1" applyAlignment="1" applyProtection="1">
      <alignment horizontal="right"/>
      <protection locked="0"/>
    </xf>
    <xf numFmtId="165" fontId="13" fillId="0" borderId="0" xfId="0" applyNumberFormat="1" applyFont="1" applyBorder="1" applyProtection="1">
      <protection locked="0"/>
    </xf>
    <xf numFmtId="165" fontId="13" fillId="4" borderId="1" xfId="0" applyNumberFormat="1" applyFont="1" applyFill="1" applyBorder="1" applyProtection="1">
      <protection locked="0"/>
    </xf>
    <xf numFmtId="165" fontId="13" fillId="4" borderId="1" xfId="0" applyNumberFormat="1" applyFont="1" applyFill="1" applyBorder="1" applyAlignment="1" applyProtection="1">
      <alignment horizontal="right"/>
      <protection locked="0"/>
    </xf>
    <xf numFmtId="165" fontId="5" fillId="4" borderId="1" xfId="0" applyNumberFormat="1" applyFont="1" applyFill="1" applyBorder="1" applyAlignment="1" applyProtection="1">
      <alignment horizontal="right"/>
      <protection locked="0"/>
    </xf>
    <xf numFmtId="165" fontId="11" fillId="4" borderId="1" xfId="0" applyNumberFormat="1" applyFont="1" applyFill="1" applyBorder="1" applyAlignment="1" applyProtection="1">
      <alignment horizontal="right"/>
      <protection locked="0"/>
    </xf>
    <xf numFmtId="165" fontId="11" fillId="4" borderId="0" xfId="0" applyNumberFormat="1" applyFont="1" applyFill="1" applyBorder="1" applyAlignment="1" applyProtection="1">
      <alignment horizontal="right"/>
      <protection locked="0"/>
    </xf>
    <xf numFmtId="165" fontId="14" fillId="4" borderId="1" xfId="0" applyNumberFormat="1" applyFont="1" applyFill="1" applyBorder="1" applyProtection="1">
      <protection locked="0"/>
    </xf>
    <xf numFmtId="165" fontId="15" fillId="0" borderId="0" xfId="0" applyNumberFormat="1" applyFont="1" applyBorder="1" applyAlignment="1" applyProtection="1">
      <alignment horizontal="right"/>
      <protection locked="0"/>
    </xf>
    <xf numFmtId="165" fontId="13" fillId="4" borderId="0" xfId="0" applyNumberFormat="1" applyFont="1" applyFill="1" applyBorder="1" applyProtection="1">
      <protection locked="0"/>
    </xf>
    <xf numFmtId="165" fontId="13" fillId="2" borderId="1" xfId="0" applyNumberFormat="1" applyFont="1" applyFill="1" applyBorder="1" applyAlignment="1" applyProtection="1">
      <alignment horizontal="right"/>
      <protection locked="0"/>
    </xf>
    <xf numFmtId="165" fontId="5" fillId="2" borderId="1" xfId="0" applyNumberFormat="1" applyFont="1" applyFill="1" applyBorder="1" applyAlignment="1" applyProtection="1">
      <alignment horizontal="right"/>
      <protection locked="0"/>
    </xf>
    <xf numFmtId="165" fontId="13" fillId="0" borderId="1" xfId="1" applyNumberFormat="1" applyFont="1" applyBorder="1" applyProtection="1">
      <protection locked="0"/>
    </xf>
    <xf numFmtId="165" fontId="15" fillId="0" borderId="0" xfId="1" applyNumberFormat="1" applyFont="1" applyBorder="1" applyProtection="1">
      <protection locked="0"/>
    </xf>
    <xf numFmtId="165" fontId="13" fillId="2" borderId="1" xfId="0" applyNumberFormat="1" applyFont="1" applyFill="1" applyBorder="1" applyProtection="1">
      <protection locked="0"/>
    </xf>
    <xf numFmtId="165" fontId="14" fillId="2" borderId="1" xfId="0" applyNumberFormat="1" applyFont="1" applyFill="1" applyBorder="1" applyAlignment="1" applyProtection="1">
      <alignment horizontal="right"/>
      <protection locked="0"/>
    </xf>
    <xf numFmtId="165" fontId="15" fillId="0" borderId="0" xfId="0" applyNumberFormat="1" applyFont="1" applyBorder="1" applyProtection="1">
      <protection locked="0"/>
    </xf>
    <xf numFmtId="165" fontId="16" fillId="4" borderId="0" xfId="0" applyNumberFormat="1" applyFont="1" applyFill="1" applyBorder="1" applyProtection="1">
      <protection locked="0"/>
    </xf>
    <xf numFmtId="165" fontId="14" fillId="4" borderId="0" xfId="0" applyNumberFormat="1" applyFont="1" applyFill="1" applyBorder="1" applyProtection="1">
      <protection locked="0"/>
    </xf>
    <xf numFmtId="165" fontId="15" fillId="0" borderId="0" xfId="0" applyNumberFormat="1" applyFont="1" applyProtection="1">
      <protection locked="0"/>
    </xf>
    <xf numFmtId="165" fontId="13" fillId="0" borderId="0" xfId="0" applyNumberFormat="1" applyFont="1" applyProtection="1">
      <protection locked="0"/>
    </xf>
    <xf numFmtId="165" fontId="13" fillId="0" borderId="10" xfId="0" applyNumberFormat="1" applyFont="1" applyBorder="1" applyAlignment="1" applyProtection="1">
      <alignment horizontal="right"/>
      <protection locked="0"/>
    </xf>
    <xf numFmtId="165" fontId="13" fillId="0" borderId="7" xfId="0" applyNumberFormat="1" applyFont="1" applyBorder="1" applyAlignment="1" applyProtection="1">
      <alignment horizontal="right"/>
      <protection locked="0"/>
    </xf>
    <xf numFmtId="165" fontId="13" fillId="0" borderId="14" xfId="0" applyNumberFormat="1" applyFont="1" applyBorder="1" applyAlignment="1" applyProtection="1">
      <alignment horizontal="right"/>
      <protection locked="0"/>
    </xf>
    <xf numFmtId="165" fontId="5" fillId="0" borderId="14" xfId="0" applyNumberFormat="1" applyFont="1" applyBorder="1" applyAlignment="1" applyProtection="1">
      <alignment horizontal="right"/>
      <protection locked="0"/>
    </xf>
    <xf numFmtId="165" fontId="5" fillId="0" borderId="7" xfId="0" applyNumberFormat="1" applyFont="1" applyBorder="1" applyAlignment="1" applyProtection="1">
      <alignment horizontal="right"/>
      <protection locked="0"/>
    </xf>
    <xf numFmtId="165" fontId="0" fillId="0" borderId="0" xfId="0" applyNumberFormat="1" applyProtection="1">
      <protection locked="0"/>
    </xf>
    <xf numFmtId="0" fontId="17" fillId="0" borderId="0" xfId="0" applyFont="1" applyAlignment="1" applyProtection="1"/>
    <xf numFmtId="0" fontId="0" fillId="0" borderId="0" xfId="0" applyBorder="1" applyAlignment="1" applyProtection="1">
      <alignment horizontal="center"/>
    </xf>
    <xf numFmtId="0" fontId="0" fillId="0" borderId="0" xfId="0" applyBorder="1" applyProtection="1"/>
    <xf numFmtId="166" fontId="0" fillId="0" borderId="0" xfId="0" applyNumberFormat="1" applyBorder="1" applyAlignment="1" applyProtection="1">
      <alignment horizontal="center" vertical="center"/>
    </xf>
    <xf numFmtId="0" fontId="3" fillId="0" borderId="3" xfId="0" applyFont="1" applyBorder="1" applyAlignment="1" applyProtection="1">
      <alignment horizontal="center"/>
    </xf>
    <xf numFmtId="49" fontId="3" fillId="0" borderId="4" xfId="0" applyNumberFormat="1" applyFont="1" applyBorder="1" applyAlignment="1" applyProtection="1">
      <alignment horizontal="center" wrapText="1"/>
    </xf>
    <xf numFmtId="166" fontId="3" fillId="0" borderId="4" xfId="0" applyNumberFormat="1" applyFont="1" applyBorder="1" applyAlignment="1" applyProtection="1">
      <alignment horizontal="center" vertical="center"/>
    </xf>
    <xf numFmtId="49" fontId="2" fillId="3" borderId="2" xfId="0" applyNumberFormat="1" applyFont="1" applyFill="1" applyBorder="1" applyAlignment="1" applyProtection="1">
      <alignment horizontal="center"/>
    </xf>
    <xf numFmtId="49" fontId="2" fillId="3" borderId="2" xfId="0" applyNumberFormat="1" applyFont="1" applyFill="1" applyBorder="1" applyAlignment="1" applyProtection="1">
      <alignment horizontal="right" wrapText="1"/>
    </xf>
    <xf numFmtId="49" fontId="0" fillId="0" borderId="2" xfId="0" applyNumberFormat="1" applyBorder="1" applyAlignment="1" applyProtection="1">
      <alignment horizontal="right" wrapText="1"/>
    </xf>
    <xf numFmtId="166" fontId="0" fillId="0" borderId="2" xfId="0" applyNumberFormat="1" applyBorder="1" applyAlignment="1" applyProtection="1">
      <alignment horizontal="center" vertical="center"/>
    </xf>
    <xf numFmtId="49" fontId="0" fillId="4" borderId="1" xfId="0" applyNumberFormat="1" applyFill="1" applyBorder="1" applyAlignment="1" applyProtection="1">
      <alignment horizontal="center"/>
    </xf>
    <xf numFmtId="49" fontId="0" fillId="0" borderId="1" xfId="0" applyNumberFormat="1" applyBorder="1" applyAlignment="1" applyProtection="1">
      <alignment horizontal="right" wrapText="1"/>
    </xf>
    <xf numFmtId="166" fontId="0" fillId="0" borderId="1" xfId="0" applyNumberFormat="1" applyBorder="1" applyAlignment="1" applyProtection="1">
      <alignment horizontal="center" vertical="center"/>
    </xf>
    <xf numFmtId="49" fontId="2" fillId="3" borderId="1" xfId="0" applyNumberFormat="1" applyFont="1" applyFill="1" applyBorder="1" applyAlignment="1" applyProtection="1">
      <alignment horizontal="center"/>
    </xf>
    <xf numFmtId="49" fontId="2" fillId="3" borderId="1" xfId="0" applyNumberFormat="1" applyFont="1" applyFill="1" applyBorder="1" applyAlignment="1" applyProtection="1">
      <alignment horizontal="right" wrapText="1"/>
    </xf>
    <xf numFmtId="49" fontId="0" fillId="2" borderId="1" xfId="0" applyNumberFormat="1" applyFill="1" applyBorder="1" applyAlignment="1" applyProtection="1">
      <alignment horizontal="center"/>
    </xf>
    <xf numFmtId="49" fontId="6" fillId="2" borderId="1" xfId="0" applyNumberFormat="1" applyFont="1" applyFill="1" applyBorder="1" applyAlignment="1" applyProtection="1">
      <alignment horizontal="right" wrapText="1"/>
    </xf>
    <xf numFmtId="49" fontId="0" fillId="2" borderId="1" xfId="0" applyNumberFormat="1" applyFill="1" applyBorder="1" applyAlignment="1" applyProtection="1">
      <alignment horizontal="right" wrapText="1"/>
    </xf>
    <xf numFmtId="166" fontId="0" fillId="2" borderId="1" xfId="0" applyNumberFormat="1" applyFill="1" applyBorder="1" applyAlignment="1" applyProtection="1">
      <alignment horizontal="center" vertical="center"/>
    </xf>
    <xf numFmtId="49" fontId="0" fillId="4" borderId="0" xfId="0" applyNumberFormat="1" applyFill="1" applyBorder="1" applyAlignment="1" applyProtection="1">
      <alignment horizontal="center"/>
    </xf>
    <xf numFmtId="49" fontId="0" fillId="0" borderId="0" xfId="0" applyNumberFormat="1" applyBorder="1" applyAlignment="1" applyProtection="1">
      <alignment horizontal="right" wrapText="1"/>
    </xf>
    <xf numFmtId="0" fontId="17" fillId="0" borderId="16" xfId="0" applyFont="1" applyBorder="1" applyAlignment="1" applyProtection="1"/>
    <xf numFmtId="49" fontId="8" fillId="3" borderId="1" xfId="0" applyNumberFormat="1" applyFont="1" applyFill="1" applyBorder="1" applyAlignment="1" applyProtection="1">
      <alignment horizontal="center"/>
    </xf>
    <xf numFmtId="0" fontId="8" fillId="3" borderId="1" xfId="0" applyFont="1" applyFill="1" applyBorder="1" applyAlignment="1" applyProtection="1">
      <alignment horizontal="right" wrapText="1" readingOrder="2"/>
    </xf>
    <xf numFmtId="0" fontId="4" fillId="0" borderId="1" xfId="0" applyFont="1" applyBorder="1" applyAlignment="1" applyProtection="1">
      <alignment shrinkToFit="1"/>
    </xf>
    <xf numFmtId="166" fontId="4" fillId="0" borderId="1" xfId="0" applyNumberFormat="1" applyFont="1" applyBorder="1" applyAlignment="1" applyProtection="1">
      <alignment horizontal="center" vertical="center"/>
    </xf>
    <xf numFmtId="49" fontId="4" fillId="4" borderId="1" xfId="0" applyNumberFormat="1" applyFont="1" applyFill="1" applyBorder="1" applyAlignment="1" applyProtection="1">
      <alignment horizontal="center"/>
    </xf>
    <xf numFmtId="0" fontId="4" fillId="0" borderId="1" xfId="0" applyFont="1" applyBorder="1" applyAlignment="1" applyProtection="1">
      <alignment horizontal="right" wrapText="1" readingOrder="2"/>
    </xf>
    <xf numFmtId="0" fontId="0" fillId="0" borderId="1" xfId="0" applyBorder="1" applyAlignment="1" applyProtection="1">
      <alignment horizontal="right" wrapText="1" readingOrder="2"/>
    </xf>
    <xf numFmtId="0" fontId="0" fillId="0" borderId="1" xfId="0" applyBorder="1" applyAlignment="1" applyProtection="1">
      <alignment shrinkToFit="1"/>
    </xf>
    <xf numFmtId="49" fontId="5" fillId="4" borderId="1" xfId="0" applyNumberFormat="1" applyFont="1" applyFill="1" applyBorder="1" applyAlignment="1" applyProtection="1">
      <alignment horizontal="center"/>
    </xf>
    <xf numFmtId="0" fontId="5" fillId="0" borderId="1" xfId="0" applyFont="1" applyBorder="1" applyAlignment="1" applyProtection="1">
      <alignment horizontal="right" wrapText="1" readingOrder="2"/>
    </xf>
    <xf numFmtId="49" fontId="11" fillId="4" borderId="1" xfId="0" applyNumberFormat="1" applyFont="1" applyFill="1" applyBorder="1" applyAlignment="1" applyProtection="1">
      <alignment horizontal="center"/>
    </xf>
    <xf numFmtId="0" fontId="11" fillId="0" borderId="1" xfId="0" applyFont="1" applyBorder="1" applyAlignment="1" applyProtection="1">
      <alignment horizontal="right" wrapText="1" readingOrder="2"/>
    </xf>
    <xf numFmtId="0" fontId="11" fillId="4" borderId="1" xfId="0" applyFont="1" applyFill="1" applyBorder="1" applyAlignment="1" applyProtection="1">
      <alignment horizontal="right" wrapText="1" readingOrder="2"/>
    </xf>
    <xf numFmtId="0" fontId="0" fillId="4" borderId="1" xfId="0" applyFill="1" applyBorder="1" applyAlignment="1" applyProtection="1">
      <alignment horizontal="right" wrapText="1" readingOrder="2"/>
    </xf>
    <xf numFmtId="0" fontId="0" fillId="4" borderId="0" xfId="0" applyFill="1" applyBorder="1" applyAlignment="1" applyProtection="1">
      <alignment horizontal="right" wrapText="1" readingOrder="2"/>
    </xf>
    <xf numFmtId="49" fontId="0" fillId="4" borderId="1" xfId="0" applyNumberFormat="1" applyFill="1" applyBorder="1" applyAlignment="1" applyProtection="1">
      <alignment horizontal="right" wrapText="1"/>
    </xf>
    <xf numFmtId="166" fontId="0" fillId="4" borderId="1" xfId="0" applyNumberFormat="1" applyFill="1" applyBorder="1" applyAlignment="1" applyProtection="1">
      <alignment horizontal="center" vertical="center"/>
    </xf>
    <xf numFmtId="0" fontId="10" fillId="0" borderId="0" xfId="0" applyFont="1" applyAlignment="1" applyProtection="1">
      <alignment wrapText="1"/>
    </xf>
    <xf numFmtId="0" fontId="0" fillId="4" borderId="1" xfId="0" applyFill="1" applyBorder="1" applyAlignment="1" applyProtection="1">
      <alignment shrinkToFit="1"/>
    </xf>
    <xf numFmtId="0" fontId="5" fillId="4" borderId="1" xfId="0" applyFont="1" applyFill="1" applyBorder="1" applyAlignment="1" applyProtection="1">
      <alignment horizontal="right" wrapText="1" readingOrder="2"/>
    </xf>
    <xf numFmtId="0" fontId="4" fillId="4" borderId="1" xfId="0" applyFont="1" applyFill="1" applyBorder="1" applyAlignment="1" applyProtection="1">
      <alignment horizontal="right" wrapText="1" readingOrder="2"/>
    </xf>
    <xf numFmtId="0" fontId="4" fillId="4" borderId="1" xfId="0" applyFont="1" applyFill="1" applyBorder="1" applyAlignment="1" applyProtection="1">
      <alignment shrinkToFit="1"/>
    </xf>
    <xf numFmtId="166" fontId="4" fillId="4" borderId="1" xfId="0" applyNumberFormat="1" applyFont="1" applyFill="1" applyBorder="1" applyAlignment="1" applyProtection="1">
      <alignment horizontal="center" vertical="center"/>
    </xf>
    <xf numFmtId="49" fontId="4" fillId="4" borderId="0" xfId="0" applyNumberFormat="1" applyFont="1" applyFill="1" applyBorder="1" applyAlignment="1" applyProtection="1">
      <alignment horizontal="center"/>
    </xf>
    <xf numFmtId="0" fontId="4" fillId="4" borderId="0" xfId="0" applyFont="1" applyFill="1" applyBorder="1" applyAlignment="1" applyProtection="1">
      <alignment horizontal="right" wrapText="1" readingOrder="2"/>
    </xf>
    <xf numFmtId="0" fontId="4" fillId="4" borderId="0" xfId="0" applyFont="1" applyFill="1" applyBorder="1" applyAlignment="1" applyProtection="1">
      <alignment shrinkToFit="1"/>
    </xf>
    <xf numFmtId="166" fontId="4" fillId="4" borderId="0" xfId="0" applyNumberFormat="1" applyFont="1" applyFill="1" applyBorder="1" applyAlignment="1" applyProtection="1">
      <alignment horizontal="center" vertical="center"/>
    </xf>
    <xf numFmtId="0" fontId="0" fillId="0" borderId="0" xfId="0" applyBorder="1" applyAlignment="1" applyProtection="1">
      <alignment horizontal="right" wrapText="1" readingOrder="2"/>
    </xf>
    <xf numFmtId="0" fontId="0" fillId="0" borderId="0" xfId="0" applyBorder="1" applyAlignment="1" applyProtection="1">
      <alignment shrinkToFit="1"/>
    </xf>
    <xf numFmtId="0" fontId="12" fillId="0" borderId="1" xfId="0" applyFont="1" applyBorder="1" applyAlignment="1" applyProtection="1">
      <alignment horizontal="right" wrapText="1" readingOrder="2"/>
    </xf>
    <xf numFmtId="0" fontId="5" fillId="0" borderId="0" xfId="0" applyFont="1" applyBorder="1" applyAlignment="1" applyProtection="1">
      <alignment horizontal="right" wrapText="1" readingOrder="2"/>
    </xf>
    <xf numFmtId="49" fontId="7" fillId="2" borderId="1" xfId="0" applyNumberFormat="1" applyFont="1" applyFill="1" applyBorder="1" applyAlignment="1" applyProtection="1">
      <alignment horizontal="center"/>
    </xf>
    <xf numFmtId="0" fontId="7" fillId="2" borderId="1" xfId="0" applyFont="1" applyFill="1" applyBorder="1" applyAlignment="1" applyProtection="1">
      <alignment horizontal="right" wrapText="1" readingOrder="2"/>
    </xf>
    <xf numFmtId="0" fontId="1" fillId="2" borderId="1" xfId="0" applyFont="1" applyFill="1" applyBorder="1" applyAlignment="1" applyProtection="1">
      <alignment shrinkToFit="1"/>
    </xf>
    <xf numFmtId="166" fontId="1" fillId="2" borderId="1" xfId="0" applyNumberFormat="1" applyFont="1" applyFill="1" applyBorder="1" applyAlignment="1" applyProtection="1">
      <alignment horizontal="center" vertical="center"/>
    </xf>
    <xf numFmtId="49" fontId="6" fillId="2" borderId="1" xfId="0" applyNumberFormat="1" applyFont="1" applyFill="1" applyBorder="1" applyAlignment="1" applyProtection="1">
      <alignment horizontal="center"/>
    </xf>
    <xf numFmtId="166" fontId="6" fillId="2" borderId="1" xfId="0" applyNumberFormat="1" applyFont="1" applyFill="1" applyBorder="1" applyAlignment="1" applyProtection="1">
      <alignment horizontal="center" vertical="center"/>
    </xf>
    <xf numFmtId="0" fontId="6" fillId="2" borderId="1" xfId="0" applyFont="1" applyFill="1" applyBorder="1" applyAlignment="1" applyProtection="1">
      <alignment horizontal="right" wrapText="1" readingOrder="2"/>
    </xf>
    <xf numFmtId="49" fontId="6" fillId="4" borderId="0" xfId="0" applyNumberFormat="1" applyFont="1" applyFill="1" applyBorder="1" applyAlignment="1" applyProtection="1">
      <alignment horizontal="center"/>
    </xf>
    <xf numFmtId="49" fontId="6" fillId="4" borderId="0" xfId="0" applyNumberFormat="1" applyFont="1" applyFill="1" applyBorder="1" applyAlignment="1" applyProtection="1">
      <alignment horizontal="right" wrapText="1"/>
    </xf>
    <xf numFmtId="166" fontId="6" fillId="4" borderId="0" xfId="0" applyNumberFormat="1" applyFont="1" applyFill="1" applyBorder="1" applyAlignment="1" applyProtection="1">
      <alignment horizontal="center" vertical="center"/>
    </xf>
    <xf numFmtId="0" fontId="0" fillId="0" borderId="0" xfId="0" applyAlignment="1" applyProtection="1">
      <alignment horizontal="center"/>
    </xf>
    <xf numFmtId="0" fontId="0" fillId="0" borderId="0" xfId="0" applyProtection="1"/>
    <xf numFmtId="166" fontId="0" fillId="0" borderId="0" xfId="0" applyNumberFormat="1" applyAlignment="1" applyProtection="1">
      <alignment horizontal="center" vertical="center"/>
    </xf>
    <xf numFmtId="0" fontId="0" fillId="0" borderId="9" xfId="0" applyBorder="1" applyAlignment="1" applyProtection="1">
      <alignment horizontal="center"/>
    </xf>
    <xf numFmtId="0" fontId="14" fillId="0" borderId="9" xfId="0" applyFont="1" applyBorder="1" applyAlignment="1" applyProtection="1">
      <alignment horizontal="right" wrapText="1" readingOrder="2"/>
    </xf>
    <xf numFmtId="0" fontId="0" fillId="0" borderId="11" xfId="0" applyBorder="1" applyAlignment="1" applyProtection="1">
      <alignment shrinkToFit="1"/>
    </xf>
    <xf numFmtId="166" fontId="0" fillId="0" borderId="11" xfId="0" applyNumberFormat="1" applyBorder="1" applyAlignment="1" applyProtection="1">
      <alignment horizontal="center" vertical="center"/>
    </xf>
    <xf numFmtId="0" fontId="0" fillId="0" borderId="6" xfId="0" applyBorder="1" applyAlignment="1" applyProtection="1">
      <alignment horizontal="center"/>
    </xf>
    <xf numFmtId="0" fontId="0" fillId="0" borderId="6" xfId="0" applyBorder="1" applyAlignment="1" applyProtection="1">
      <alignment horizontal="right" wrapText="1" readingOrder="2"/>
    </xf>
    <xf numFmtId="0" fontId="0" fillId="0" borderId="12" xfId="0" applyBorder="1" applyAlignment="1" applyProtection="1">
      <alignment horizontal="right" wrapText="1" readingOrder="2"/>
    </xf>
    <xf numFmtId="0" fontId="0" fillId="0" borderId="13" xfId="0" applyBorder="1" applyAlignment="1" applyProtection="1">
      <alignment shrinkToFit="1"/>
    </xf>
    <xf numFmtId="166" fontId="0" fillId="0" borderId="13" xfId="0" applyNumberFormat="1" applyBorder="1" applyAlignment="1" applyProtection="1">
      <alignment horizontal="center" vertical="center"/>
    </xf>
    <xf numFmtId="49" fontId="5" fillId="0" borderId="6" xfId="0" applyNumberFormat="1" applyFont="1" applyBorder="1" applyAlignment="1" applyProtection="1">
      <alignment horizontal="center"/>
    </xf>
    <xf numFmtId="0" fontId="5" fillId="0" borderId="12" xfId="0" applyFont="1" applyBorder="1" applyAlignment="1" applyProtection="1">
      <alignment horizontal="right" wrapText="1" readingOrder="2"/>
    </xf>
    <xf numFmtId="0" fontId="5" fillId="0" borderId="6" xfId="0" applyFont="1" applyBorder="1" applyAlignment="1" applyProtection="1">
      <alignment horizontal="right" wrapText="1" readingOrder="2"/>
    </xf>
    <xf numFmtId="49" fontId="5" fillId="0" borderId="8" xfId="0" applyNumberFormat="1" applyFont="1" applyBorder="1" applyAlignment="1" applyProtection="1">
      <alignment horizontal="center"/>
    </xf>
    <xf numFmtId="0" fontId="0" fillId="0" borderId="15" xfId="0" applyBorder="1" applyAlignment="1" applyProtection="1">
      <alignment horizontal="center"/>
    </xf>
    <xf numFmtId="0" fontId="2" fillId="0" borderId="0" xfId="0" applyFont="1" applyAlignment="1" applyProtection="1">
      <alignment horizontal="center"/>
    </xf>
    <xf numFmtId="0" fontId="2" fillId="0" borderId="15" xfId="0" applyFont="1" applyBorder="1" applyAlignment="1" applyProtection="1">
      <alignment horizontal="center"/>
    </xf>
    <xf numFmtId="165" fontId="3" fillId="0" borderId="0" xfId="0" applyNumberFormat="1" applyFont="1" applyBorder="1" applyAlignment="1" applyProtection="1">
      <alignment horizontal="center"/>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75"/>
  <sheetViews>
    <sheetView rightToLeft="1" tabSelected="1" zoomScale="85" zoomScaleNormal="85" workbookViewId="0">
      <pane ySplit="3" topLeftCell="A13" activePane="bottomLeft" state="frozen"/>
      <selection pane="bottomLeft" activeCell="F1" sqref="F1"/>
    </sheetView>
  </sheetViews>
  <sheetFormatPr defaultColWidth="9.125" defaultRowHeight="14.25" x14ac:dyDescent="0.2"/>
  <cols>
    <col min="1" max="1" width="9.875" style="109" bestFit="1" customWidth="1"/>
    <col min="2" max="2" width="50.375" style="110" customWidth="1"/>
    <col min="3" max="3" width="6.25" style="110" customWidth="1"/>
    <col min="4" max="4" width="6.375" style="111" bestFit="1" customWidth="1"/>
    <col min="5" max="5" width="7.875" style="44" bestFit="1" customWidth="1"/>
    <col min="6" max="6" width="11.125" style="38" bestFit="1" customWidth="1"/>
    <col min="7" max="16384" width="9.125" style="2"/>
  </cols>
  <sheetData>
    <row r="1" spans="1:8" ht="15.75" x14ac:dyDescent="0.25">
      <c r="A1" s="45" t="s">
        <v>413</v>
      </c>
      <c r="B1" s="45"/>
      <c r="C1" s="45"/>
      <c r="D1" s="45"/>
      <c r="E1" s="1"/>
      <c r="F1" s="1"/>
    </row>
    <row r="2" spans="1:8" ht="15.75" thickBot="1" x14ac:dyDescent="0.3">
      <c r="A2" s="46"/>
      <c r="B2" s="47"/>
      <c r="C2" s="47"/>
      <c r="D2" s="48"/>
      <c r="E2" s="128"/>
      <c r="F2" s="128"/>
    </row>
    <row r="3" spans="1:8" s="5" customFormat="1" ht="30.75" thickBot="1" x14ac:dyDescent="0.3">
      <c r="A3" s="49" t="s">
        <v>0</v>
      </c>
      <c r="B3" s="50" t="s">
        <v>1</v>
      </c>
      <c r="C3" s="50" t="s">
        <v>2</v>
      </c>
      <c r="D3" s="51" t="s">
        <v>3</v>
      </c>
      <c r="E3" s="3" t="s">
        <v>4</v>
      </c>
      <c r="F3" s="4" t="s">
        <v>5</v>
      </c>
    </row>
    <row r="4" spans="1:8" ht="15" x14ac:dyDescent="0.25">
      <c r="A4" s="52" t="s">
        <v>6</v>
      </c>
      <c r="B4" s="53" t="s">
        <v>7</v>
      </c>
      <c r="C4" s="54"/>
      <c r="D4" s="55"/>
      <c r="E4" s="6"/>
      <c r="F4" s="7"/>
      <c r="G4" s="8"/>
      <c r="H4" s="8"/>
    </row>
    <row r="5" spans="1:8" x14ac:dyDescent="0.2">
      <c r="A5" s="56" t="s">
        <v>302</v>
      </c>
      <c r="B5" s="57" t="s">
        <v>8</v>
      </c>
      <c r="C5" s="57"/>
      <c r="D5" s="58"/>
      <c r="E5" s="9"/>
      <c r="F5" s="10"/>
      <c r="G5" s="8"/>
      <c r="H5" s="8"/>
    </row>
    <row r="6" spans="1:8" ht="57" x14ac:dyDescent="0.2">
      <c r="A6" s="56" t="s">
        <v>303</v>
      </c>
      <c r="B6" s="57" t="s">
        <v>9</v>
      </c>
      <c r="C6" s="57" t="s">
        <v>10</v>
      </c>
      <c r="D6" s="58"/>
      <c r="E6" s="10"/>
      <c r="F6" s="10"/>
      <c r="G6" s="8"/>
      <c r="H6" s="8"/>
    </row>
    <row r="7" spans="1:8" ht="114" x14ac:dyDescent="0.2">
      <c r="A7" s="56" t="s">
        <v>301</v>
      </c>
      <c r="B7" s="57" t="s">
        <v>230</v>
      </c>
      <c r="C7" s="57" t="s">
        <v>10</v>
      </c>
      <c r="D7" s="58"/>
      <c r="E7" s="10"/>
      <c r="F7" s="10"/>
      <c r="G7" s="8"/>
      <c r="H7" s="8"/>
    </row>
    <row r="8" spans="1:8" ht="15" x14ac:dyDescent="0.25">
      <c r="A8" s="59" t="s">
        <v>11</v>
      </c>
      <c r="B8" s="60" t="s">
        <v>12</v>
      </c>
      <c r="C8" s="57"/>
      <c r="D8" s="58"/>
      <c r="E8" s="10"/>
      <c r="F8" s="10"/>
      <c r="G8" s="8"/>
      <c r="H8" s="8"/>
    </row>
    <row r="9" spans="1:8" x14ac:dyDescent="0.2">
      <c r="A9" s="56" t="s">
        <v>13</v>
      </c>
      <c r="B9" s="57" t="s">
        <v>12</v>
      </c>
      <c r="C9" s="57"/>
      <c r="D9" s="58"/>
      <c r="E9" s="10"/>
      <c r="F9" s="10"/>
      <c r="G9" s="8"/>
      <c r="H9" s="8"/>
    </row>
    <row r="10" spans="1:8" ht="28.5" x14ac:dyDescent="0.2">
      <c r="A10" s="56" t="s">
        <v>14</v>
      </c>
      <c r="B10" s="57" t="s">
        <v>15</v>
      </c>
      <c r="C10" s="57" t="s">
        <v>10</v>
      </c>
      <c r="D10" s="58"/>
      <c r="E10" s="10"/>
      <c r="F10" s="10"/>
      <c r="G10" s="8"/>
      <c r="H10" s="8"/>
    </row>
    <row r="11" spans="1:8" ht="71.25" x14ac:dyDescent="0.2">
      <c r="A11" s="56" t="s">
        <v>16</v>
      </c>
      <c r="B11" s="57" t="s">
        <v>17</v>
      </c>
      <c r="C11" s="57" t="s">
        <v>10</v>
      </c>
      <c r="D11" s="58"/>
      <c r="E11" s="10"/>
      <c r="F11" s="10"/>
      <c r="G11" s="8"/>
      <c r="H11" s="8"/>
    </row>
    <row r="12" spans="1:8" ht="28.5" x14ac:dyDescent="0.2">
      <c r="A12" s="56" t="s">
        <v>18</v>
      </c>
      <c r="B12" s="57" t="s">
        <v>19</v>
      </c>
      <c r="C12" s="57" t="s">
        <v>10</v>
      </c>
      <c r="D12" s="58"/>
      <c r="E12" s="10"/>
      <c r="F12" s="10"/>
      <c r="G12" s="8"/>
      <c r="H12" s="8"/>
    </row>
    <row r="13" spans="1:8" ht="43.5" x14ac:dyDescent="0.25">
      <c r="A13" s="56" t="s">
        <v>20</v>
      </c>
      <c r="B13" s="57" t="s">
        <v>231</v>
      </c>
      <c r="C13" s="57" t="s">
        <v>21</v>
      </c>
      <c r="D13" s="58">
        <v>175</v>
      </c>
      <c r="E13" s="10"/>
      <c r="F13" s="10">
        <f>E13*D13</f>
        <v>0</v>
      </c>
      <c r="G13" s="8"/>
      <c r="H13" s="8"/>
    </row>
    <row r="14" spans="1:8" ht="15" x14ac:dyDescent="0.25">
      <c r="A14" s="61"/>
      <c r="B14" s="62" t="s">
        <v>174</v>
      </c>
      <c r="C14" s="63"/>
      <c r="D14" s="64"/>
      <c r="E14" s="11"/>
      <c r="F14" s="12">
        <f>SUM(F13)</f>
        <v>0</v>
      </c>
      <c r="G14" s="8"/>
      <c r="H14" s="8"/>
    </row>
    <row r="15" spans="1:8" ht="15" x14ac:dyDescent="0.25">
      <c r="A15" s="59" t="s">
        <v>22</v>
      </c>
      <c r="B15" s="60" t="s">
        <v>23</v>
      </c>
      <c r="C15" s="57"/>
      <c r="D15" s="58"/>
      <c r="E15" s="10"/>
      <c r="F15" s="10"/>
      <c r="G15" s="8"/>
      <c r="H15" s="8"/>
    </row>
    <row r="16" spans="1:8" x14ac:dyDescent="0.2">
      <c r="A16" s="56" t="s">
        <v>24</v>
      </c>
      <c r="B16" s="57" t="s">
        <v>23</v>
      </c>
      <c r="C16" s="57"/>
      <c r="D16" s="58"/>
      <c r="E16" s="10"/>
      <c r="F16" s="10"/>
      <c r="G16" s="8"/>
      <c r="H16" s="8"/>
    </row>
    <row r="17" spans="1:8" ht="71.25" x14ac:dyDescent="0.2">
      <c r="A17" s="56" t="s">
        <v>25</v>
      </c>
      <c r="B17" s="57" t="s">
        <v>26</v>
      </c>
      <c r="C17" s="57" t="s">
        <v>10</v>
      </c>
      <c r="D17" s="58"/>
      <c r="E17" s="10"/>
      <c r="F17" s="10"/>
      <c r="G17" s="8"/>
      <c r="H17" s="8"/>
    </row>
    <row r="18" spans="1:8" ht="57" x14ac:dyDescent="0.2">
      <c r="A18" s="56" t="s">
        <v>27</v>
      </c>
      <c r="B18" s="57" t="s">
        <v>28</v>
      </c>
      <c r="C18" s="57" t="s">
        <v>10</v>
      </c>
      <c r="D18" s="58"/>
      <c r="E18" s="10"/>
      <c r="F18" s="10"/>
      <c r="G18" s="8"/>
      <c r="H18" s="8"/>
    </row>
    <row r="19" spans="1:8" ht="42.75" x14ac:dyDescent="0.2">
      <c r="A19" s="56" t="s">
        <v>29</v>
      </c>
      <c r="B19" s="57" t="s">
        <v>232</v>
      </c>
      <c r="C19" s="57" t="s">
        <v>10</v>
      </c>
      <c r="D19" s="58"/>
      <c r="E19" s="10"/>
      <c r="F19" s="10"/>
      <c r="G19" s="8"/>
      <c r="H19" s="8"/>
    </row>
    <row r="20" spans="1:8" x14ac:dyDescent="0.2">
      <c r="A20" s="56" t="s">
        <v>30</v>
      </c>
      <c r="B20" s="57" t="s">
        <v>31</v>
      </c>
      <c r="C20" s="57" t="s">
        <v>32</v>
      </c>
      <c r="D20" s="58">
        <v>12</v>
      </c>
      <c r="E20" s="10"/>
      <c r="F20" s="10">
        <f>E20*D20</f>
        <v>0</v>
      </c>
      <c r="G20" s="8"/>
      <c r="H20" s="8"/>
    </row>
    <row r="21" spans="1:8" x14ac:dyDescent="0.2">
      <c r="A21" s="56" t="s">
        <v>33</v>
      </c>
      <c r="B21" s="57" t="s">
        <v>34</v>
      </c>
      <c r="C21" s="57" t="s">
        <v>32</v>
      </c>
      <c r="D21" s="58">
        <v>7</v>
      </c>
      <c r="E21" s="10"/>
      <c r="F21" s="10">
        <f t="shared" ref="F21:F22" si="0">E21*D21</f>
        <v>0</v>
      </c>
      <c r="G21" s="8"/>
      <c r="H21" s="8"/>
    </row>
    <row r="22" spans="1:8" ht="28.5" x14ac:dyDescent="0.2">
      <c r="A22" s="56" t="s">
        <v>35</v>
      </c>
      <c r="B22" s="57" t="s">
        <v>36</v>
      </c>
      <c r="C22" s="57" t="s">
        <v>32</v>
      </c>
      <c r="D22" s="58">
        <v>1</v>
      </c>
      <c r="E22" s="10"/>
      <c r="F22" s="10">
        <f t="shared" si="0"/>
        <v>0</v>
      </c>
      <c r="G22" s="8"/>
      <c r="H22" s="8"/>
    </row>
    <row r="23" spans="1:8" ht="15" x14ac:dyDescent="0.25">
      <c r="A23" s="65"/>
      <c r="B23" s="66"/>
      <c r="C23" s="66"/>
      <c r="D23" s="48"/>
      <c r="E23" s="13">
        <v>1</v>
      </c>
      <c r="F23" s="13"/>
      <c r="G23" s="8"/>
      <c r="H23" s="8"/>
    </row>
    <row r="24" spans="1:8" ht="15" customHeight="1" x14ac:dyDescent="0.25">
      <c r="A24" s="67" t="s">
        <v>413</v>
      </c>
      <c r="B24" s="67"/>
      <c r="C24" s="67"/>
      <c r="D24" s="67"/>
      <c r="E24" s="14"/>
      <c r="F24" s="15"/>
      <c r="G24" s="8"/>
      <c r="H24" s="8"/>
    </row>
    <row r="25" spans="1:8" ht="28.5" x14ac:dyDescent="0.2">
      <c r="A25" s="56" t="s">
        <v>37</v>
      </c>
      <c r="B25" s="57" t="s">
        <v>38</v>
      </c>
      <c r="C25" s="57" t="s">
        <v>32</v>
      </c>
      <c r="D25" s="58">
        <v>1</v>
      </c>
      <c r="E25" s="10"/>
      <c r="F25" s="10">
        <f>E25*D25</f>
        <v>0</v>
      </c>
      <c r="G25" s="8"/>
      <c r="H25" s="8"/>
    </row>
    <row r="26" spans="1:8" ht="28.5" x14ac:dyDescent="0.2">
      <c r="A26" s="56" t="s">
        <v>39</v>
      </c>
      <c r="B26" s="57" t="s">
        <v>40</v>
      </c>
      <c r="C26" s="57" t="s">
        <v>32</v>
      </c>
      <c r="D26" s="58">
        <v>1</v>
      </c>
      <c r="E26" s="10"/>
      <c r="F26" s="10">
        <f t="shared" ref="F26:F32" si="1">E26*D26</f>
        <v>0</v>
      </c>
      <c r="G26" s="8"/>
      <c r="H26" s="8"/>
    </row>
    <row r="27" spans="1:8" ht="28.5" x14ac:dyDescent="0.2">
      <c r="A27" s="56" t="s">
        <v>41</v>
      </c>
      <c r="B27" s="57" t="s">
        <v>42</v>
      </c>
      <c r="C27" s="57" t="s">
        <v>32</v>
      </c>
      <c r="D27" s="58">
        <v>1</v>
      </c>
      <c r="E27" s="10"/>
      <c r="F27" s="10">
        <f t="shared" si="1"/>
        <v>0</v>
      </c>
      <c r="G27" s="8"/>
      <c r="H27" s="8"/>
    </row>
    <row r="28" spans="1:8" ht="28.5" x14ac:dyDescent="0.2">
      <c r="A28" s="56" t="s">
        <v>43</v>
      </c>
      <c r="B28" s="57" t="s">
        <v>44</v>
      </c>
      <c r="C28" s="57" t="s">
        <v>32</v>
      </c>
      <c r="D28" s="58">
        <v>1</v>
      </c>
      <c r="E28" s="10"/>
      <c r="F28" s="10">
        <f t="shared" si="1"/>
        <v>0</v>
      </c>
      <c r="G28" s="8"/>
      <c r="H28" s="8"/>
    </row>
    <row r="29" spans="1:8" ht="28.5" x14ac:dyDescent="0.2">
      <c r="A29" s="56" t="s">
        <v>45</v>
      </c>
      <c r="B29" s="57" t="s">
        <v>46</v>
      </c>
      <c r="C29" s="57" t="s">
        <v>32</v>
      </c>
      <c r="D29" s="58">
        <v>1</v>
      </c>
      <c r="E29" s="10"/>
      <c r="F29" s="10">
        <f t="shared" si="1"/>
        <v>0</v>
      </c>
      <c r="G29" s="8"/>
      <c r="H29" s="8"/>
    </row>
    <row r="30" spans="1:8" ht="28.5" x14ac:dyDescent="0.2">
      <c r="A30" s="56" t="s">
        <v>47</v>
      </c>
      <c r="B30" s="57" t="s">
        <v>48</v>
      </c>
      <c r="C30" s="57" t="s">
        <v>32</v>
      </c>
      <c r="D30" s="58">
        <v>1</v>
      </c>
      <c r="E30" s="10"/>
      <c r="F30" s="10">
        <f t="shared" si="1"/>
        <v>0</v>
      </c>
      <c r="G30" s="8"/>
      <c r="H30" s="8"/>
    </row>
    <row r="31" spans="1:8" ht="28.5" x14ac:dyDescent="0.2">
      <c r="A31" s="56" t="s">
        <v>49</v>
      </c>
      <c r="B31" s="57" t="s">
        <v>50</v>
      </c>
      <c r="C31" s="57" t="s">
        <v>32</v>
      </c>
      <c r="D31" s="58">
        <v>1</v>
      </c>
      <c r="E31" s="10"/>
      <c r="F31" s="10">
        <f t="shared" si="1"/>
        <v>0</v>
      </c>
      <c r="G31" s="8"/>
      <c r="H31" s="8"/>
    </row>
    <row r="32" spans="1:8" x14ac:dyDescent="0.2">
      <c r="A32" s="56" t="s">
        <v>51</v>
      </c>
      <c r="B32" s="57" t="s">
        <v>52</v>
      </c>
      <c r="C32" s="57" t="s">
        <v>32</v>
      </c>
      <c r="D32" s="58">
        <v>4</v>
      </c>
      <c r="E32" s="10"/>
      <c r="F32" s="10">
        <f t="shared" si="1"/>
        <v>0</v>
      </c>
      <c r="G32" s="8"/>
      <c r="H32" s="8"/>
    </row>
    <row r="33" spans="1:8" ht="15" x14ac:dyDescent="0.25">
      <c r="A33" s="61"/>
      <c r="B33" s="62" t="s">
        <v>175</v>
      </c>
      <c r="C33" s="63"/>
      <c r="D33" s="64"/>
      <c r="E33" s="11"/>
      <c r="F33" s="12">
        <f>SUM(F20:F32)</f>
        <v>0</v>
      </c>
      <c r="G33" s="8"/>
      <c r="H33" s="8"/>
    </row>
    <row r="34" spans="1:8" ht="15.75" x14ac:dyDescent="0.25">
      <c r="A34" s="68" t="s">
        <v>134</v>
      </c>
      <c r="B34" s="69" t="s">
        <v>135</v>
      </c>
      <c r="C34" s="70" t="s">
        <v>136</v>
      </c>
      <c r="D34" s="71" t="s">
        <v>136</v>
      </c>
      <c r="E34" s="16"/>
      <c r="F34" s="16"/>
      <c r="G34" s="8"/>
      <c r="H34" s="8"/>
    </row>
    <row r="35" spans="1:8" ht="19.5" customHeight="1" x14ac:dyDescent="0.25">
      <c r="A35" s="72" t="s">
        <v>329</v>
      </c>
      <c r="B35" s="73" t="s">
        <v>137</v>
      </c>
      <c r="C35" s="70" t="s">
        <v>136</v>
      </c>
      <c r="D35" s="71" t="s">
        <v>136</v>
      </c>
      <c r="E35" s="16"/>
      <c r="F35" s="16"/>
      <c r="G35" s="8"/>
      <c r="H35" s="8"/>
    </row>
    <row r="36" spans="1:8" ht="28.5" x14ac:dyDescent="0.2">
      <c r="A36" s="56" t="s">
        <v>304</v>
      </c>
      <c r="B36" s="74" t="s">
        <v>295</v>
      </c>
      <c r="C36" s="75"/>
      <c r="D36" s="58"/>
      <c r="E36" s="17"/>
      <c r="F36" s="17"/>
      <c r="G36" s="8"/>
      <c r="H36" s="8"/>
    </row>
    <row r="37" spans="1:8" ht="28.5" x14ac:dyDescent="0.2">
      <c r="A37" s="56" t="s">
        <v>305</v>
      </c>
      <c r="B37" s="74" t="s">
        <v>138</v>
      </c>
      <c r="C37" s="75"/>
      <c r="D37" s="58"/>
      <c r="E37" s="17"/>
      <c r="F37" s="17"/>
      <c r="G37" s="8"/>
      <c r="H37" s="8"/>
    </row>
    <row r="38" spans="1:8" ht="25.5" customHeight="1" x14ac:dyDescent="0.2">
      <c r="A38" s="56" t="s">
        <v>306</v>
      </c>
      <c r="B38" s="74" t="s">
        <v>296</v>
      </c>
      <c r="C38" s="75"/>
      <c r="D38" s="58"/>
      <c r="E38" s="17"/>
      <c r="F38" s="17"/>
      <c r="G38" s="8"/>
      <c r="H38" s="8"/>
    </row>
    <row r="39" spans="1:8" ht="28.5" x14ac:dyDescent="0.2">
      <c r="A39" s="56" t="s">
        <v>307</v>
      </c>
      <c r="B39" s="74" t="s">
        <v>297</v>
      </c>
      <c r="C39" s="75"/>
      <c r="D39" s="58"/>
      <c r="E39" s="17"/>
      <c r="F39" s="17"/>
      <c r="G39" s="8"/>
      <c r="H39" s="8"/>
    </row>
    <row r="40" spans="1:8" ht="28.5" x14ac:dyDescent="0.2">
      <c r="A40" s="56" t="s">
        <v>308</v>
      </c>
      <c r="B40" s="74" t="s">
        <v>298</v>
      </c>
      <c r="C40" s="75"/>
      <c r="D40" s="58"/>
      <c r="E40" s="17"/>
      <c r="F40" s="17"/>
      <c r="G40" s="8"/>
      <c r="H40" s="8"/>
    </row>
    <row r="41" spans="1:8" ht="19.5" customHeight="1" x14ac:dyDescent="0.25">
      <c r="A41" s="76" t="s">
        <v>136</v>
      </c>
      <c r="B41" s="77" t="s">
        <v>139</v>
      </c>
      <c r="C41" s="75"/>
      <c r="D41" s="58"/>
      <c r="E41" s="17"/>
      <c r="F41" s="18"/>
      <c r="G41" s="8"/>
      <c r="H41" s="8"/>
    </row>
    <row r="42" spans="1:8" ht="21.75" customHeight="1" x14ac:dyDescent="0.25">
      <c r="A42" s="78" t="s">
        <v>330</v>
      </c>
      <c r="B42" s="79" t="s">
        <v>140</v>
      </c>
      <c r="C42" s="70" t="s">
        <v>136</v>
      </c>
      <c r="D42" s="71" t="s">
        <v>136</v>
      </c>
      <c r="E42" s="16"/>
      <c r="F42" s="16"/>
      <c r="G42" s="8"/>
      <c r="H42" s="8"/>
    </row>
    <row r="43" spans="1:8" ht="132" customHeight="1" x14ac:dyDescent="0.25">
      <c r="A43" s="56" t="s">
        <v>309</v>
      </c>
      <c r="B43" s="80" t="s">
        <v>299</v>
      </c>
      <c r="C43" s="70"/>
      <c r="D43" s="71"/>
      <c r="E43" s="16"/>
      <c r="F43" s="16"/>
      <c r="G43" s="8"/>
      <c r="H43" s="8"/>
    </row>
    <row r="44" spans="1:8" ht="107.25" customHeight="1" x14ac:dyDescent="0.2">
      <c r="A44" s="56" t="s">
        <v>310</v>
      </c>
      <c r="B44" s="81" t="s">
        <v>277</v>
      </c>
      <c r="C44" s="57" t="s">
        <v>32</v>
      </c>
      <c r="D44" s="58">
        <v>13</v>
      </c>
      <c r="E44" s="10"/>
      <c r="F44" s="10">
        <f>E44*D44</f>
        <v>0</v>
      </c>
      <c r="G44" s="8"/>
      <c r="H44" s="8"/>
    </row>
    <row r="45" spans="1:8" ht="50.25" customHeight="1" x14ac:dyDescent="0.25">
      <c r="A45" s="65"/>
      <c r="B45" s="82"/>
      <c r="C45" s="66"/>
      <c r="D45" s="48"/>
      <c r="E45" s="13">
        <v>2</v>
      </c>
      <c r="F45" s="19"/>
      <c r="G45" s="8"/>
      <c r="H45" s="8"/>
    </row>
    <row r="46" spans="1:8" ht="18" customHeight="1" x14ac:dyDescent="0.25">
      <c r="A46" s="45" t="s">
        <v>413</v>
      </c>
      <c r="B46" s="45"/>
      <c r="C46" s="45"/>
      <c r="D46" s="45"/>
      <c r="E46" s="1"/>
      <c r="F46" s="1"/>
      <c r="G46" s="8"/>
      <c r="H46" s="8"/>
    </row>
    <row r="47" spans="1:8" ht="99.75" x14ac:dyDescent="0.2">
      <c r="A47" s="56" t="s">
        <v>311</v>
      </c>
      <c r="B47" s="81" t="s">
        <v>278</v>
      </c>
      <c r="C47" s="83" t="s">
        <v>32</v>
      </c>
      <c r="D47" s="84">
        <v>32</v>
      </c>
      <c r="E47" s="20"/>
      <c r="F47" s="20">
        <f>E47*D47</f>
        <v>0</v>
      </c>
      <c r="G47" s="8"/>
      <c r="H47" s="8"/>
    </row>
    <row r="48" spans="1:8" ht="85.5" x14ac:dyDescent="0.2">
      <c r="A48" s="56" t="s">
        <v>312</v>
      </c>
      <c r="B48" s="81" t="s">
        <v>287</v>
      </c>
      <c r="C48" s="83" t="s">
        <v>32</v>
      </c>
      <c r="D48" s="84">
        <v>42</v>
      </c>
      <c r="E48" s="20"/>
      <c r="F48" s="20">
        <f t="shared" ref="F48:F53" si="2">E48*D48</f>
        <v>0</v>
      </c>
      <c r="G48" s="8"/>
      <c r="H48" s="8"/>
    </row>
    <row r="49" spans="1:8" ht="71.25" x14ac:dyDescent="0.2">
      <c r="A49" s="56" t="s">
        <v>313</v>
      </c>
      <c r="B49" s="81" t="s">
        <v>279</v>
      </c>
      <c r="C49" s="83" t="s">
        <v>32</v>
      </c>
      <c r="D49" s="84">
        <v>9</v>
      </c>
      <c r="E49" s="20"/>
      <c r="F49" s="20">
        <f t="shared" si="2"/>
        <v>0</v>
      </c>
      <c r="G49" s="8"/>
      <c r="H49" s="8"/>
    </row>
    <row r="50" spans="1:8" ht="51" x14ac:dyDescent="0.2">
      <c r="A50" s="56" t="s">
        <v>314</v>
      </c>
      <c r="B50" s="85" t="s">
        <v>280</v>
      </c>
      <c r="C50" s="83" t="s">
        <v>32</v>
      </c>
      <c r="D50" s="84">
        <v>1</v>
      </c>
      <c r="E50" s="20"/>
      <c r="F50" s="20">
        <f t="shared" si="2"/>
        <v>0</v>
      </c>
      <c r="G50" s="8"/>
      <c r="H50" s="8"/>
    </row>
    <row r="51" spans="1:8" ht="42.75" x14ac:dyDescent="0.2">
      <c r="A51" s="56" t="s">
        <v>315</v>
      </c>
      <c r="B51" s="81" t="s">
        <v>265</v>
      </c>
      <c r="C51" s="86" t="s">
        <v>141</v>
      </c>
      <c r="D51" s="84">
        <v>10</v>
      </c>
      <c r="E51" s="21"/>
      <c r="F51" s="20">
        <f t="shared" si="2"/>
        <v>0</v>
      </c>
      <c r="G51" s="8"/>
      <c r="H51" s="8"/>
    </row>
    <row r="52" spans="1:8" ht="42.75" x14ac:dyDescent="0.2">
      <c r="A52" s="56" t="s">
        <v>316</v>
      </c>
      <c r="B52" s="81" t="s">
        <v>142</v>
      </c>
      <c r="C52" s="86" t="s">
        <v>141</v>
      </c>
      <c r="D52" s="84">
        <v>25</v>
      </c>
      <c r="E52" s="21"/>
      <c r="F52" s="20">
        <f t="shared" si="2"/>
        <v>0</v>
      </c>
      <c r="G52" s="8"/>
      <c r="H52" s="8"/>
    </row>
    <row r="53" spans="1:8" ht="42.75" x14ac:dyDescent="0.2">
      <c r="A53" s="56" t="s">
        <v>317</v>
      </c>
      <c r="B53" s="81" t="s">
        <v>143</v>
      </c>
      <c r="C53" s="86" t="s">
        <v>141</v>
      </c>
      <c r="D53" s="84">
        <v>20</v>
      </c>
      <c r="E53" s="21"/>
      <c r="F53" s="20">
        <f t="shared" si="2"/>
        <v>0</v>
      </c>
      <c r="G53" s="8"/>
      <c r="H53" s="8"/>
    </row>
    <row r="54" spans="1:8" ht="30" x14ac:dyDescent="0.25">
      <c r="A54" s="76" t="s">
        <v>136</v>
      </c>
      <c r="B54" s="87" t="s">
        <v>144</v>
      </c>
      <c r="C54" s="86"/>
      <c r="D54" s="84"/>
      <c r="E54" s="21"/>
      <c r="F54" s="22">
        <f>SUM(F44:F53)</f>
        <v>0</v>
      </c>
      <c r="G54" s="8"/>
      <c r="H54" s="8"/>
    </row>
    <row r="55" spans="1:8" ht="15.75" x14ac:dyDescent="0.25">
      <c r="A55" s="72" t="s">
        <v>145</v>
      </c>
      <c r="B55" s="88" t="s">
        <v>146</v>
      </c>
      <c r="C55" s="89" t="s">
        <v>136</v>
      </c>
      <c r="D55" s="90" t="s">
        <v>136</v>
      </c>
      <c r="E55" s="23"/>
      <c r="F55" s="23"/>
      <c r="G55" s="8"/>
      <c r="H55" s="8"/>
    </row>
    <row r="56" spans="1:8" x14ac:dyDescent="0.2">
      <c r="A56" s="56" t="s">
        <v>318</v>
      </c>
      <c r="B56" s="81" t="s">
        <v>281</v>
      </c>
      <c r="C56" s="86" t="s">
        <v>147</v>
      </c>
      <c r="D56" s="84">
        <v>1</v>
      </c>
      <c r="E56" s="21"/>
      <c r="F56" s="20">
        <f>E56*D56</f>
        <v>0</v>
      </c>
      <c r="G56" s="8"/>
      <c r="H56" s="8"/>
    </row>
    <row r="57" spans="1:8" ht="28.5" x14ac:dyDescent="0.2">
      <c r="A57" s="56" t="s">
        <v>319</v>
      </c>
      <c r="B57" s="81" t="s">
        <v>283</v>
      </c>
      <c r="C57" s="86" t="s">
        <v>147</v>
      </c>
      <c r="D57" s="84">
        <v>15</v>
      </c>
      <c r="E57" s="21"/>
      <c r="F57" s="20">
        <f t="shared" ref="F57:F63" si="3">E57*D57</f>
        <v>0</v>
      </c>
      <c r="G57" s="8"/>
      <c r="H57" s="8"/>
    </row>
    <row r="58" spans="1:8" ht="28.5" x14ac:dyDescent="0.2">
      <c r="A58" s="56" t="s">
        <v>320</v>
      </c>
      <c r="B58" s="81" t="s">
        <v>282</v>
      </c>
      <c r="C58" s="86" t="s">
        <v>147</v>
      </c>
      <c r="D58" s="84">
        <v>5</v>
      </c>
      <c r="E58" s="21"/>
      <c r="F58" s="20">
        <f t="shared" si="3"/>
        <v>0</v>
      </c>
      <c r="G58" s="8"/>
      <c r="H58" s="8"/>
    </row>
    <row r="59" spans="1:8" ht="28.5" x14ac:dyDescent="0.2">
      <c r="A59" s="56" t="s">
        <v>321</v>
      </c>
      <c r="B59" s="81" t="s">
        <v>284</v>
      </c>
      <c r="C59" s="86" t="s">
        <v>147</v>
      </c>
      <c r="D59" s="84">
        <v>5</v>
      </c>
      <c r="E59" s="21"/>
      <c r="F59" s="20">
        <f t="shared" si="3"/>
        <v>0</v>
      </c>
      <c r="G59" s="8"/>
      <c r="H59" s="8"/>
    </row>
    <row r="60" spans="1:8" ht="15" x14ac:dyDescent="0.25">
      <c r="A60" s="76" t="s">
        <v>136</v>
      </c>
      <c r="B60" s="87" t="s">
        <v>148</v>
      </c>
      <c r="C60" s="86"/>
      <c r="D60" s="84"/>
      <c r="E60" s="21"/>
      <c r="F60" s="20">
        <f t="shared" si="3"/>
        <v>0</v>
      </c>
      <c r="G60" s="8"/>
      <c r="H60" s="8"/>
    </row>
    <row r="61" spans="1:8" ht="15.75" x14ac:dyDescent="0.25">
      <c r="A61" s="72" t="s">
        <v>328</v>
      </c>
      <c r="B61" s="88" t="s">
        <v>149</v>
      </c>
      <c r="C61" s="89" t="s">
        <v>136</v>
      </c>
      <c r="D61" s="90" t="s">
        <v>136</v>
      </c>
      <c r="E61" s="23"/>
      <c r="F61" s="20"/>
      <c r="G61" s="8"/>
      <c r="H61" s="8"/>
    </row>
    <row r="62" spans="1:8" ht="42.75" x14ac:dyDescent="0.2">
      <c r="A62" s="56" t="s">
        <v>322</v>
      </c>
      <c r="B62" s="81" t="s">
        <v>286</v>
      </c>
      <c r="C62" s="86" t="s">
        <v>141</v>
      </c>
      <c r="D62" s="84">
        <v>30</v>
      </c>
      <c r="E62" s="21"/>
      <c r="F62" s="20">
        <f t="shared" si="3"/>
        <v>0</v>
      </c>
      <c r="G62" s="8"/>
      <c r="H62" s="8"/>
    </row>
    <row r="63" spans="1:8" ht="42.75" x14ac:dyDescent="0.2">
      <c r="A63" s="56" t="s">
        <v>323</v>
      </c>
      <c r="B63" s="81" t="s">
        <v>285</v>
      </c>
      <c r="C63" s="86" t="s">
        <v>141</v>
      </c>
      <c r="D63" s="84">
        <v>40</v>
      </c>
      <c r="E63" s="21"/>
      <c r="F63" s="20">
        <f t="shared" si="3"/>
        <v>0</v>
      </c>
      <c r="G63" s="8"/>
      <c r="H63" s="8"/>
    </row>
    <row r="64" spans="1:8" ht="15" x14ac:dyDescent="0.25">
      <c r="A64" s="76" t="s">
        <v>136</v>
      </c>
      <c r="B64" s="87" t="s">
        <v>150</v>
      </c>
      <c r="C64" s="86"/>
      <c r="D64" s="84"/>
      <c r="E64" s="21"/>
      <c r="F64" s="22">
        <f>SUM(F56:F63)</f>
        <v>0</v>
      </c>
      <c r="G64" s="8"/>
      <c r="H64" s="8"/>
    </row>
    <row r="65" spans="1:8" ht="15.75" x14ac:dyDescent="0.25">
      <c r="A65" s="72" t="s">
        <v>327</v>
      </c>
      <c r="B65" s="88" t="s">
        <v>151</v>
      </c>
      <c r="C65" s="89" t="s">
        <v>136</v>
      </c>
      <c r="D65" s="90" t="s">
        <v>136</v>
      </c>
      <c r="E65" s="23"/>
      <c r="F65" s="23"/>
      <c r="G65" s="8"/>
      <c r="H65" s="8"/>
    </row>
    <row r="66" spans="1:8" ht="15.75" x14ac:dyDescent="0.25">
      <c r="A66" s="91"/>
      <c r="B66" s="92"/>
      <c r="C66" s="93"/>
      <c r="D66" s="94"/>
      <c r="E66" s="13">
        <v>3</v>
      </c>
      <c r="F66" s="24"/>
      <c r="G66" s="8"/>
      <c r="H66" s="8"/>
    </row>
    <row r="67" spans="1:8" ht="15.75" x14ac:dyDescent="0.25">
      <c r="A67" s="45" t="s">
        <v>413</v>
      </c>
      <c r="B67" s="45"/>
      <c r="C67" s="45"/>
      <c r="D67" s="45"/>
      <c r="E67" s="1"/>
      <c r="F67" s="1"/>
      <c r="G67" s="8"/>
      <c r="H67" s="8"/>
    </row>
    <row r="68" spans="1:8" ht="42.75" x14ac:dyDescent="0.2">
      <c r="A68" s="56" t="s">
        <v>324</v>
      </c>
      <c r="B68" s="81" t="s">
        <v>152</v>
      </c>
      <c r="C68" s="86" t="s">
        <v>147</v>
      </c>
      <c r="D68" s="84">
        <v>10</v>
      </c>
      <c r="E68" s="21"/>
      <c r="F68" s="20">
        <f>E68*D68</f>
        <v>0</v>
      </c>
      <c r="G68" s="8"/>
      <c r="H68" s="8"/>
    </row>
    <row r="69" spans="1:8" ht="42.75" x14ac:dyDescent="0.2">
      <c r="A69" s="56" t="s">
        <v>325</v>
      </c>
      <c r="B69" s="81" t="s">
        <v>153</v>
      </c>
      <c r="C69" s="86" t="s">
        <v>147</v>
      </c>
      <c r="D69" s="84">
        <v>10</v>
      </c>
      <c r="E69" s="21"/>
      <c r="F69" s="20">
        <f t="shared" ref="F69:F95" si="4">E69*D69</f>
        <v>0</v>
      </c>
      <c r="G69" s="8"/>
      <c r="H69" s="8"/>
    </row>
    <row r="70" spans="1:8" ht="30" x14ac:dyDescent="0.25">
      <c r="A70" s="76" t="s">
        <v>136</v>
      </c>
      <c r="B70" s="87" t="s">
        <v>154</v>
      </c>
      <c r="C70" s="86"/>
      <c r="D70" s="84"/>
      <c r="E70" s="21"/>
      <c r="F70" s="25">
        <f>SUM(F68:F69)</f>
        <v>0</v>
      </c>
      <c r="G70" s="8"/>
      <c r="H70" s="8"/>
    </row>
    <row r="71" spans="1:8" ht="15.75" x14ac:dyDescent="0.25">
      <c r="A71" s="72" t="s">
        <v>331</v>
      </c>
      <c r="B71" s="88" t="s">
        <v>155</v>
      </c>
      <c r="C71" s="89" t="s">
        <v>136</v>
      </c>
      <c r="D71" s="90" t="s">
        <v>136</v>
      </c>
      <c r="E71" s="23"/>
      <c r="F71" s="20"/>
      <c r="G71" s="8"/>
      <c r="H71" s="8"/>
    </row>
    <row r="72" spans="1:8" x14ac:dyDescent="0.2">
      <c r="A72" s="56" t="s">
        <v>326</v>
      </c>
      <c r="B72" s="81" t="s">
        <v>156</v>
      </c>
      <c r="C72" s="86" t="s">
        <v>147</v>
      </c>
      <c r="D72" s="84">
        <v>14</v>
      </c>
      <c r="E72" s="21"/>
      <c r="F72" s="20">
        <f t="shared" si="4"/>
        <v>0</v>
      </c>
      <c r="G72" s="8"/>
      <c r="H72" s="8"/>
    </row>
    <row r="73" spans="1:8" ht="28.5" x14ac:dyDescent="0.2">
      <c r="A73" s="56" t="s">
        <v>333</v>
      </c>
      <c r="B73" s="81" t="s">
        <v>157</v>
      </c>
      <c r="C73" s="86" t="s">
        <v>147</v>
      </c>
      <c r="D73" s="84">
        <v>35</v>
      </c>
      <c r="E73" s="21"/>
      <c r="F73" s="20">
        <f t="shared" si="4"/>
        <v>0</v>
      </c>
      <c r="G73" s="8"/>
      <c r="H73" s="8"/>
    </row>
    <row r="74" spans="1:8" ht="28.5" x14ac:dyDescent="0.2">
      <c r="A74" s="56" t="s">
        <v>334</v>
      </c>
      <c r="B74" s="81" t="s">
        <v>158</v>
      </c>
      <c r="C74" s="86" t="s">
        <v>147</v>
      </c>
      <c r="D74" s="84">
        <v>14</v>
      </c>
      <c r="E74" s="21"/>
      <c r="F74" s="20">
        <f t="shared" si="4"/>
        <v>0</v>
      </c>
      <c r="G74" s="8"/>
      <c r="H74" s="8"/>
    </row>
    <row r="75" spans="1:8" ht="15" x14ac:dyDescent="0.25">
      <c r="A75" s="76" t="s">
        <v>136</v>
      </c>
      <c r="B75" s="87" t="s">
        <v>159</v>
      </c>
      <c r="C75" s="86"/>
      <c r="D75" s="84"/>
      <c r="E75" s="21"/>
      <c r="F75" s="25">
        <f>SUM(F72:F74)</f>
        <v>0</v>
      </c>
      <c r="G75" s="8"/>
      <c r="H75" s="8"/>
    </row>
    <row r="76" spans="1:8" ht="15.75" x14ac:dyDescent="0.25">
      <c r="A76" s="72" t="s">
        <v>332</v>
      </c>
      <c r="B76" s="73" t="s">
        <v>160</v>
      </c>
      <c r="C76" s="70" t="s">
        <v>136</v>
      </c>
      <c r="D76" s="71" t="s">
        <v>136</v>
      </c>
      <c r="E76" s="16"/>
      <c r="F76" s="20"/>
      <c r="G76" s="8"/>
      <c r="H76" s="8"/>
    </row>
    <row r="77" spans="1:8" ht="114" x14ac:dyDescent="0.2">
      <c r="A77" s="56" t="s">
        <v>335</v>
      </c>
      <c r="B77" s="74" t="s">
        <v>161</v>
      </c>
      <c r="C77" s="75"/>
      <c r="D77" s="58"/>
      <c r="E77" s="17"/>
      <c r="F77" s="20">
        <f t="shared" si="4"/>
        <v>0</v>
      </c>
      <c r="G77" s="8"/>
      <c r="H77" s="8"/>
    </row>
    <row r="78" spans="1:8" ht="42.75" x14ac:dyDescent="0.2">
      <c r="A78" s="56" t="s">
        <v>336</v>
      </c>
      <c r="B78" s="74" t="s">
        <v>234</v>
      </c>
      <c r="C78" s="75" t="s">
        <v>147</v>
      </c>
      <c r="D78" s="58">
        <v>36</v>
      </c>
      <c r="E78" s="17"/>
      <c r="F78" s="20">
        <f t="shared" si="4"/>
        <v>0</v>
      </c>
      <c r="G78" s="8"/>
      <c r="H78" s="8"/>
    </row>
    <row r="79" spans="1:8" ht="42.75" x14ac:dyDescent="0.2">
      <c r="A79" s="56" t="s">
        <v>337</v>
      </c>
      <c r="B79" s="74" t="s">
        <v>233</v>
      </c>
      <c r="C79" s="75" t="s">
        <v>147</v>
      </c>
      <c r="D79" s="58">
        <v>6</v>
      </c>
      <c r="E79" s="17"/>
      <c r="F79" s="20">
        <f t="shared" si="4"/>
        <v>0</v>
      </c>
      <c r="G79" s="8"/>
      <c r="H79" s="8"/>
    </row>
    <row r="80" spans="1:8" ht="42.75" x14ac:dyDescent="0.2">
      <c r="A80" s="56" t="s">
        <v>338</v>
      </c>
      <c r="B80" s="74" t="s">
        <v>235</v>
      </c>
      <c r="C80" s="75" t="s">
        <v>147</v>
      </c>
      <c r="D80" s="58">
        <v>36</v>
      </c>
      <c r="E80" s="17"/>
      <c r="F80" s="20">
        <f t="shared" si="4"/>
        <v>0</v>
      </c>
      <c r="G80" s="8"/>
      <c r="H80" s="8"/>
    </row>
    <row r="81" spans="1:8" ht="42.75" x14ac:dyDescent="0.2">
      <c r="A81" s="56" t="s">
        <v>339</v>
      </c>
      <c r="B81" s="74" t="s">
        <v>162</v>
      </c>
      <c r="C81" s="75" t="s">
        <v>163</v>
      </c>
      <c r="D81" s="58">
        <v>6</v>
      </c>
      <c r="E81" s="17"/>
      <c r="F81" s="20">
        <f t="shared" si="4"/>
        <v>0</v>
      </c>
      <c r="G81" s="8"/>
      <c r="H81" s="8"/>
    </row>
    <row r="82" spans="1:8" ht="15" x14ac:dyDescent="0.25">
      <c r="A82" s="76" t="s">
        <v>136</v>
      </c>
      <c r="B82" s="77" t="s">
        <v>164</v>
      </c>
      <c r="C82" s="75"/>
      <c r="D82" s="58"/>
      <c r="E82" s="17"/>
      <c r="F82" s="25">
        <f>SUM(F77:F81)</f>
        <v>0</v>
      </c>
      <c r="G82" s="8"/>
      <c r="H82" s="8"/>
    </row>
    <row r="83" spans="1:8" ht="15.75" x14ac:dyDescent="0.25">
      <c r="A83" s="72" t="s">
        <v>340</v>
      </c>
      <c r="B83" s="73" t="s">
        <v>165</v>
      </c>
      <c r="C83" s="70" t="s">
        <v>136</v>
      </c>
      <c r="D83" s="71" t="s">
        <v>136</v>
      </c>
      <c r="E83" s="16"/>
      <c r="F83" s="20"/>
      <c r="G83" s="8"/>
      <c r="H83" s="8"/>
    </row>
    <row r="84" spans="1:8" ht="40.5" customHeight="1" x14ac:dyDescent="0.2">
      <c r="A84" s="56" t="s">
        <v>404</v>
      </c>
      <c r="B84" s="74" t="s">
        <v>288</v>
      </c>
      <c r="C84" s="75"/>
      <c r="D84" s="58"/>
      <c r="E84" s="17"/>
      <c r="F84" s="20">
        <f t="shared" si="4"/>
        <v>0</v>
      </c>
      <c r="G84" s="8"/>
      <c r="H84" s="8"/>
    </row>
    <row r="85" spans="1:8" ht="28.5" x14ac:dyDescent="0.2">
      <c r="A85" s="56" t="s">
        <v>405</v>
      </c>
      <c r="B85" s="74" t="s">
        <v>166</v>
      </c>
      <c r="C85" s="75" t="s">
        <v>147</v>
      </c>
      <c r="D85" s="58">
        <v>6</v>
      </c>
      <c r="E85" s="17"/>
      <c r="F85" s="20">
        <f t="shared" si="4"/>
        <v>0</v>
      </c>
      <c r="G85" s="8"/>
      <c r="H85" s="8"/>
    </row>
    <row r="86" spans="1:8" ht="28.5" x14ac:dyDescent="0.2">
      <c r="A86" s="56" t="s">
        <v>406</v>
      </c>
      <c r="B86" s="74" t="s">
        <v>266</v>
      </c>
      <c r="C86" s="75" t="s">
        <v>147</v>
      </c>
      <c r="D86" s="58">
        <v>25</v>
      </c>
      <c r="E86" s="17"/>
      <c r="F86" s="20">
        <f t="shared" si="4"/>
        <v>0</v>
      </c>
      <c r="G86" s="8"/>
      <c r="H86" s="8"/>
    </row>
    <row r="87" spans="1:8" ht="28.5" x14ac:dyDescent="0.2">
      <c r="A87" s="56" t="s">
        <v>407</v>
      </c>
      <c r="B87" s="74" t="s">
        <v>236</v>
      </c>
      <c r="C87" s="75" t="s">
        <v>147</v>
      </c>
      <c r="D87" s="58">
        <v>14</v>
      </c>
      <c r="E87" s="17"/>
      <c r="F87" s="20">
        <f t="shared" si="4"/>
        <v>0</v>
      </c>
      <c r="G87" s="8"/>
      <c r="H87" s="8"/>
    </row>
    <row r="88" spans="1:8" ht="15" x14ac:dyDescent="0.25">
      <c r="A88" s="76" t="s">
        <v>136</v>
      </c>
      <c r="B88" s="77" t="s">
        <v>167</v>
      </c>
      <c r="C88" s="75"/>
      <c r="D88" s="58"/>
      <c r="E88" s="17"/>
      <c r="F88" s="20">
        <f>SUM(F84:F87)</f>
        <v>0</v>
      </c>
      <c r="G88" s="8"/>
      <c r="H88" s="8"/>
    </row>
    <row r="89" spans="1:8" ht="12.75" customHeight="1" x14ac:dyDescent="0.25">
      <c r="A89" s="72" t="s">
        <v>251</v>
      </c>
      <c r="B89" s="73" t="s">
        <v>252</v>
      </c>
      <c r="C89" s="75"/>
      <c r="D89" s="58"/>
      <c r="E89" s="17"/>
      <c r="F89" s="20"/>
      <c r="G89" s="8"/>
      <c r="H89" s="8"/>
    </row>
    <row r="90" spans="1:8" ht="27.75" customHeight="1" x14ac:dyDescent="0.2">
      <c r="A90" s="56" t="s">
        <v>341</v>
      </c>
      <c r="B90" s="74" t="s">
        <v>247</v>
      </c>
      <c r="C90" s="75" t="s">
        <v>147</v>
      </c>
      <c r="D90" s="58">
        <v>6</v>
      </c>
      <c r="E90" s="17"/>
      <c r="F90" s="20">
        <f t="shared" si="4"/>
        <v>0</v>
      </c>
      <c r="G90" s="8"/>
      <c r="H90" s="8"/>
    </row>
    <row r="91" spans="1:8" ht="15" x14ac:dyDescent="0.25">
      <c r="A91" s="65"/>
      <c r="B91" s="95"/>
      <c r="C91" s="96"/>
      <c r="D91" s="48"/>
      <c r="E91" s="13">
        <v>4</v>
      </c>
      <c r="F91" s="20"/>
      <c r="G91" s="8"/>
      <c r="H91" s="8"/>
    </row>
    <row r="92" spans="1:8" ht="15.75" x14ac:dyDescent="0.25">
      <c r="A92" s="45" t="s">
        <v>413</v>
      </c>
      <c r="B92" s="45"/>
      <c r="C92" s="45"/>
      <c r="D92" s="45"/>
      <c r="E92" s="1"/>
      <c r="F92" s="20"/>
      <c r="G92" s="8"/>
      <c r="H92" s="8"/>
    </row>
    <row r="93" spans="1:8" ht="56.25" customHeight="1" x14ac:dyDescent="0.2">
      <c r="A93" s="56" t="s">
        <v>342</v>
      </c>
      <c r="B93" s="74" t="s">
        <v>289</v>
      </c>
      <c r="C93" s="75" t="s">
        <v>147</v>
      </c>
      <c r="D93" s="58">
        <v>6</v>
      </c>
      <c r="E93" s="17"/>
      <c r="F93" s="20">
        <f t="shared" si="4"/>
        <v>0</v>
      </c>
      <c r="G93" s="8"/>
      <c r="H93" s="8"/>
    </row>
    <row r="94" spans="1:8" ht="57" x14ac:dyDescent="0.2">
      <c r="A94" s="56" t="s">
        <v>343</v>
      </c>
      <c r="B94" s="74" t="s">
        <v>290</v>
      </c>
      <c r="C94" s="75" t="s">
        <v>147</v>
      </c>
      <c r="D94" s="58">
        <v>12</v>
      </c>
      <c r="E94" s="17"/>
      <c r="F94" s="20">
        <f t="shared" si="4"/>
        <v>0</v>
      </c>
      <c r="G94" s="8"/>
      <c r="H94" s="8"/>
    </row>
    <row r="95" spans="1:8" x14ac:dyDescent="0.2">
      <c r="A95" s="56" t="s">
        <v>344</v>
      </c>
      <c r="B95" s="74" t="s">
        <v>248</v>
      </c>
      <c r="C95" s="75" t="s">
        <v>147</v>
      </c>
      <c r="D95" s="58">
        <v>6</v>
      </c>
      <c r="E95" s="17"/>
      <c r="F95" s="20">
        <f t="shared" si="4"/>
        <v>0</v>
      </c>
      <c r="G95" s="8"/>
      <c r="H95" s="8"/>
    </row>
    <row r="96" spans="1:8" ht="15" x14ac:dyDescent="0.25">
      <c r="A96" s="76" t="s">
        <v>136</v>
      </c>
      <c r="B96" s="77" t="s">
        <v>169</v>
      </c>
      <c r="C96" s="75"/>
      <c r="D96" s="58"/>
      <c r="E96" s="17"/>
      <c r="F96" s="18">
        <f>SUM(F90:F95)</f>
        <v>0</v>
      </c>
      <c r="G96" s="8"/>
      <c r="H96" s="8"/>
    </row>
    <row r="97" spans="1:8" ht="15.75" x14ac:dyDescent="0.25">
      <c r="A97" s="72" t="s">
        <v>345</v>
      </c>
      <c r="B97" s="73" t="s">
        <v>168</v>
      </c>
      <c r="C97" s="70" t="s">
        <v>136</v>
      </c>
      <c r="D97" s="71" t="s">
        <v>136</v>
      </c>
      <c r="E97" s="16"/>
      <c r="F97" s="16"/>
      <c r="G97" s="8"/>
      <c r="H97" s="8"/>
    </row>
    <row r="98" spans="1:8" ht="28.5" x14ac:dyDescent="0.2">
      <c r="A98" s="56" t="s">
        <v>346</v>
      </c>
      <c r="B98" s="74" t="s">
        <v>237</v>
      </c>
      <c r="C98" s="75" t="s">
        <v>147</v>
      </c>
      <c r="D98" s="58">
        <v>31</v>
      </c>
      <c r="E98" s="17"/>
      <c r="F98" s="20">
        <f>E98*D98</f>
        <v>0</v>
      </c>
      <c r="G98" s="8"/>
      <c r="H98" s="8"/>
    </row>
    <row r="99" spans="1:8" ht="28.5" x14ac:dyDescent="0.2">
      <c r="A99" s="56" t="s">
        <v>347</v>
      </c>
      <c r="B99" s="74" t="s">
        <v>238</v>
      </c>
      <c r="C99" s="75" t="s">
        <v>147</v>
      </c>
      <c r="D99" s="58">
        <v>14</v>
      </c>
      <c r="E99" s="17"/>
      <c r="F99" s="20">
        <f t="shared" ref="F99:F109" si="5">E99*D99</f>
        <v>0</v>
      </c>
      <c r="G99" s="8"/>
      <c r="H99" s="8"/>
    </row>
    <row r="100" spans="1:8" ht="28.5" x14ac:dyDescent="0.2">
      <c r="A100" s="56" t="s">
        <v>348</v>
      </c>
      <c r="B100" s="74" t="s">
        <v>239</v>
      </c>
      <c r="C100" s="75" t="s">
        <v>147</v>
      </c>
      <c r="D100" s="58">
        <v>6</v>
      </c>
      <c r="E100" s="17"/>
      <c r="F100" s="20">
        <f t="shared" si="5"/>
        <v>0</v>
      </c>
      <c r="G100" s="8"/>
      <c r="H100" s="8"/>
    </row>
    <row r="101" spans="1:8" ht="28.5" x14ac:dyDescent="0.2">
      <c r="A101" s="56" t="s">
        <v>349</v>
      </c>
      <c r="B101" s="74" t="s">
        <v>240</v>
      </c>
      <c r="C101" s="75" t="s">
        <v>147</v>
      </c>
      <c r="D101" s="58">
        <v>34</v>
      </c>
      <c r="E101" s="17"/>
      <c r="F101" s="20">
        <f t="shared" si="5"/>
        <v>0</v>
      </c>
      <c r="G101" s="8"/>
      <c r="H101" s="8"/>
    </row>
    <row r="102" spans="1:8" ht="28.5" x14ac:dyDescent="0.2">
      <c r="A102" s="56" t="s">
        <v>350</v>
      </c>
      <c r="B102" s="74" t="s">
        <v>249</v>
      </c>
      <c r="C102" s="75" t="s">
        <v>147</v>
      </c>
      <c r="D102" s="58">
        <v>27</v>
      </c>
      <c r="E102" s="17"/>
      <c r="F102" s="20">
        <f t="shared" si="5"/>
        <v>0</v>
      </c>
      <c r="G102" s="8"/>
      <c r="H102" s="8"/>
    </row>
    <row r="103" spans="1:8" ht="28.5" x14ac:dyDescent="0.2">
      <c r="A103" s="56" t="s">
        <v>351</v>
      </c>
      <c r="B103" s="74" t="s">
        <v>250</v>
      </c>
      <c r="C103" s="75" t="s">
        <v>147</v>
      </c>
      <c r="D103" s="58">
        <v>12</v>
      </c>
      <c r="E103" s="17"/>
      <c r="F103" s="20">
        <f t="shared" si="5"/>
        <v>0</v>
      </c>
      <c r="G103" s="8"/>
      <c r="H103" s="8"/>
    </row>
    <row r="104" spans="1:8" ht="28.5" x14ac:dyDescent="0.2">
      <c r="A104" s="56" t="s">
        <v>352</v>
      </c>
      <c r="B104" s="74" t="s">
        <v>241</v>
      </c>
      <c r="C104" s="75" t="s">
        <v>147</v>
      </c>
      <c r="D104" s="58">
        <v>39</v>
      </c>
      <c r="E104" s="17"/>
      <c r="F104" s="20">
        <f t="shared" si="5"/>
        <v>0</v>
      </c>
      <c r="G104" s="8"/>
      <c r="H104" s="8"/>
    </row>
    <row r="105" spans="1:8" ht="28.5" x14ac:dyDescent="0.2">
      <c r="A105" s="56" t="s">
        <v>353</v>
      </c>
      <c r="B105" s="74" t="s">
        <v>242</v>
      </c>
      <c r="C105" s="75" t="s">
        <v>147</v>
      </c>
      <c r="D105" s="58">
        <v>25</v>
      </c>
      <c r="E105" s="17"/>
      <c r="F105" s="20">
        <f t="shared" si="5"/>
        <v>0</v>
      </c>
      <c r="G105" s="8"/>
      <c r="H105" s="8"/>
    </row>
    <row r="106" spans="1:8" ht="28.5" x14ac:dyDescent="0.2">
      <c r="A106" s="56" t="s">
        <v>354</v>
      </c>
      <c r="B106" s="74" t="s">
        <v>243</v>
      </c>
      <c r="C106" s="75" t="s">
        <v>147</v>
      </c>
      <c r="D106" s="58">
        <v>6</v>
      </c>
      <c r="E106" s="17"/>
      <c r="F106" s="20">
        <f t="shared" si="5"/>
        <v>0</v>
      </c>
      <c r="G106" s="8"/>
      <c r="H106" s="8"/>
    </row>
    <row r="107" spans="1:8" ht="28.5" x14ac:dyDescent="0.2">
      <c r="A107" s="56" t="s">
        <v>355</v>
      </c>
      <c r="B107" s="74" t="s">
        <v>244</v>
      </c>
      <c r="C107" s="75" t="s">
        <v>147</v>
      </c>
      <c r="D107" s="58">
        <v>39</v>
      </c>
      <c r="E107" s="17"/>
      <c r="F107" s="20">
        <f t="shared" si="5"/>
        <v>0</v>
      </c>
      <c r="G107" s="8"/>
      <c r="H107" s="8"/>
    </row>
    <row r="108" spans="1:8" ht="28.5" x14ac:dyDescent="0.2">
      <c r="A108" s="56" t="s">
        <v>356</v>
      </c>
      <c r="B108" s="74" t="s">
        <v>245</v>
      </c>
      <c r="C108" s="75" t="s">
        <v>147</v>
      </c>
      <c r="D108" s="58">
        <v>39</v>
      </c>
      <c r="E108" s="17"/>
      <c r="F108" s="20">
        <f t="shared" si="5"/>
        <v>0</v>
      </c>
      <c r="G108" s="8"/>
      <c r="H108" s="8"/>
    </row>
    <row r="109" spans="1:8" ht="28.5" x14ac:dyDescent="0.2">
      <c r="A109" s="56" t="s">
        <v>357</v>
      </c>
      <c r="B109" s="74" t="s">
        <v>246</v>
      </c>
      <c r="C109" s="75" t="s">
        <v>147</v>
      </c>
      <c r="D109" s="58">
        <v>12</v>
      </c>
      <c r="E109" s="17"/>
      <c r="F109" s="20">
        <f t="shared" si="5"/>
        <v>0</v>
      </c>
      <c r="G109" s="8"/>
      <c r="H109" s="8"/>
    </row>
    <row r="110" spans="1:8" ht="15" x14ac:dyDescent="0.25">
      <c r="A110" s="56"/>
      <c r="B110" s="77" t="s">
        <v>169</v>
      </c>
      <c r="C110" s="75"/>
      <c r="D110" s="58"/>
      <c r="E110" s="17"/>
      <c r="F110" s="18">
        <f>SUM(F98:F109)</f>
        <v>0</v>
      </c>
      <c r="G110" s="8"/>
      <c r="H110" s="8"/>
    </row>
    <row r="111" spans="1:8" ht="15" customHeight="1" x14ac:dyDescent="0.25">
      <c r="A111" s="72" t="s">
        <v>358</v>
      </c>
      <c r="B111" s="73" t="s">
        <v>256</v>
      </c>
      <c r="C111" s="75"/>
      <c r="D111" s="58"/>
      <c r="E111" s="17"/>
      <c r="F111" s="18"/>
      <c r="G111" s="8"/>
      <c r="H111" s="8"/>
    </row>
    <row r="112" spans="1:8" ht="105" x14ac:dyDescent="0.25">
      <c r="A112" s="56" t="s">
        <v>359</v>
      </c>
      <c r="B112" s="97" t="s">
        <v>294</v>
      </c>
      <c r="C112" s="75" t="s">
        <v>163</v>
      </c>
      <c r="D112" s="58">
        <v>1</v>
      </c>
      <c r="E112" s="17"/>
      <c r="F112" s="20">
        <f>E112*D112</f>
        <v>0</v>
      </c>
      <c r="G112" s="8"/>
      <c r="H112" s="8"/>
    </row>
    <row r="113" spans="1:8" ht="13.5" customHeight="1" x14ac:dyDescent="0.25">
      <c r="A113" s="76"/>
      <c r="B113" s="77" t="s">
        <v>300</v>
      </c>
      <c r="C113" s="75"/>
      <c r="D113" s="58"/>
      <c r="E113" s="17"/>
      <c r="F113" s="20">
        <f>SUM(F112)</f>
        <v>0</v>
      </c>
      <c r="G113" s="8"/>
      <c r="H113" s="8"/>
    </row>
    <row r="114" spans="1:8" ht="15.75" x14ac:dyDescent="0.25">
      <c r="A114" s="72" t="s">
        <v>360</v>
      </c>
      <c r="B114" s="73" t="s">
        <v>170</v>
      </c>
      <c r="C114" s="70" t="s">
        <v>136</v>
      </c>
      <c r="D114" s="71" t="s">
        <v>136</v>
      </c>
      <c r="E114" s="16"/>
      <c r="F114" s="20"/>
      <c r="G114" s="8"/>
      <c r="H114" s="8"/>
    </row>
    <row r="115" spans="1:8" ht="28.5" x14ac:dyDescent="0.2">
      <c r="A115" s="56" t="s">
        <v>403</v>
      </c>
      <c r="B115" s="74" t="s">
        <v>171</v>
      </c>
      <c r="C115" s="75" t="s">
        <v>163</v>
      </c>
      <c r="D115" s="58">
        <v>8</v>
      </c>
      <c r="E115" s="17"/>
      <c r="F115" s="20">
        <f>E115*D115</f>
        <v>0</v>
      </c>
      <c r="G115" s="8"/>
      <c r="H115" s="8"/>
    </row>
    <row r="116" spans="1:8" ht="15" x14ac:dyDescent="0.25">
      <c r="A116" s="56"/>
      <c r="B116" s="77" t="s">
        <v>172</v>
      </c>
      <c r="C116" s="75"/>
      <c r="D116" s="58"/>
      <c r="E116" s="17"/>
      <c r="F116" s="25">
        <f>SUM(F115)</f>
        <v>0</v>
      </c>
      <c r="G116" s="8"/>
      <c r="H116" s="8"/>
    </row>
    <row r="117" spans="1:8" ht="15" x14ac:dyDescent="0.25">
      <c r="A117" s="65"/>
      <c r="B117" s="98"/>
      <c r="C117" s="96"/>
      <c r="D117" s="48"/>
      <c r="E117" s="26"/>
      <c r="F117" s="27"/>
      <c r="G117" s="8"/>
      <c r="H117" s="8"/>
    </row>
    <row r="118" spans="1:8" ht="15" x14ac:dyDescent="0.25">
      <c r="A118" s="65"/>
      <c r="B118" s="47"/>
      <c r="C118" s="96"/>
      <c r="D118" s="48"/>
      <c r="E118" s="13">
        <v>5</v>
      </c>
      <c r="F118" s="27"/>
      <c r="G118" s="8"/>
      <c r="H118" s="8"/>
    </row>
    <row r="119" spans="1:8" ht="15.75" x14ac:dyDescent="0.25">
      <c r="A119" s="45" t="s">
        <v>413</v>
      </c>
      <c r="B119" s="45"/>
      <c r="C119" s="45"/>
      <c r="D119" s="45"/>
      <c r="E119" s="1"/>
      <c r="F119" s="1"/>
      <c r="G119" s="8"/>
      <c r="H119" s="8"/>
    </row>
    <row r="120" spans="1:8" ht="15" customHeight="1" x14ac:dyDescent="0.25">
      <c r="A120" s="76"/>
      <c r="B120" s="77"/>
      <c r="C120" s="75"/>
      <c r="D120" s="58"/>
      <c r="E120" s="17"/>
      <c r="F120" s="18"/>
      <c r="G120" s="8"/>
      <c r="H120" s="8"/>
    </row>
    <row r="121" spans="1:8" ht="15" x14ac:dyDescent="0.25">
      <c r="A121" s="99" t="s">
        <v>136</v>
      </c>
      <c r="B121" s="100" t="s">
        <v>173</v>
      </c>
      <c r="C121" s="101"/>
      <c r="D121" s="102"/>
      <c r="E121" s="28"/>
      <c r="F121" s="29">
        <f>SUM(F116+F113+F110+F96+F88+F82+F75+F70+F64+F60+F54+F33)</f>
        <v>0</v>
      </c>
      <c r="G121" s="8"/>
      <c r="H121" s="8"/>
    </row>
    <row r="122" spans="1:8" ht="15" x14ac:dyDescent="0.25">
      <c r="A122" s="59" t="s">
        <v>54</v>
      </c>
      <c r="B122" s="60" t="s">
        <v>55</v>
      </c>
      <c r="C122" s="57"/>
      <c r="D122" s="58"/>
      <c r="E122" s="10"/>
      <c r="F122" s="10"/>
      <c r="G122" s="8"/>
      <c r="H122" s="8"/>
    </row>
    <row r="123" spans="1:8" x14ac:dyDescent="0.2">
      <c r="A123" s="56" t="s">
        <v>361</v>
      </c>
      <c r="B123" s="57" t="s">
        <v>190</v>
      </c>
      <c r="C123" s="57"/>
      <c r="D123" s="58"/>
      <c r="E123" s="30"/>
      <c r="F123" s="30"/>
      <c r="G123" s="8"/>
      <c r="H123" s="8"/>
    </row>
    <row r="124" spans="1:8" x14ac:dyDescent="0.2">
      <c r="A124" s="56" t="s">
        <v>362</v>
      </c>
      <c r="B124" s="57" t="s">
        <v>191</v>
      </c>
      <c r="C124" s="57" t="s">
        <v>77</v>
      </c>
      <c r="D124" s="58">
        <v>80</v>
      </c>
      <c r="E124" s="30"/>
      <c r="F124" s="20">
        <f>E124*D124</f>
        <v>0</v>
      </c>
      <c r="G124" s="8"/>
      <c r="H124" s="8"/>
    </row>
    <row r="125" spans="1:8" x14ac:dyDescent="0.2">
      <c r="A125" s="56" t="s">
        <v>363</v>
      </c>
      <c r="B125" s="57" t="s">
        <v>192</v>
      </c>
      <c r="C125" s="57" t="s">
        <v>77</v>
      </c>
      <c r="D125" s="58">
        <v>40</v>
      </c>
      <c r="E125" s="30"/>
      <c r="F125" s="20">
        <f t="shared" ref="F125:F149" si="6">E125*D125</f>
        <v>0</v>
      </c>
      <c r="G125" s="8"/>
      <c r="H125" s="8"/>
    </row>
    <row r="126" spans="1:8" x14ac:dyDescent="0.2">
      <c r="A126" s="56" t="s">
        <v>364</v>
      </c>
      <c r="B126" s="57" t="s">
        <v>193</v>
      </c>
      <c r="C126" s="57" t="s">
        <v>77</v>
      </c>
      <c r="D126" s="58">
        <v>80</v>
      </c>
      <c r="E126" s="30"/>
      <c r="F126" s="20">
        <f t="shared" si="6"/>
        <v>0</v>
      </c>
      <c r="G126" s="8"/>
      <c r="H126" s="8"/>
    </row>
    <row r="127" spans="1:8" x14ac:dyDescent="0.2">
      <c r="A127" s="56" t="s">
        <v>365</v>
      </c>
      <c r="B127" s="57" t="s">
        <v>194</v>
      </c>
      <c r="C127" s="57" t="s">
        <v>77</v>
      </c>
      <c r="D127" s="58">
        <v>80</v>
      </c>
      <c r="E127" s="30"/>
      <c r="F127" s="20">
        <f t="shared" si="6"/>
        <v>0</v>
      </c>
      <c r="G127" s="8"/>
      <c r="H127" s="8"/>
    </row>
    <row r="128" spans="1:8" x14ac:dyDescent="0.2">
      <c r="A128" s="56"/>
      <c r="B128" s="57"/>
      <c r="C128" s="57"/>
      <c r="D128" s="58"/>
      <c r="E128" s="30"/>
      <c r="F128" s="20"/>
      <c r="G128" s="8"/>
      <c r="H128" s="8"/>
    </row>
    <row r="129" spans="1:8" x14ac:dyDescent="0.2">
      <c r="A129" s="56" t="s">
        <v>366</v>
      </c>
      <c r="B129" s="57" t="s">
        <v>195</v>
      </c>
      <c r="C129" s="57"/>
      <c r="D129" s="58"/>
      <c r="E129" s="30"/>
      <c r="F129" s="20"/>
      <c r="G129" s="8"/>
      <c r="H129" s="8"/>
    </row>
    <row r="130" spans="1:8" x14ac:dyDescent="0.2">
      <c r="A130" s="56" t="s">
        <v>367</v>
      </c>
      <c r="B130" s="57" t="s">
        <v>196</v>
      </c>
      <c r="C130" s="57" t="s">
        <v>77</v>
      </c>
      <c r="D130" s="58">
        <v>150</v>
      </c>
      <c r="E130" s="30"/>
      <c r="F130" s="20">
        <f t="shared" si="6"/>
        <v>0</v>
      </c>
      <c r="G130" s="8"/>
      <c r="H130" s="8"/>
    </row>
    <row r="131" spans="1:8" x14ac:dyDescent="0.2">
      <c r="A131" s="56" t="s">
        <v>368</v>
      </c>
      <c r="B131" s="57" t="s">
        <v>197</v>
      </c>
      <c r="C131" s="57" t="s">
        <v>77</v>
      </c>
      <c r="D131" s="58">
        <v>80</v>
      </c>
      <c r="E131" s="30"/>
      <c r="F131" s="20">
        <f t="shared" si="6"/>
        <v>0</v>
      </c>
      <c r="G131" s="8"/>
      <c r="H131" s="8"/>
    </row>
    <row r="132" spans="1:8" ht="28.5" x14ac:dyDescent="0.2">
      <c r="A132" s="56" t="s">
        <v>369</v>
      </c>
      <c r="B132" s="57" t="s">
        <v>198</v>
      </c>
      <c r="C132" s="57" t="s">
        <v>77</v>
      </c>
      <c r="D132" s="58">
        <v>120</v>
      </c>
      <c r="E132" s="30"/>
      <c r="F132" s="20">
        <f t="shared" si="6"/>
        <v>0</v>
      </c>
      <c r="G132" s="8"/>
      <c r="H132" s="8"/>
    </row>
    <row r="133" spans="1:8" ht="28.5" x14ac:dyDescent="0.2">
      <c r="A133" s="56" t="s">
        <v>370</v>
      </c>
      <c r="B133" s="57" t="s">
        <v>199</v>
      </c>
      <c r="C133" s="57" t="s">
        <v>77</v>
      </c>
      <c r="D133" s="58">
        <v>80</v>
      </c>
      <c r="E133" s="30"/>
      <c r="F133" s="20">
        <f t="shared" si="6"/>
        <v>0</v>
      </c>
      <c r="G133" s="8"/>
      <c r="H133" s="8"/>
    </row>
    <row r="134" spans="1:8" x14ac:dyDescent="0.2">
      <c r="A134" s="56" t="s">
        <v>371</v>
      </c>
      <c r="B134" s="57" t="s">
        <v>200</v>
      </c>
      <c r="C134" s="57" t="s">
        <v>77</v>
      </c>
      <c r="D134" s="58">
        <v>80</v>
      </c>
      <c r="E134" s="30"/>
      <c r="F134" s="20">
        <f t="shared" si="6"/>
        <v>0</v>
      </c>
      <c r="G134" s="8"/>
      <c r="H134" s="8"/>
    </row>
    <row r="135" spans="1:8" x14ac:dyDescent="0.2">
      <c r="A135" s="56"/>
      <c r="B135" s="57"/>
      <c r="C135" s="57"/>
      <c r="D135" s="58"/>
      <c r="E135" s="30"/>
      <c r="F135" s="20"/>
      <c r="G135" s="8"/>
      <c r="H135" s="8"/>
    </row>
    <row r="136" spans="1:8" x14ac:dyDescent="0.2">
      <c r="A136" s="56" t="s">
        <v>372</v>
      </c>
      <c r="B136" s="57" t="s">
        <v>201</v>
      </c>
      <c r="C136" s="57"/>
      <c r="D136" s="58"/>
      <c r="E136" s="30"/>
      <c r="F136" s="20"/>
      <c r="G136" s="8"/>
      <c r="H136" s="8"/>
    </row>
    <row r="137" spans="1:8" ht="57" x14ac:dyDescent="0.2">
      <c r="A137" s="56" t="s">
        <v>373</v>
      </c>
      <c r="B137" s="57" t="s">
        <v>202</v>
      </c>
      <c r="C137" s="57" t="s">
        <v>32</v>
      </c>
      <c r="D137" s="58">
        <v>14</v>
      </c>
      <c r="E137" s="30"/>
      <c r="F137" s="20">
        <f t="shared" si="6"/>
        <v>0</v>
      </c>
      <c r="G137" s="8"/>
      <c r="H137" s="8"/>
    </row>
    <row r="138" spans="1:8" ht="42.75" x14ac:dyDescent="0.2">
      <c r="A138" s="56" t="s">
        <v>374</v>
      </c>
      <c r="B138" s="57" t="s">
        <v>203</v>
      </c>
      <c r="C138" s="57" t="s">
        <v>32</v>
      </c>
      <c r="D138" s="58">
        <v>6</v>
      </c>
      <c r="E138" s="30"/>
      <c r="F138" s="20">
        <f t="shared" si="6"/>
        <v>0</v>
      </c>
      <c r="G138" s="8"/>
      <c r="H138" s="8"/>
    </row>
    <row r="139" spans="1:8" ht="99.75" x14ac:dyDescent="0.2">
      <c r="A139" s="56" t="s">
        <v>375</v>
      </c>
      <c r="B139" s="57" t="s">
        <v>204</v>
      </c>
      <c r="C139" s="57" t="s">
        <v>32</v>
      </c>
      <c r="D139" s="58">
        <v>10</v>
      </c>
      <c r="E139" s="30"/>
      <c r="F139" s="20">
        <f t="shared" si="6"/>
        <v>0</v>
      </c>
      <c r="G139" s="8"/>
      <c r="H139" s="8"/>
    </row>
    <row r="140" spans="1:8" ht="42.75" x14ac:dyDescent="0.2">
      <c r="A140" s="56" t="s">
        <v>376</v>
      </c>
      <c r="B140" s="57" t="s">
        <v>205</v>
      </c>
      <c r="C140" s="57" t="s">
        <v>32</v>
      </c>
      <c r="D140" s="58">
        <v>6</v>
      </c>
      <c r="E140" s="30"/>
      <c r="F140" s="20">
        <f t="shared" si="6"/>
        <v>0</v>
      </c>
      <c r="G140" s="8"/>
      <c r="H140" s="8"/>
    </row>
    <row r="141" spans="1:8" x14ac:dyDescent="0.2">
      <c r="A141" s="56" t="s">
        <v>377</v>
      </c>
      <c r="B141" s="57" t="s">
        <v>206</v>
      </c>
      <c r="C141" s="57"/>
      <c r="D141" s="58"/>
      <c r="E141" s="30"/>
      <c r="F141" s="20"/>
      <c r="G141" s="8"/>
      <c r="H141" s="8"/>
    </row>
    <row r="142" spans="1:8" x14ac:dyDescent="0.2">
      <c r="A142" s="56" t="s">
        <v>378</v>
      </c>
      <c r="B142" s="57" t="s">
        <v>207</v>
      </c>
      <c r="C142" s="57" t="s">
        <v>32</v>
      </c>
      <c r="D142" s="58">
        <v>6</v>
      </c>
      <c r="E142" s="30"/>
      <c r="F142" s="20">
        <f t="shared" si="6"/>
        <v>0</v>
      </c>
      <c r="G142" s="8"/>
      <c r="H142" s="8"/>
    </row>
    <row r="143" spans="1:8" ht="28.5" x14ac:dyDescent="0.2">
      <c r="A143" s="56" t="s">
        <v>379</v>
      </c>
      <c r="B143" s="57" t="s">
        <v>208</v>
      </c>
      <c r="C143" s="57" t="s">
        <v>32</v>
      </c>
      <c r="D143" s="58">
        <v>12</v>
      </c>
      <c r="E143" s="30"/>
      <c r="F143" s="20">
        <f t="shared" si="6"/>
        <v>0</v>
      </c>
      <c r="G143" s="8"/>
      <c r="H143" s="8"/>
    </row>
    <row r="144" spans="1:8" ht="28.5" x14ac:dyDescent="0.2">
      <c r="A144" s="56" t="s">
        <v>380</v>
      </c>
      <c r="B144" s="57" t="s">
        <v>209</v>
      </c>
      <c r="C144" s="57" t="s">
        <v>32</v>
      </c>
      <c r="D144" s="58">
        <v>6</v>
      </c>
      <c r="E144" s="30"/>
      <c r="F144" s="20">
        <f t="shared" si="6"/>
        <v>0</v>
      </c>
      <c r="G144" s="8"/>
      <c r="H144" s="8"/>
    </row>
    <row r="145" spans="1:8" x14ac:dyDescent="0.2">
      <c r="A145" s="56"/>
      <c r="B145" s="57" t="s">
        <v>210</v>
      </c>
      <c r="C145" s="57" t="s">
        <v>32</v>
      </c>
      <c r="D145" s="58">
        <v>6</v>
      </c>
      <c r="E145" s="30"/>
      <c r="F145" s="20">
        <f t="shared" si="6"/>
        <v>0</v>
      </c>
      <c r="G145" s="8"/>
      <c r="H145" s="8"/>
    </row>
    <row r="146" spans="1:8" ht="28.5" x14ac:dyDescent="0.2">
      <c r="A146" s="56" t="s">
        <v>381</v>
      </c>
      <c r="B146" s="57" t="s">
        <v>258</v>
      </c>
      <c r="C146" s="57" t="s">
        <v>32</v>
      </c>
      <c r="D146" s="58">
        <v>15</v>
      </c>
      <c r="E146" s="30"/>
      <c r="F146" s="20">
        <f t="shared" si="6"/>
        <v>0</v>
      </c>
      <c r="G146" s="8"/>
      <c r="H146" s="8"/>
    </row>
    <row r="147" spans="1:8" ht="28.5" x14ac:dyDescent="0.2">
      <c r="A147" s="56" t="s">
        <v>382</v>
      </c>
      <c r="B147" s="57" t="s">
        <v>259</v>
      </c>
      <c r="C147" s="57" t="s">
        <v>32</v>
      </c>
      <c r="D147" s="58">
        <v>15</v>
      </c>
      <c r="E147" s="30"/>
      <c r="F147" s="20">
        <f t="shared" si="6"/>
        <v>0</v>
      </c>
      <c r="G147" s="8"/>
      <c r="H147" s="8"/>
    </row>
    <row r="148" spans="1:8" ht="28.5" x14ac:dyDescent="0.2">
      <c r="A148" s="56" t="s">
        <v>383</v>
      </c>
      <c r="B148" s="57" t="s">
        <v>211</v>
      </c>
      <c r="C148" s="57" t="s">
        <v>32</v>
      </c>
      <c r="D148" s="58">
        <v>21</v>
      </c>
      <c r="E148" s="30"/>
      <c r="F148" s="20">
        <f t="shared" si="6"/>
        <v>0</v>
      </c>
      <c r="G148" s="8"/>
      <c r="H148" s="8"/>
    </row>
    <row r="149" spans="1:8" ht="28.5" x14ac:dyDescent="0.2">
      <c r="A149" s="56" t="s">
        <v>384</v>
      </c>
      <c r="B149" s="57" t="s">
        <v>212</v>
      </c>
      <c r="C149" s="57" t="s">
        <v>32</v>
      </c>
      <c r="D149" s="58">
        <v>30</v>
      </c>
      <c r="E149" s="30"/>
      <c r="F149" s="20">
        <f t="shared" si="6"/>
        <v>0</v>
      </c>
      <c r="G149" s="8"/>
      <c r="H149" s="8"/>
    </row>
    <row r="150" spans="1:8" ht="15" x14ac:dyDescent="0.25">
      <c r="A150" s="65"/>
      <c r="B150" s="66"/>
      <c r="C150" s="66"/>
      <c r="D150" s="48"/>
      <c r="E150" s="13">
        <v>6</v>
      </c>
      <c r="F150" s="27"/>
      <c r="G150" s="8"/>
      <c r="H150" s="8"/>
    </row>
    <row r="151" spans="1:8" ht="15.75" x14ac:dyDescent="0.25">
      <c r="A151" s="45" t="s">
        <v>413</v>
      </c>
      <c r="B151" s="45"/>
      <c r="C151" s="45"/>
      <c r="D151" s="45"/>
      <c r="E151" s="1"/>
      <c r="F151" s="1"/>
      <c r="G151" s="8"/>
      <c r="H151" s="8"/>
    </row>
    <row r="152" spans="1:8" x14ac:dyDescent="0.2">
      <c r="A152" s="56" t="s">
        <v>385</v>
      </c>
      <c r="B152" s="57" t="s">
        <v>213</v>
      </c>
      <c r="C152" s="57"/>
      <c r="D152" s="58"/>
      <c r="E152" s="30"/>
      <c r="F152" s="20"/>
      <c r="G152" s="8"/>
      <c r="H152" s="8"/>
    </row>
    <row r="153" spans="1:8" ht="142.5" x14ac:dyDescent="0.2">
      <c r="A153" s="56" t="s">
        <v>386</v>
      </c>
      <c r="B153" s="57" t="s">
        <v>214</v>
      </c>
      <c r="C153" s="57" t="s">
        <v>10</v>
      </c>
      <c r="D153" s="58"/>
      <c r="E153" s="30"/>
      <c r="F153" s="20"/>
      <c r="G153" s="8"/>
      <c r="H153" s="8"/>
    </row>
    <row r="154" spans="1:8" x14ac:dyDescent="0.2">
      <c r="A154" s="56" t="s">
        <v>385</v>
      </c>
      <c r="B154" s="57" t="s">
        <v>215</v>
      </c>
      <c r="C154" s="57" t="s">
        <v>10</v>
      </c>
      <c r="D154" s="58"/>
      <c r="E154" s="30"/>
      <c r="F154" s="20"/>
      <c r="G154" s="8"/>
      <c r="H154" s="8"/>
    </row>
    <row r="155" spans="1:8" ht="71.25" x14ac:dyDescent="0.2">
      <c r="A155" s="56" t="s">
        <v>387</v>
      </c>
      <c r="B155" s="57" t="s">
        <v>216</v>
      </c>
      <c r="C155" s="57" t="s">
        <v>32</v>
      </c>
      <c r="D155" s="58">
        <v>12</v>
      </c>
      <c r="E155" s="30"/>
      <c r="F155" s="20">
        <f>E155*D155</f>
        <v>0</v>
      </c>
      <c r="G155" s="8"/>
      <c r="H155" s="8"/>
    </row>
    <row r="156" spans="1:8" ht="71.25" x14ac:dyDescent="0.2">
      <c r="A156" s="56" t="s">
        <v>388</v>
      </c>
      <c r="B156" s="57" t="s">
        <v>217</v>
      </c>
      <c r="C156" s="57" t="s">
        <v>32</v>
      </c>
      <c r="D156" s="58">
        <v>6</v>
      </c>
      <c r="E156" s="30"/>
      <c r="F156" s="20">
        <f t="shared" ref="F156:F167" si="7">E156*D156</f>
        <v>0</v>
      </c>
      <c r="G156" s="8"/>
      <c r="H156" s="8"/>
    </row>
    <row r="157" spans="1:8" x14ac:dyDescent="0.2">
      <c r="A157" s="56" t="s">
        <v>385</v>
      </c>
      <c r="B157" s="57" t="s">
        <v>213</v>
      </c>
      <c r="C157" s="57" t="s">
        <v>10</v>
      </c>
      <c r="D157" s="58"/>
      <c r="E157" s="30"/>
      <c r="F157" s="20"/>
      <c r="G157" s="8"/>
      <c r="H157" s="8"/>
    </row>
    <row r="158" spans="1:8" ht="28.5" x14ac:dyDescent="0.2">
      <c r="A158" s="56" t="s">
        <v>389</v>
      </c>
      <c r="B158" s="57" t="s">
        <v>218</v>
      </c>
      <c r="C158" s="57" t="s">
        <v>32</v>
      </c>
      <c r="D158" s="58">
        <v>12</v>
      </c>
      <c r="E158" s="30"/>
      <c r="F158" s="20">
        <f t="shared" si="7"/>
        <v>0</v>
      </c>
      <c r="G158" s="8"/>
      <c r="H158" s="8"/>
    </row>
    <row r="159" spans="1:8" ht="42.75" x14ac:dyDescent="0.2">
      <c r="A159" s="56" t="s">
        <v>390</v>
      </c>
      <c r="B159" s="57" t="s">
        <v>219</v>
      </c>
      <c r="C159" s="57" t="s">
        <v>32</v>
      </c>
      <c r="D159" s="58">
        <v>16</v>
      </c>
      <c r="E159" s="30"/>
      <c r="F159" s="20">
        <f t="shared" si="7"/>
        <v>0</v>
      </c>
      <c r="G159" s="8"/>
      <c r="H159" s="8"/>
    </row>
    <row r="160" spans="1:8" ht="42.75" x14ac:dyDescent="0.2">
      <c r="A160" s="56" t="s">
        <v>391</v>
      </c>
      <c r="B160" s="57" t="s">
        <v>220</v>
      </c>
      <c r="C160" s="57" t="s">
        <v>32</v>
      </c>
      <c r="D160" s="58">
        <v>100</v>
      </c>
      <c r="E160" s="30"/>
      <c r="F160" s="20">
        <f t="shared" si="7"/>
        <v>0</v>
      </c>
      <c r="G160" s="8"/>
      <c r="H160" s="8"/>
    </row>
    <row r="161" spans="1:8" ht="42.75" x14ac:dyDescent="0.2">
      <c r="A161" s="56" t="s">
        <v>392</v>
      </c>
      <c r="B161" s="57" t="s">
        <v>221</v>
      </c>
      <c r="C161" s="57" t="s">
        <v>32</v>
      </c>
      <c r="D161" s="58">
        <v>6</v>
      </c>
      <c r="E161" s="30"/>
      <c r="F161" s="20">
        <f t="shared" si="7"/>
        <v>0</v>
      </c>
      <c r="G161" s="8"/>
      <c r="H161" s="8"/>
    </row>
    <row r="162" spans="1:8" x14ac:dyDescent="0.2">
      <c r="A162" s="56" t="s">
        <v>393</v>
      </c>
      <c r="B162" s="57" t="s">
        <v>222</v>
      </c>
      <c r="C162" s="57"/>
      <c r="D162" s="58"/>
      <c r="E162" s="30"/>
      <c r="F162" s="20"/>
      <c r="G162" s="8"/>
      <c r="H162" s="8"/>
    </row>
    <row r="163" spans="1:8" ht="42.75" x14ac:dyDescent="0.2">
      <c r="A163" s="56" t="s">
        <v>394</v>
      </c>
      <c r="B163" s="57" t="s">
        <v>223</v>
      </c>
      <c r="C163" s="57" t="s">
        <v>32</v>
      </c>
      <c r="D163" s="58">
        <v>18</v>
      </c>
      <c r="E163" s="30"/>
      <c r="F163" s="20">
        <f t="shared" si="7"/>
        <v>0</v>
      </c>
      <c r="G163" s="8"/>
      <c r="H163" s="8"/>
    </row>
    <row r="164" spans="1:8" ht="28.5" x14ac:dyDescent="0.2">
      <c r="A164" s="56" t="s">
        <v>395</v>
      </c>
      <c r="B164" s="57" t="s">
        <v>224</v>
      </c>
      <c r="C164" s="57" t="s">
        <v>32</v>
      </c>
      <c r="D164" s="58">
        <v>6</v>
      </c>
      <c r="E164" s="30"/>
      <c r="F164" s="20">
        <f t="shared" si="7"/>
        <v>0</v>
      </c>
      <c r="G164" s="8"/>
      <c r="H164" s="8"/>
    </row>
    <row r="165" spans="1:8" x14ac:dyDescent="0.2">
      <c r="A165" s="56" t="s">
        <v>396</v>
      </c>
      <c r="B165" s="57" t="s">
        <v>225</v>
      </c>
      <c r="C165" s="57"/>
      <c r="D165" s="58"/>
      <c r="E165" s="30"/>
      <c r="F165" s="20"/>
      <c r="G165" s="8"/>
      <c r="H165" s="8"/>
    </row>
    <row r="166" spans="1:8" ht="71.25" x14ac:dyDescent="0.2">
      <c r="A166" s="56" t="s">
        <v>397</v>
      </c>
      <c r="B166" s="57" t="s">
        <v>257</v>
      </c>
      <c r="C166" s="57" t="s">
        <v>10</v>
      </c>
      <c r="D166" s="58"/>
      <c r="E166" s="30"/>
      <c r="F166" s="20"/>
      <c r="G166" s="8"/>
      <c r="H166" s="8"/>
    </row>
    <row r="167" spans="1:8" ht="57" x14ac:dyDescent="0.2">
      <c r="A167" s="56" t="s">
        <v>398</v>
      </c>
      <c r="B167" s="57" t="s">
        <v>226</v>
      </c>
      <c r="C167" s="57" t="s">
        <v>32</v>
      </c>
      <c r="D167" s="58">
        <v>175</v>
      </c>
      <c r="E167" s="30"/>
      <c r="F167" s="20">
        <f t="shared" si="7"/>
        <v>0</v>
      </c>
      <c r="G167" s="8"/>
      <c r="H167" s="8"/>
    </row>
    <row r="168" spans="1:8" x14ac:dyDescent="0.2">
      <c r="A168" s="65"/>
      <c r="B168" s="66"/>
      <c r="C168" s="66"/>
      <c r="D168" s="48"/>
      <c r="E168" s="31"/>
      <c r="F168" s="27"/>
      <c r="G168" s="8"/>
      <c r="H168" s="8"/>
    </row>
    <row r="169" spans="1:8" ht="15" x14ac:dyDescent="0.25">
      <c r="A169" s="65"/>
      <c r="B169" s="66"/>
      <c r="C169" s="66"/>
      <c r="D169" s="48"/>
      <c r="E169" s="13">
        <v>7</v>
      </c>
      <c r="F169" s="27"/>
      <c r="G169" s="8"/>
      <c r="H169" s="8"/>
    </row>
    <row r="170" spans="1:8" ht="15.75" x14ac:dyDescent="0.25">
      <c r="A170" s="45" t="s">
        <v>413</v>
      </c>
      <c r="B170" s="45"/>
      <c r="C170" s="45"/>
      <c r="D170" s="45"/>
      <c r="E170" s="1"/>
      <c r="F170" s="1"/>
      <c r="G170" s="8"/>
      <c r="H170" s="8"/>
    </row>
    <row r="171" spans="1:8" ht="42.75" x14ac:dyDescent="0.2">
      <c r="A171" s="56" t="s">
        <v>399</v>
      </c>
      <c r="B171" s="57" t="s">
        <v>227</v>
      </c>
      <c r="C171" s="57" t="s">
        <v>32</v>
      </c>
      <c r="D171" s="58">
        <v>35</v>
      </c>
      <c r="E171" s="30"/>
      <c r="F171" s="20">
        <f>E171*D171</f>
        <v>0</v>
      </c>
      <c r="G171" s="8"/>
      <c r="H171" s="8"/>
    </row>
    <row r="172" spans="1:8" ht="57" x14ac:dyDescent="0.2">
      <c r="A172" s="56" t="s">
        <v>400</v>
      </c>
      <c r="B172" s="57" t="s">
        <v>276</v>
      </c>
      <c r="C172" s="57" t="s">
        <v>32</v>
      </c>
      <c r="D172" s="58">
        <v>8</v>
      </c>
      <c r="E172" s="30"/>
      <c r="F172" s="20">
        <f t="shared" ref="F172:F175" si="8">E172*D172</f>
        <v>0</v>
      </c>
      <c r="G172" s="8"/>
      <c r="H172" s="8"/>
    </row>
    <row r="173" spans="1:8" x14ac:dyDescent="0.2">
      <c r="A173" s="56"/>
      <c r="B173" s="57"/>
      <c r="C173" s="57"/>
      <c r="D173" s="58"/>
      <c r="E173" s="30"/>
      <c r="F173" s="20"/>
      <c r="G173" s="8"/>
      <c r="H173" s="8"/>
    </row>
    <row r="174" spans="1:8" x14ac:dyDescent="0.2">
      <c r="A174" s="56" t="s">
        <v>401</v>
      </c>
      <c r="B174" s="57" t="s">
        <v>228</v>
      </c>
      <c r="C174" s="57"/>
      <c r="D174" s="58"/>
      <c r="E174" s="30"/>
      <c r="F174" s="20"/>
      <c r="G174" s="8"/>
      <c r="H174" s="8"/>
    </row>
    <row r="175" spans="1:8" ht="42.75" x14ac:dyDescent="0.2">
      <c r="A175" s="56" t="s">
        <v>402</v>
      </c>
      <c r="B175" s="57" t="s">
        <v>229</v>
      </c>
      <c r="C175" s="57" t="s">
        <v>53</v>
      </c>
      <c r="D175" s="58">
        <v>1</v>
      </c>
      <c r="E175" s="30"/>
      <c r="F175" s="20">
        <f t="shared" si="8"/>
        <v>0</v>
      </c>
      <c r="G175" s="8"/>
      <c r="H175" s="8"/>
    </row>
    <row r="176" spans="1:8" ht="15" x14ac:dyDescent="0.25">
      <c r="A176" s="103"/>
      <c r="B176" s="62" t="s">
        <v>180</v>
      </c>
      <c r="C176" s="62"/>
      <c r="D176" s="104"/>
      <c r="E176" s="12"/>
      <c r="F176" s="12">
        <f>SUM(F124:F175)</f>
        <v>0</v>
      </c>
      <c r="G176" s="8"/>
      <c r="H176" s="8"/>
    </row>
    <row r="177" spans="1:8" ht="15" x14ac:dyDescent="0.25">
      <c r="A177" s="59" t="s">
        <v>56</v>
      </c>
      <c r="B177" s="60" t="s">
        <v>57</v>
      </c>
      <c r="C177" s="57"/>
      <c r="D177" s="58"/>
      <c r="E177" s="10"/>
      <c r="F177" s="10"/>
      <c r="G177" s="8"/>
      <c r="H177" s="8"/>
    </row>
    <row r="178" spans="1:8" x14ac:dyDescent="0.2">
      <c r="A178" s="56" t="s">
        <v>58</v>
      </c>
      <c r="B178" s="57" t="s">
        <v>57</v>
      </c>
      <c r="C178" s="57"/>
      <c r="D178" s="58"/>
      <c r="E178" s="10"/>
      <c r="F178" s="10"/>
      <c r="G178" s="8"/>
      <c r="H178" s="8"/>
    </row>
    <row r="179" spans="1:8" ht="57" x14ac:dyDescent="0.2">
      <c r="A179" s="56" t="s">
        <v>59</v>
      </c>
      <c r="B179" s="57" t="s">
        <v>260</v>
      </c>
      <c r="C179" s="57" t="s">
        <v>53</v>
      </c>
      <c r="D179" s="58">
        <v>1</v>
      </c>
      <c r="E179" s="10"/>
      <c r="F179" s="20">
        <f>E179*D179</f>
        <v>0</v>
      </c>
      <c r="G179" s="8"/>
      <c r="H179" s="8"/>
    </row>
    <row r="180" spans="1:8" ht="15" x14ac:dyDescent="0.25">
      <c r="A180" s="61"/>
      <c r="B180" s="62" t="s">
        <v>181</v>
      </c>
      <c r="C180" s="63"/>
      <c r="D180" s="64"/>
      <c r="E180" s="32"/>
      <c r="F180" s="12">
        <f>SUM(F179)</f>
        <v>0</v>
      </c>
      <c r="G180" s="8"/>
      <c r="H180" s="8"/>
    </row>
    <row r="181" spans="1:8" ht="15" x14ac:dyDescent="0.25">
      <c r="A181" s="59" t="s">
        <v>60</v>
      </c>
      <c r="B181" s="60" t="s">
        <v>61</v>
      </c>
      <c r="C181" s="57"/>
      <c r="D181" s="58"/>
      <c r="E181" s="10"/>
      <c r="F181" s="10"/>
      <c r="G181" s="8"/>
      <c r="H181" s="8"/>
    </row>
    <row r="182" spans="1:8" x14ac:dyDescent="0.2">
      <c r="A182" s="56" t="s">
        <v>62</v>
      </c>
      <c r="B182" s="57" t="s">
        <v>61</v>
      </c>
      <c r="C182" s="57"/>
      <c r="D182" s="58"/>
      <c r="E182" s="10"/>
      <c r="F182" s="10"/>
      <c r="G182" s="8"/>
      <c r="H182" s="8"/>
    </row>
    <row r="183" spans="1:8" ht="71.25" x14ac:dyDescent="0.2">
      <c r="A183" s="56" t="s">
        <v>63</v>
      </c>
      <c r="B183" s="57" t="s">
        <v>64</v>
      </c>
      <c r="C183" s="57" t="s">
        <v>10</v>
      </c>
      <c r="D183" s="58"/>
      <c r="E183" s="10"/>
      <c r="F183" s="10"/>
      <c r="G183" s="8"/>
      <c r="H183" s="8"/>
    </row>
    <row r="184" spans="1:8" x14ac:dyDescent="0.2">
      <c r="A184" s="56" t="s">
        <v>65</v>
      </c>
      <c r="B184" s="57" t="s">
        <v>66</v>
      </c>
      <c r="C184" s="57" t="s">
        <v>10</v>
      </c>
      <c r="D184" s="58"/>
      <c r="E184" s="10"/>
      <c r="F184" s="10"/>
      <c r="G184" s="8"/>
      <c r="H184" s="8"/>
    </row>
    <row r="185" spans="1:8" x14ac:dyDescent="0.2">
      <c r="A185" s="56" t="s">
        <v>67</v>
      </c>
      <c r="B185" s="57" t="s">
        <v>68</v>
      </c>
      <c r="C185" s="57" t="s">
        <v>10</v>
      </c>
      <c r="D185" s="58"/>
      <c r="E185" s="10"/>
      <c r="F185" s="10"/>
      <c r="G185" s="8"/>
      <c r="H185" s="8"/>
    </row>
    <row r="186" spans="1:8" x14ac:dyDescent="0.2">
      <c r="A186" s="56" t="s">
        <v>69</v>
      </c>
      <c r="B186" s="57" t="s">
        <v>70</v>
      </c>
      <c r="C186" s="57" t="s">
        <v>10</v>
      </c>
      <c r="D186" s="58"/>
      <c r="E186" s="10"/>
      <c r="F186" s="10"/>
      <c r="G186" s="8"/>
      <c r="H186" s="8"/>
    </row>
    <row r="187" spans="1:8" x14ac:dyDescent="0.2">
      <c r="A187" s="56" t="s">
        <v>71</v>
      </c>
      <c r="B187" s="57" t="s">
        <v>72</v>
      </c>
      <c r="C187" s="57" t="s">
        <v>10</v>
      </c>
      <c r="D187" s="58"/>
      <c r="E187" s="10"/>
      <c r="F187" s="10"/>
      <c r="G187" s="8"/>
      <c r="H187" s="8"/>
    </row>
    <row r="188" spans="1:8" ht="114" x14ac:dyDescent="0.2">
      <c r="A188" s="56" t="s">
        <v>73</v>
      </c>
      <c r="B188" s="57" t="s">
        <v>74</v>
      </c>
      <c r="C188" s="57" t="s">
        <v>21</v>
      </c>
      <c r="D188" s="58">
        <v>100</v>
      </c>
      <c r="E188" s="10"/>
      <c r="F188" s="10">
        <f>E188*D188</f>
        <v>0</v>
      </c>
      <c r="G188" s="8"/>
      <c r="H188" s="8"/>
    </row>
    <row r="189" spans="1:8" x14ac:dyDescent="0.2">
      <c r="A189" s="56" t="s">
        <v>75</v>
      </c>
      <c r="B189" s="57" t="s">
        <v>76</v>
      </c>
      <c r="C189" s="57" t="s">
        <v>77</v>
      </c>
      <c r="D189" s="58">
        <v>70</v>
      </c>
      <c r="E189" s="10"/>
      <c r="F189" s="10">
        <f t="shared" ref="F189:F209" si="9">E189*D189</f>
        <v>0</v>
      </c>
      <c r="G189" s="8"/>
      <c r="H189" s="8"/>
    </row>
    <row r="190" spans="1:8" ht="114" x14ac:dyDescent="0.2">
      <c r="A190" s="56" t="s">
        <v>78</v>
      </c>
      <c r="B190" s="57" t="s">
        <v>253</v>
      </c>
      <c r="C190" s="57" t="s">
        <v>21</v>
      </c>
      <c r="D190" s="58">
        <v>175</v>
      </c>
      <c r="E190" s="10"/>
      <c r="F190" s="10">
        <f t="shared" si="9"/>
        <v>0</v>
      </c>
      <c r="G190" s="8"/>
      <c r="H190" s="8"/>
    </row>
    <row r="191" spans="1:8" x14ac:dyDescent="0.2">
      <c r="A191" s="56"/>
      <c r="B191" s="57"/>
      <c r="C191" s="57"/>
      <c r="D191" s="58"/>
      <c r="E191" s="10"/>
      <c r="F191" s="10"/>
      <c r="G191" s="8"/>
      <c r="H191" s="8"/>
    </row>
    <row r="192" spans="1:8" ht="28.5" x14ac:dyDescent="0.2">
      <c r="A192" s="56" t="s">
        <v>79</v>
      </c>
      <c r="B192" s="57" t="s">
        <v>254</v>
      </c>
      <c r="C192" s="57" t="s">
        <v>21</v>
      </c>
      <c r="D192" s="58">
        <v>420</v>
      </c>
      <c r="E192" s="10"/>
      <c r="F192" s="10">
        <f t="shared" si="9"/>
        <v>0</v>
      </c>
      <c r="G192" s="8"/>
      <c r="H192" s="8"/>
    </row>
    <row r="193" spans="1:8" ht="15" x14ac:dyDescent="0.25">
      <c r="A193" s="65"/>
      <c r="B193" s="66"/>
      <c r="C193" s="66"/>
      <c r="D193" s="48"/>
      <c r="E193" s="13">
        <v>8</v>
      </c>
      <c r="F193" s="10"/>
      <c r="G193" s="8"/>
      <c r="H193" s="8"/>
    </row>
    <row r="194" spans="1:8" ht="15.75" x14ac:dyDescent="0.25">
      <c r="A194" s="45" t="s">
        <v>413</v>
      </c>
      <c r="B194" s="45"/>
      <c r="C194" s="45"/>
      <c r="D194" s="45"/>
      <c r="E194" s="1"/>
      <c r="F194" s="10"/>
      <c r="G194" s="8"/>
      <c r="H194" s="8"/>
    </row>
    <row r="195" spans="1:8" ht="28.5" x14ac:dyDescent="0.2">
      <c r="A195" s="56" t="s">
        <v>80</v>
      </c>
      <c r="B195" s="57" t="s">
        <v>255</v>
      </c>
      <c r="C195" s="57" t="s">
        <v>21</v>
      </c>
      <c r="D195" s="58">
        <v>110</v>
      </c>
      <c r="E195" s="10"/>
      <c r="F195" s="10">
        <f t="shared" si="9"/>
        <v>0</v>
      </c>
      <c r="G195" s="8"/>
      <c r="H195" s="8"/>
    </row>
    <row r="196" spans="1:8" ht="28.5" x14ac:dyDescent="0.2">
      <c r="A196" s="56" t="s">
        <v>81</v>
      </c>
      <c r="B196" s="57" t="s">
        <v>82</v>
      </c>
      <c r="C196" s="57" t="s">
        <v>21</v>
      </c>
      <c r="D196" s="58">
        <v>20</v>
      </c>
      <c r="E196" s="10"/>
      <c r="F196" s="10">
        <f t="shared" si="9"/>
        <v>0</v>
      </c>
      <c r="G196" s="8"/>
      <c r="H196" s="8"/>
    </row>
    <row r="197" spans="1:8" ht="28.5" x14ac:dyDescent="0.2">
      <c r="A197" s="56" t="s">
        <v>83</v>
      </c>
      <c r="B197" s="57" t="s">
        <v>84</v>
      </c>
      <c r="C197" s="57" t="s">
        <v>53</v>
      </c>
      <c r="D197" s="58">
        <v>1</v>
      </c>
      <c r="E197" s="10"/>
      <c r="F197" s="10">
        <f t="shared" si="9"/>
        <v>0</v>
      </c>
      <c r="G197" s="8"/>
      <c r="H197" s="8"/>
    </row>
    <row r="198" spans="1:8" ht="28.5" x14ac:dyDescent="0.2">
      <c r="A198" s="56" t="s">
        <v>85</v>
      </c>
      <c r="B198" s="57" t="s">
        <v>86</v>
      </c>
      <c r="C198" s="57" t="s">
        <v>53</v>
      </c>
      <c r="D198" s="58">
        <v>1</v>
      </c>
      <c r="E198" s="10"/>
      <c r="F198" s="10">
        <f t="shared" si="9"/>
        <v>0</v>
      </c>
      <c r="G198" s="8"/>
      <c r="H198" s="8"/>
    </row>
    <row r="199" spans="1:8" ht="28.5" x14ac:dyDescent="0.2">
      <c r="A199" s="56" t="s">
        <v>87</v>
      </c>
      <c r="B199" s="57" t="s">
        <v>88</v>
      </c>
      <c r="C199" s="57" t="s">
        <v>53</v>
      </c>
      <c r="D199" s="58">
        <v>1</v>
      </c>
      <c r="E199" s="10"/>
      <c r="F199" s="10">
        <f t="shared" si="9"/>
        <v>0</v>
      </c>
      <c r="G199" s="8"/>
      <c r="H199" s="8"/>
    </row>
    <row r="200" spans="1:8" ht="28.5" x14ac:dyDescent="0.2">
      <c r="A200" s="56" t="s">
        <v>89</v>
      </c>
      <c r="B200" s="57" t="s">
        <v>90</v>
      </c>
      <c r="C200" s="57" t="s">
        <v>53</v>
      </c>
      <c r="D200" s="58">
        <v>1</v>
      </c>
      <c r="E200" s="10"/>
      <c r="F200" s="10">
        <f t="shared" si="9"/>
        <v>0</v>
      </c>
      <c r="G200" s="8"/>
      <c r="H200" s="8"/>
    </row>
    <row r="201" spans="1:8" ht="28.5" x14ac:dyDescent="0.2">
      <c r="A201" s="56" t="s">
        <v>91</v>
      </c>
      <c r="B201" s="57" t="s">
        <v>275</v>
      </c>
      <c r="C201" s="57" t="s">
        <v>53</v>
      </c>
      <c r="D201" s="58">
        <v>1</v>
      </c>
      <c r="E201" s="10"/>
      <c r="F201" s="10">
        <f t="shared" si="9"/>
        <v>0</v>
      </c>
      <c r="G201" s="8"/>
      <c r="H201" s="8"/>
    </row>
    <row r="202" spans="1:8" ht="28.5" x14ac:dyDescent="0.2">
      <c r="A202" s="56" t="s">
        <v>93</v>
      </c>
      <c r="B202" s="57" t="s">
        <v>92</v>
      </c>
      <c r="C202" s="57" t="s">
        <v>53</v>
      </c>
      <c r="D202" s="58">
        <v>1</v>
      </c>
      <c r="E202" s="10"/>
      <c r="F202" s="10">
        <f t="shared" si="9"/>
        <v>0</v>
      </c>
      <c r="G202" s="8"/>
      <c r="H202" s="8"/>
    </row>
    <row r="203" spans="1:8" ht="28.5" x14ac:dyDescent="0.2">
      <c r="A203" s="56" t="s">
        <v>95</v>
      </c>
      <c r="B203" s="57" t="s">
        <v>94</v>
      </c>
      <c r="C203" s="57" t="s">
        <v>53</v>
      </c>
      <c r="D203" s="58">
        <v>1</v>
      </c>
      <c r="E203" s="10"/>
      <c r="F203" s="10">
        <f t="shared" si="9"/>
        <v>0</v>
      </c>
      <c r="G203" s="8"/>
      <c r="H203" s="8"/>
    </row>
    <row r="204" spans="1:8" ht="28.5" x14ac:dyDescent="0.2">
      <c r="A204" s="56" t="s">
        <v>97</v>
      </c>
      <c r="B204" s="57" t="s">
        <v>96</v>
      </c>
      <c r="C204" s="57" t="s">
        <v>53</v>
      </c>
      <c r="D204" s="58">
        <v>1</v>
      </c>
      <c r="E204" s="10"/>
      <c r="F204" s="10">
        <f t="shared" si="9"/>
        <v>0</v>
      </c>
      <c r="G204" s="8"/>
      <c r="H204" s="8"/>
    </row>
    <row r="205" spans="1:8" ht="28.5" x14ac:dyDescent="0.2">
      <c r="A205" s="56" t="s">
        <v>261</v>
      </c>
      <c r="B205" s="57" t="s">
        <v>98</v>
      </c>
      <c r="C205" s="57" t="s">
        <v>53</v>
      </c>
      <c r="D205" s="58">
        <v>1</v>
      </c>
      <c r="E205" s="10"/>
      <c r="F205" s="10">
        <f t="shared" si="9"/>
        <v>0</v>
      </c>
      <c r="G205" s="8"/>
      <c r="H205" s="8"/>
    </row>
    <row r="206" spans="1:8" ht="71.25" x14ac:dyDescent="0.2">
      <c r="A206" s="56" t="s">
        <v>262</v>
      </c>
      <c r="B206" s="57" t="s">
        <v>271</v>
      </c>
      <c r="C206" s="57" t="s">
        <v>53</v>
      </c>
      <c r="D206" s="58">
        <v>7</v>
      </c>
      <c r="E206" s="10"/>
      <c r="F206" s="10">
        <f t="shared" si="9"/>
        <v>0</v>
      </c>
      <c r="G206" s="8"/>
      <c r="H206" s="8"/>
    </row>
    <row r="207" spans="1:8" ht="71.25" x14ac:dyDescent="0.2">
      <c r="A207" s="56" t="s">
        <v>263</v>
      </c>
      <c r="B207" s="57" t="s">
        <v>272</v>
      </c>
      <c r="C207" s="57" t="s">
        <v>53</v>
      </c>
      <c r="D207" s="58">
        <v>1</v>
      </c>
      <c r="E207" s="10"/>
      <c r="F207" s="10">
        <f t="shared" si="9"/>
        <v>0</v>
      </c>
      <c r="G207" s="8"/>
      <c r="H207" s="8"/>
    </row>
    <row r="208" spans="1:8" ht="71.25" x14ac:dyDescent="0.2">
      <c r="A208" s="56" t="s">
        <v>264</v>
      </c>
      <c r="B208" s="57" t="s">
        <v>273</v>
      </c>
      <c r="C208" s="57" t="s">
        <v>53</v>
      </c>
      <c r="D208" s="58">
        <v>1</v>
      </c>
      <c r="E208" s="10"/>
      <c r="F208" s="10">
        <f t="shared" si="9"/>
        <v>0</v>
      </c>
      <c r="G208" s="8"/>
      <c r="H208" s="8"/>
    </row>
    <row r="209" spans="1:8" ht="71.25" x14ac:dyDescent="0.2">
      <c r="A209" s="56" t="s">
        <v>264</v>
      </c>
      <c r="B209" s="57" t="s">
        <v>274</v>
      </c>
      <c r="C209" s="57" t="s">
        <v>53</v>
      </c>
      <c r="D209" s="58">
        <v>3</v>
      </c>
      <c r="E209" s="10"/>
      <c r="F209" s="10">
        <f t="shared" si="9"/>
        <v>0</v>
      </c>
      <c r="G209" s="8"/>
      <c r="H209" s="8"/>
    </row>
    <row r="210" spans="1:8" ht="15" x14ac:dyDescent="0.25">
      <c r="A210" s="99"/>
      <c r="B210" s="105" t="s">
        <v>182</v>
      </c>
      <c r="C210" s="101"/>
      <c r="D210" s="102"/>
      <c r="E210" s="28"/>
      <c r="F210" s="33">
        <f>SUM(F188:F209)</f>
        <v>0</v>
      </c>
      <c r="G210" s="8"/>
      <c r="H210" s="8"/>
    </row>
    <row r="211" spans="1:8" ht="15" x14ac:dyDescent="0.25">
      <c r="A211" s="59" t="s">
        <v>99</v>
      </c>
      <c r="B211" s="60" t="s">
        <v>100</v>
      </c>
      <c r="C211" s="57"/>
      <c r="D211" s="58"/>
      <c r="E211" s="10"/>
      <c r="F211" s="10"/>
      <c r="G211" s="8"/>
      <c r="H211" s="8"/>
    </row>
    <row r="212" spans="1:8" x14ac:dyDescent="0.2">
      <c r="A212" s="56" t="s">
        <v>101</v>
      </c>
      <c r="B212" s="57" t="s">
        <v>100</v>
      </c>
      <c r="C212" s="57"/>
      <c r="D212" s="58"/>
      <c r="E212" s="10"/>
      <c r="F212" s="10"/>
      <c r="G212" s="8"/>
      <c r="H212" s="8"/>
    </row>
    <row r="213" spans="1:8" ht="85.5" x14ac:dyDescent="0.2">
      <c r="A213" s="56" t="s">
        <v>102</v>
      </c>
      <c r="B213" s="57" t="s">
        <v>103</v>
      </c>
      <c r="C213" s="57" t="s">
        <v>10</v>
      </c>
      <c r="D213" s="58"/>
      <c r="E213" s="10"/>
      <c r="F213" s="10"/>
      <c r="G213" s="8"/>
      <c r="H213" s="8"/>
    </row>
    <row r="214" spans="1:8" ht="15" x14ac:dyDescent="0.25">
      <c r="A214" s="65"/>
      <c r="B214" s="66"/>
      <c r="C214" s="66"/>
      <c r="D214" s="48"/>
      <c r="E214" s="13">
        <v>9</v>
      </c>
      <c r="F214" s="19"/>
      <c r="G214" s="8"/>
      <c r="H214" s="8"/>
    </row>
    <row r="215" spans="1:8" ht="15.75" x14ac:dyDescent="0.25">
      <c r="A215" s="45" t="s">
        <v>413</v>
      </c>
      <c r="B215" s="45"/>
      <c r="C215" s="45"/>
      <c r="D215" s="45"/>
      <c r="E215" s="1"/>
      <c r="F215" s="1"/>
      <c r="G215" s="8"/>
      <c r="H215" s="8"/>
    </row>
    <row r="216" spans="1:8" ht="57" x14ac:dyDescent="0.2">
      <c r="A216" s="56" t="s">
        <v>104</v>
      </c>
      <c r="B216" s="57" t="s">
        <v>105</v>
      </c>
      <c r="C216" s="57" t="s">
        <v>21</v>
      </c>
      <c r="D216" s="58">
        <v>100</v>
      </c>
      <c r="E216" s="10"/>
      <c r="F216" s="10">
        <f>E216*D216</f>
        <v>0</v>
      </c>
      <c r="G216" s="8"/>
      <c r="H216" s="8"/>
    </row>
    <row r="217" spans="1:8" ht="15" x14ac:dyDescent="0.25">
      <c r="A217" s="61"/>
      <c r="B217" s="62" t="s">
        <v>183</v>
      </c>
      <c r="C217" s="63"/>
      <c r="D217" s="64"/>
      <c r="E217" s="32"/>
      <c r="F217" s="12">
        <f>SUM(F216)</f>
        <v>0</v>
      </c>
      <c r="G217" s="8"/>
      <c r="H217" s="8"/>
    </row>
    <row r="218" spans="1:8" ht="15" x14ac:dyDescent="0.25">
      <c r="A218" s="59" t="s">
        <v>106</v>
      </c>
      <c r="B218" s="60" t="s">
        <v>107</v>
      </c>
      <c r="C218" s="57"/>
      <c r="D218" s="58"/>
      <c r="E218" s="10"/>
      <c r="F218" s="10"/>
      <c r="G218" s="8"/>
      <c r="H218" s="8"/>
    </row>
    <row r="219" spans="1:8" x14ac:dyDescent="0.2">
      <c r="A219" s="56" t="s">
        <v>108</v>
      </c>
      <c r="B219" s="57" t="s">
        <v>107</v>
      </c>
      <c r="C219" s="57"/>
      <c r="D219" s="58"/>
      <c r="E219" s="10"/>
      <c r="F219" s="10"/>
      <c r="G219" s="8"/>
      <c r="H219" s="8"/>
    </row>
    <row r="220" spans="1:8" ht="42.75" x14ac:dyDescent="0.2">
      <c r="A220" s="56" t="s">
        <v>109</v>
      </c>
      <c r="B220" s="57" t="s">
        <v>110</v>
      </c>
      <c r="C220" s="57" t="s">
        <v>10</v>
      </c>
      <c r="D220" s="58"/>
      <c r="E220" s="10"/>
      <c r="F220" s="10"/>
      <c r="G220" s="8"/>
      <c r="H220" s="8"/>
    </row>
    <row r="221" spans="1:8" ht="42.75" x14ac:dyDescent="0.2">
      <c r="A221" s="56" t="s">
        <v>111</v>
      </c>
      <c r="B221" s="57" t="s">
        <v>112</v>
      </c>
      <c r="C221" s="57" t="s">
        <v>10</v>
      </c>
      <c r="D221" s="58"/>
      <c r="E221" s="10"/>
      <c r="F221" s="10"/>
      <c r="G221" s="8"/>
      <c r="H221" s="8"/>
    </row>
    <row r="222" spans="1:8" ht="59.25" customHeight="1" x14ac:dyDescent="0.2">
      <c r="A222" s="56" t="s">
        <v>113</v>
      </c>
      <c r="B222" s="57" t="s">
        <v>114</v>
      </c>
      <c r="C222" s="57" t="s">
        <v>10</v>
      </c>
      <c r="D222" s="58"/>
      <c r="E222" s="10"/>
      <c r="F222" s="10"/>
      <c r="G222" s="8"/>
      <c r="H222" s="8"/>
    </row>
    <row r="223" spans="1:8" ht="71.25" x14ac:dyDescent="0.2">
      <c r="A223" s="56" t="s">
        <v>115</v>
      </c>
      <c r="B223" s="57" t="s">
        <v>269</v>
      </c>
      <c r="C223" s="57" t="s">
        <v>21</v>
      </c>
      <c r="D223" s="58">
        <v>30</v>
      </c>
      <c r="E223" s="10"/>
      <c r="F223" s="10">
        <f>E223*D223</f>
        <v>0</v>
      </c>
      <c r="G223" s="8"/>
      <c r="H223" s="8"/>
    </row>
    <row r="224" spans="1:8" ht="112.5" customHeight="1" x14ac:dyDescent="0.2">
      <c r="A224" s="56" t="s">
        <v>116</v>
      </c>
      <c r="B224" s="57" t="s">
        <v>117</v>
      </c>
      <c r="C224" s="57" t="s">
        <v>21</v>
      </c>
      <c r="D224" s="58">
        <v>90</v>
      </c>
      <c r="E224" s="10"/>
      <c r="F224" s="10">
        <f t="shared" ref="F224:F225" si="10">E224*D224</f>
        <v>0</v>
      </c>
      <c r="G224" s="8"/>
      <c r="H224" s="8"/>
    </row>
    <row r="225" spans="1:8" ht="69.75" customHeight="1" x14ac:dyDescent="0.2">
      <c r="A225" s="56" t="s">
        <v>118</v>
      </c>
      <c r="B225" s="57" t="s">
        <v>119</v>
      </c>
      <c r="C225" s="57" t="s">
        <v>21</v>
      </c>
      <c r="D225" s="58">
        <v>165</v>
      </c>
      <c r="E225" s="10"/>
      <c r="F225" s="10">
        <f t="shared" si="10"/>
        <v>0</v>
      </c>
      <c r="G225" s="8"/>
      <c r="H225" s="8"/>
    </row>
    <row r="226" spans="1:8" ht="15" x14ac:dyDescent="0.25">
      <c r="A226" s="61"/>
      <c r="B226" s="62" t="s">
        <v>188</v>
      </c>
      <c r="C226" s="63"/>
      <c r="D226" s="64"/>
      <c r="E226" s="32"/>
      <c r="F226" s="12">
        <f>SUM(F223:F225)</f>
        <v>0</v>
      </c>
      <c r="G226" s="8"/>
      <c r="H226" s="8"/>
    </row>
    <row r="227" spans="1:8" ht="15" x14ac:dyDescent="0.25">
      <c r="A227" s="59" t="s">
        <v>120</v>
      </c>
      <c r="B227" s="60" t="s">
        <v>121</v>
      </c>
      <c r="C227" s="57"/>
      <c r="D227" s="58"/>
      <c r="E227" s="10"/>
      <c r="F227" s="10"/>
      <c r="G227" s="8"/>
      <c r="H227" s="8"/>
    </row>
    <row r="228" spans="1:8" x14ac:dyDescent="0.2">
      <c r="A228" s="56" t="s">
        <v>122</v>
      </c>
      <c r="B228" s="57" t="s">
        <v>121</v>
      </c>
      <c r="C228" s="57"/>
      <c r="D228" s="58"/>
      <c r="E228" s="10"/>
      <c r="F228" s="10"/>
      <c r="G228" s="8"/>
      <c r="H228" s="8"/>
    </row>
    <row r="229" spans="1:8" ht="71.25" x14ac:dyDescent="0.2">
      <c r="A229" s="56" t="s">
        <v>123</v>
      </c>
      <c r="B229" s="57" t="s">
        <v>124</v>
      </c>
      <c r="C229" s="57" t="s">
        <v>10</v>
      </c>
      <c r="D229" s="58"/>
      <c r="E229" s="10"/>
      <c r="F229" s="10"/>
      <c r="G229" s="8"/>
      <c r="H229" s="8"/>
    </row>
    <row r="230" spans="1:8" ht="28.5" x14ac:dyDescent="0.2">
      <c r="A230" s="56" t="s">
        <v>125</v>
      </c>
      <c r="B230" s="57" t="s">
        <v>126</v>
      </c>
      <c r="C230" s="57" t="s">
        <v>10</v>
      </c>
      <c r="D230" s="58"/>
      <c r="E230" s="10"/>
      <c r="F230" s="10"/>
      <c r="G230" s="8"/>
      <c r="H230" s="8"/>
    </row>
    <row r="231" spans="1:8" x14ac:dyDescent="0.2">
      <c r="A231" s="56" t="s">
        <v>127</v>
      </c>
      <c r="B231" s="57" t="s">
        <v>128</v>
      </c>
      <c r="C231" s="57" t="s">
        <v>10</v>
      </c>
      <c r="D231" s="58"/>
      <c r="E231" s="10"/>
      <c r="F231" s="10"/>
      <c r="G231" s="8"/>
      <c r="H231" s="8"/>
    </row>
    <row r="232" spans="1:8" ht="28.5" x14ac:dyDescent="0.2">
      <c r="A232" s="56" t="s">
        <v>129</v>
      </c>
      <c r="B232" s="57" t="s">
        <v>130</v>
      </c>
      <c r="C232" s="57" t="s">
        <v>10</v>
      </c>
      <c r="D232" s="58"/>
      <c r="E232" s="10"/>
      <c r="F232" s="10"/>
      <c r="G232" s="8"/>
      <c r="H232" s="8"/>
    </row>
    <row r="233" spans="1:8" ht="28.5" x14ac:dyDescent="0.2">
      <c r="A233" s="56" t="s">
        <v>131</v>
      </c>
      <c r="B233" s="57" t="s">
        <v>132</v>
      </c>
      <c r="C233" s="57" t="s">
        <v>10</v>
      </c>
      <c r="D233" s="58"/>
      <c r="E233" s="10"/>
      <c r="F233" s="10"/>
      <c r="G233" s="8"/>
      <c r="H233" s="8"/>
    </row>
    <row r="234" spans="1:8" x14ac:dyDescent="0.2">
      <c r="A234" s="65"/>
      <c r="B234" s="66"/>
      <c r="C234" s="66"/>
      <c r="D234" s="48"/>
      <c r="E234" s="34"/>
      <c r="F234" s="19"/>
      <c r="G234" s="8"/>
      <c r="H234" s="8"/>
    </row>
    <row r="235" spans="1:8" ht="15" x14ac:dyDescent="0.25">
      <c r="A235" s="65"/>
      <c r="B235" s="66"/>
      <c r="C235" s="66"/>
      <c r="D235" s="48"/>
      <c r="E235" s="13">
        <v>10</v>
      </c>
      <c r="F235" s="19"/>
      <c r="G235" s="8"/>
      <c r="H235" s="8"/>
    </row>
    <row r="236" spans="1:8" ht="15.75" x14ac:dyDescent="0.25">
      <c r="A236" s="45" t="s">
        <v>413</v>
      </c>
      <c r="B236" s="45"/>
      <c r="C236" s="45"/>
      <c r="D236" s="45"/>
      <c r="E236" s="1"/>
      <c r="F236" s="1"/>
      <c r="G236" s="8"/>
      <c r="H236" s="8"/>
    </row>
    <row r="237" spans="1:8" ht="114" x14ac:dyDescent="0.2">
      <c r="A237" s="56" t="s">
        <v>133</v>
      </c>
      <c r="B237" s="57" t="s">
        <v>270</v>
      </c>
      <c r="C237" s="57" t="s">
        <v>53</v>
      </c>
      <c r="D237" s="58">
        <v>1</v>
      </c>
      <c r="E237" s="10"/>
      <c r="F237" s="10">
        <f>E237*D237</f>
        <v>0</v>
      </c>
      <c r="G237" s="8"/>
      <c r="H237" s="8"/>
    </row>
    <row r="238" spans="1:8" ht="15" x14ac:dyDescent="0.25">
      <c r="A238" s="103"/>
      <c r="B238" s="62" t="s">
        <v>189</v>
      </c>
      <c r="C238" s="62"/>
      <c r="D238" s="104"/>
      <c r="E238" s="12"/>
      <c r="F238" s="12">
        <f>SUM(F237)</f>
        <v>0</v>
      </c>
      <c r="G238" s="8"/>
      <c r="H238" s="8"/>
    </row>
    <row r="239" spans="1:8" ht="15" x14ac:dyDescent="0.25">
      <c r="A239" s="106"/>
      <c r="B239" s="107"/>
      <c r="C239" s="107"/>
      <c r="D239" s="108"/>
      <c r="E239" s="35"/>
      <c r="F239" s="36"/>
      <c r="G239" s="8"/>
      <c r="H239" s="8"/>
    </row>
    <row r="240" spans="1:8" ht="15" x14ac:dyDescent="0.25">
      <c r="A240" s="106"/>
      <c r="B240" s="107"/>
      <c r="C240" s="107"/>
      <c r="D240" s="108"/>
      <c r="E240" s="35"/>
      <c r="F240" s="36"/>
      <c r="G240" s="8"/>
      <c r="H240" s="8"/>
    </row>
    <row r="241" spans="1:6" x14ac:dyDescent="0.2">
      <c r="E241" s="37"/>
    </row>
    <row r="242" spans="1:6" x14ac:dyDescent="0.2">
      <c r="E242" s="37"/>
    </row>
    <row r="243" spans="1:6" ht="15" x14ac:dyDescent="0.25">
      <c r="A243" s="112"/>
      <c r="B243" s="113" t="s">
        <v>291</v>
      </c>
      <c r="C243" s="114"/>
      <c r="D243" s="115"/>
      <c r="E243" s="39"/>
      <c r="F243" s="39"/>
    </row>
    <row r="244" spans="1:6" x14ac:dyDescent="0.2">
      <c r="A244" s="116"/>
      <c r="B244" s="117"/>
      <c r="C244" s="96"/>
      <c r="D244" s="48"/>
      <c r="E244" s="40"/>
      <c r="F244" s="40"/>
    </row>
    <row r="245" spans="1:6" ht="19.5" customHeight="1" x14ac:dyDescent="0.2">
      <c r="A245" s="116"/>
      <c r="B245" s="118" t="s">
        <v>179</v>
      </c>
      <c r="C245" s="119"/>
      <c r="D245" s="120"/>
      <c r="E245" s="41"/>
      <c r="F245" s="41">
        <f>F14</f>
        <v>0</v>
      </c>
    </row>
    <row r="246" spans="1:6" ht="19.5" customHeight="1" x14ac:dyDescent="0.2">
      <c r="A246" s="116"/>
      <c r="B246" s="118" t="s">
        <v>178</v>
      </c>
      <c r="C246" s="119"/>
      <c r="D246" s="120"/>
      <c r="E246" s="41"/>
      <c r="F246" s="41">
        <f>F33</f>
        <v>0</v>
      </c>
    </row>
    <row r="247" spans="1:6" ht="19.5" customHeight="1" x14ac:dyDescent="0.2">
      <c r="A247" s="116" t="s">
        <v>136</v>
      </c>
      <c r="B247" s="118" t="s">
        <v>176</v>
      </c>
      <c r="C247" s="119"/>
      <c r="D247" s="120"/>
      <c r="E247" s="41"/>
      <c r="F247" s="41">
        <f>F121</f>
        <v>0</v>
      </c>
    </row>
    <row r="248" spans="1:6" ht="19.5" customHeight="1" x14ac:dyDescent="0.2">
      <c r="A248" s="116" t="s">
        <v>136</v>
      </c>
      <c r="B248" s="118" t="s">
        <v>187</v>
      </c>
      <c r="C248" s="119"/>
      <c r="D248" s="120"/>
      <c r="E248" s="41"/>
      <c r="F248" s="41">
        <f>F176</f>
        <v>0</v>
      </c>
    </row>
    <row r="249" spans="1:6" ht="19.5" customHeight="1" x14ac:dyDescent="0.2">
      <c r="A249" s="116"/>
      <c r="B249" s="118" t="s">
        <v>267</v>
      </c>
      <c r="C249" s="119"/>
      <c r="D249" s="120"/>
      <c r="E249" s="41"/>
      <c r="F249" s="41">
        <f>F180</f>
        <v>0</v>
      </c>
    </row>
    <row r="250" spans="1:6" ht="19.5" customHeight="1" x14ac:dyDescent="0.2">
      <c r="A250" s="116"/>
      <c r="B250" s="118" t="s">
        <v>268</v>
      </c>
      <c r="C250" s="119"/>
      <c r="D250" s="120"/>
      <c r="E250" s="41"/>
      <c r="F250" s="41">
        <f>F210</f>
        <v>0</v>
      </c>
    </row>
    <row r="251" spans="1:6" ht="19.5" customHeight="1" x14ac:dyDescent="0.2">
      <c r="A251" s="116"/>
      <c r="B251" s="118" t="s">
        <v>184</v>
      </c>
      <c r="C251" s="119"/>
      <c r="D251" s="120"/>
      <c r="E251" s="41"/>
      <c r="F251" s="41">
        <f>F217</f>
        <v>0</v>
      </c>
    </row>
    <row r="252" spans="1:6" ht="19.5" customHeight="1" x14ac:dyDescent="0.2">
      <c r="A252" s="116"/>
      <c r="B252" s="117" t="s">
        <v>185</v>
      </c>
      <c r="C252" s="96"/>
      <c r="D252" s="48"/>
      <c r="E252" s="40"/>
      <c r="F252" s="40">
        <f>F226</f>
        <v>0</v>
      </c>
    </row>
    <row r="253" spans="1:6" ht="19.5" customHeight="1" x14ac:dyDescent="0.2">
      <c r="A253" s="116"/>
      <c r="B253" s="118" t="s">
        <v>186</v>
      </c>
      <c r="C253" s="119"/>
      <c r="D253" s="120"/>
      <c r="E253" s="41"/>
      <c r="F253" s="41">
        <f>F238</f>
        <v>0</v>
      </c>
    </row>
    <row r="254" spans="1:6" x14ac:dyDescent="0.2">
      <c r="A254" s="116"/>
      <c r="B254" s="117"/>
      <c r="C254" s="96"/>
      <c r="D254" s="48"/>
      <c r="E254" s="40"/>
      <c r="F254" s="40"/>
    </row>
    <row r="255" spans="1:6" ht="19.5" customHeight="1" x14ac:dyDescent="0.25">
      <c r="A255" s="121" t="s">
        <v>136</v>
      </c>
      <c r="B255" s="122" t="s">
        <v>292</v>
      </c>
      <c r="C255" s="119"/>
      <c r="D255" s="120"/>
      <c r="E255" s="41"/>
      <c r="F255" s="42">
        <f>SUM(F245:F253)</f>
        <v>0</v>
      </c>
    </row>
    <row r="256" spans="1:6" ht="19.5" customHeight="1" x14ac:dyDescent="0.25">
      <c r="A256" s="121" t="s">
        <v>136</v>
      </c>
      <c r="B256" s="123" t="s">
        <v>177</v>
      </c>
      <c r="C256" s="96"/>
      <c r="D256" s="48"/>
      <c r="E256" s="40"/>
      <c r="F256" s="43">
        <f>F255*0.18</f>
        <v>0</v>
      </c>
    </row>
    <row r="257" spans="1:6" ht="19.5" customHeight="1" x14ac:dyDescent="0.25">
      <c r="A257" s="124" t="s">
        <v>136</v>
      </c>
      <c r="B257" s="122" t="s">
        <v>293</v>
      </c>
      <c r="C257" s="119"/>
      <c r="D257" s="120"/>
      <c r="E257" s="41"/>
      <c r="F257" s="42">
        <f>F256+F255</f>
        <v>0</v>
      </c>
    </row>
    <row r="261" spans="1:6" ht="15" thickBot="1" x14ac:dyDescent="0.25">
      <c r="B261" s="125"/>
    </row>
    <row r="262" spans="1:6" ht="15.75" thickTop="1" x14ac:dyDescent="0.25">
      <c r="B262" s="126" t="s">
        <v>408</v>
      </c>
    </row>
    <row r="264" spans="1:6" ht="15" thickBot="1" x14ac:dyDescent="0.25">
      <c r="B264" s="125"/>
    </row>
    <row r="265" spans="1:6" ht="15.75" thickTop="1" x14ac:dyDescent="0.25">
      <c r="B265" s="126" t="s">
        <v>409</v>
      </c>
    </row>
    <row r="266" spans="1:6" x14ac:dyDescent="0.2">
      <c r="B266" s="109"/>
    </row>
    <row r="267" spans="1:6" ht="15" thickBot="1" x14ac:dyDescent="0.25">
      <c r="B267" s="125"/>
    </row>
    <row r="268" spans="1:6" ht="15.75" thickTop="1" x14ac:dyDescent="0.25">
      <c r="B268" s="126" t="s">
        <v>410</v>
      </c>
    </row>
    <row r="269" spans="1:6" ht="15" x14ac:dyDescent="0.25">
      <c r="B269" s="126"/>
    </row>
    <row r="270" spans="1:6" ht="15.75" thickBot="1" x14ac:dyDescent="0.3">
      <c r="B270" s="127"/>
    </row>
    <row r="271" spans="1:6" ht="15.75" thickTop="1" x14ac:dyDescent="0.25">
      <c r="B271" s="126" t="s">
        <v>411</v>
      </c>
    </row>
    <row r="272" spans="1:6" ht="15" x14ac:dyDescent="0.25">
      <c r="B272" s="126"/>
    </row>
    <row r="273" spans="2:5" ht="15.75" thickBot="1" x14ac:dyDescent="0.3">
      <c r="B273" s="127"/>
    </row>
    <row r="274" spans="2:5" ht="15.75" thickTop="1" x14ac:dyDescent="0.25">
      <c r="B274" s="126" t="s">
        <v>412</v>
      </c>
    </row>
    <row r="275" spans="2:5" ht="15" x14ac:dyDescent="0.25">
      <c r="E275" s="13">
        <v>11</v>
      </c>
    </row>
  </sheetData>
  <sheetProtection algorithmName="SHA-512" hashValue="ynidEdGyyQRQysMRzbTxhwLB6tA/5aOH2BUkvjPOO4HvYgC8UQsQ9VH67LastmKMPZvYtOljjnNpmr8Iph/fLA==" saltValue="PZLScPX0tIU7cspG9TryqQ==" spinCount="100000" sheet="1" objects="1" scenarios="1" formatCells="0"/>
  <mergeCells count="1">
    <mergeCell ref="E2:F2"/>
  </mergeCells>
  <pageMargins left="0.25" right="0.25"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מסמך" ma:contentTypeID="0x0101003857489F246648B7896355ED86D2B9A2" ma:contentTypeVersion="2" ma:contentTypeDescription="צור מסמך חדש." ma:contentTypeScope="" ma:versionID="c01442d2e81efca7527d68537fd7154b">
  <xsd:schema xmlns:xsd="http://www.w3.org/2001/XMLSchema" xmlns:xs="http://www.w3.org/2001/XMLSchema" xmlns:p="http://schemas.microsoft.com/office/2006/metadata/properties" xmlns:ns1="http://schemas.microsoft.com/sharepoint/v3" targetNamespace="http://schemas.microsoft.com/office/2006/metadata/properties" ma:root="true" ma:fieldsID="807bfaee0113d50512fce4b4315c3de2"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מתזמן תאריך התחלה" ma:description="" ma:internalName="PublishingStartDate">
      <xsd:simpleType>
        <xsd:restriction base="dms:Unknown"/>
      </xsd:simpleType>
    </xsd:element>
    <xsd:element name="PublishingExpirationDate" ma:index="9" nillable="true" ma:displayName="מתזמן תאריך סיום" ma:description=""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9F63DEC7-D5F6-4FDF-8EFA-7BAD012854E7}"/>
</file>

<file path=customXml/itemProps2.xml><?xml version="1.0" encoding="utf-8"?>
<ds:datastoreItem xmlns:ds="http://schemas.openxmlformats.org/officeDocument/2006/customXml" ds:itemID="{51E9F867-606E-469E-A270-20CF24ABDD4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יצוא השוואת הצעות</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Mordechai edri</dc:creator>
  <cp:lastModifiedBy>אושרית כהן -מכרזים</cp:lastModifiedBy>
  <cp:lastPrinted>2025-11-26T19:57:32Z</cp:lastPrinted>
  <dcterms:created xsi:type="dcterms:W3CDTF">2025-05-25T08:20:32Z</dcterms:created>
  <dcterms:modified xsi:type="dcterms:W3CDTF">2026-02-17T12:43:41Z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1643170626</vt:i4>
  </property>
  <property fmtid="{D5CDD505-2E9C-101B-9397-08002B2CF9AE}" pid="3" name="_NewReviewCycle">
    <vt:lpwstr/>
  </property>
  <property fmtid="{D5CDD505-2E9C-101B-9397-08002B2CF9AE}" pid="4" name="_EmailSubject">
    <vt:lpwstr>קובץ עם עמודות נעולות</vt:lpwstr>
  </property>
  <property fmtid="{D5CDD505-2E9C-101B-9397-08002B2CF9AE}" pid="5" name="_AuthorEmail">
    <vt:lpwstr>or_ho@btl.gov.il</vt:lpwstr>
  </property>
  <property fmtid="{D5CDD505-2E9C-101B-9397-08002B2CF9AE}" pid="6" name="_AuthorEmailDisplayName">
    <vt:lpwstr>אור חוטובלי</vt:lpwstr>
  </property>
  <property fmtid="{D5CDD505-2E9C-101B-9397-08002B2CF9AE}" pid="7" name="_ReviewingToolsShownOnce">
    <vt:lpwstr/>
  </property>
  <property fmtid="{D5CDD505-2E9C-101B-9397-08002B2CF9AE}" pid="8" name="ContentTypeId">
    <vt:lpwstr>0x0101003857489F246648B7896355ED86D2B9A2</vt:lpwstr>
  </property>
  <property fmtid="{D5CDD505-2E9C-101B-9397-08002B2CF9AE}" pid="9" name="Order">
    <vt:r8>234400</vt:r8>
  </property>
  <property fmtid="{D5CDD505-2E9C-101B-9397-08002B2CF9AE}" pid="10" name="TemplateUrl">
    <vt:lpwstr/>
  </property>
  <property fmtid="{D5CDD505-2E9C-101B-9397-08002B2CF9AE}" pid="11" name="xd_Signature">
    <vt:bool>false</vt:bool>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ies>
</file>