
<file path=[Content_Types].xml><?xml version="1.0" encoding="utf-8"?>
<Types xmlns="http://schemas.openxmlformats.org/package/2006/content-types">
  <Default Extension="bin" ContentType="application/vnd.openxmlformats-officedocument.spreadsheetml.printerSettings"/>
  <Default Extension="png" ContentType="image/png"/>
  <Default Extension="jfif" ContentType="image/jpe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חוברת_עבודה_זו" hidePivotFieldList="1"/>
  <mc:AlternateContent xmlns:mc="http://schemas.openxmlformats.org/markup-compatibility/2006">
    <mc:Choice Requires="x15">
      <x15ac:absPath xmlns:x15ac="http://schemas.microsoft.com/office/spreadsheetml/2010/11/ac" url="C:\Users\05985613\Desktop\קק אקטיביזם\תקנים\"/>
    </mc:Choice>
  </mc:AlternateContent>
  <bookViews>
    <workbookView xWindow="-120" yWindow="-120" windowWidth="29040" windowHeight="15840" firstSheet="2" activeTab="2"/>
  </bookViews>
  <sheets>
    <sheet name="מבוא" sheetId="27" r:id="rId1"/>
    <sheet name="שאלון" sheetId="36" r:id="rId2"/>
    <sheet name="הנחיות" sheetId="37" r:id="rId3"/>
    <sheet name="ריכוז תקציב" sheetId="42" r:id="rId4"/>
    <sheet name="ציוד כללי" sheetId="38" r:id="rId5"/>
    <sheet name="טבלה מרכזת תקן מקור" sheetId="41" state="hidden" r:id="rId6"/>
    <sheet name="הנגשת ראייה" sheetId="35" r:id="rId7"/>
    <sheet name="הנגשת שמע" sheetId="26" r:id="rId8"/>
    <sheet name="ריפוי בעיסוק ופיזיותרפיה" sheetId="28" r:id="rId9"/>
    <sheet name="חדר סנוזלן" sheetId="29" r:id="rId10"/>
    <sheet name="חממה טיפולית" sheetId="30" r:id="rId11"/>
    <sheet name="חוגים" sheetId="33" r:id="rId12"/>
    <sheet name="עם הפנים לקהילה" sheetId="45" r:id="rId13"/>
    <sheet name="שימור שיפור ופנאי" sheetId="34" r:id="rId14"/>
    <sheet name="תוספות מיוחדות" sheetId="44" r:id="rId15"/>
  </sheets>
  <definedNames>
    <definedName name="_xlnm._FilterDatabase" localSheetId="6" hidden="1">'הנגשת ראייה'!#REF!</definedName>
    <definedName name="_xlnm._FilterDatabase" localSheetId="5" hidden="1">'טבלה מרכזת תקן מקור'!$A$8:$H$1523</definedName>
    <definedName name="_xlnm._FilterDatabase" localSheetId="12" hidden="1">'עם הפנים לקהילה'!$B$14:$C$24</definedName>
    <definedName name="_xlnm._FilterDatabase" localSheetId="4" hidden="1">'ציוד כללי'!$D$8:$E$1524</definedName>
    <definedName name="_xlnm._FilterDatabase" localSheetId="8" hidden="1">'ריפוי בעיסוק ופיזיותרפיה'!$B$17:$D$105</definedName>
    <definedName name="_MailOriginal" localSheetId="0">מבוא!$B$2</definedName>
    <definedName name="Slicer_גודל_מוסד">#N/A</definedName>
    <definedName name="Slicer_סוג_מוסד">#N/A</definedName>
    <definedName name="_xlnm.Print_Area" localSheetId="6">'הנגשת ראייה'!$A$15:$F$36</definedName>
    <definedName name="_xlnm.Print_Area" localSheetId="7">'הנגשת שמע'!$A$15:$F$32</definedName>
    <definedName name="_xlnm.Print_Area" localSheetId="2">הנחיות!$A$1:$K$39</definedName>
    <definedName name="_xlnm.Print_Area" localSheetId="9">'חדר סנוזלן'!$A$16:$G$46</definedName>
    <definedName name="_xlnm.Print_Area" localSheetId="11">חוגים!$A$11:$F$23</definedName>
    <definedName name="_xlnm.Print_Area" localSheetId="10">'חממה טיפולית'!$A$16:$F$40</definedName>
    <definedName name="_xlnm.Print_Area" localSheetId="0">מבוא!$A$4:$B$39</definedName>
    <definedName name="_xlnm.Print_Area" localSheetId="12">'עם הפנים לקהילה'!$A$12:$G$26</definedName>
    <definedName name="_xlnm.Print_Area" localSheetId="4">'ציוד כללי'!$Q$4:$Y$1524</definedName>
    <definedName name="_xlnm.Print_Area" localSheetId="3">'ריכוז תקציב'!$B$1:$F$31</definedName>
    <definedName name="_xlnm.Print_Area" localSheetId="8">'ריפוי בעיסוק ופיזיותרפיה'!$A$15:$G$107</definedName>
    <definedName name="_xlnm.Print_Area" localSheetId="1">שאלון!$A$1:$K$17</definedName>
    <definedName name="_xlnm.Print_Area" localSheetId="13">'שימור שיפור ופנאי'!$A$12:$G$70</definedName>
    <definedName name="_xlnm.Print_Area" localSheetId="14">'תוספות מיוחדות'!$A$5:$K$22</definedName>
    <definedName name="_xlnm.Print_Titles" localSheetId="6">'הנגשת ראייה'!$17:$17</definedName>
    <definedName name="_xlnm.Print_Titles" localSheetId="7">'הנגשת שמע'!$17:$17</definedName>
    <definedName name="_xlnm.Print_Titles" localSheetId="9">'חדר סנוזלן'!$18:$18</definedName>
    <definedName name="_xlnm.Print_Titles" localSheetId="11">חוגים!$13:$13</definedName>
    <definedName name="_xlnm.Print_Titles" localSheetId="10">'חממה טיפולית'!$18:$18</definedName>
    <definedName name="_xlnm.Print_Titles" localSheetId="12">'עם הפנים לקהילה'!$14:$14</definedName>
    <definedName name="_xlnm.Print_Titles" localSheetId="4">'ציוד כללי'!$7:$8</definedName>
    <definedName name="_xlnm.Print_Titles" localSheetId="8">'ריפוי בעיסוק ופיזיותרפיה'!$17:$17</definedName>
    <definedName name="_xlnm.Print_Titles" localSheetId="13">'שימור שיפור ופנאי'!$22:$22</definedName>
    <definedName name="_xlnm.Print_Titles" localSheetId="14">'תוספות מיוחדות'!$7:$7</definedName>
  </definedNames>
  <calcPr calcId="162913"/>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6"/>
        <x14:slicerCache r:id="rId17"/>
      </x15:slicerCaches>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3" i="26" l="1"/>
  <c r="E21" i="35"/>
  <c r="E22" i="35"/>
  <c r="E23" i="35"/>
  <c r="E24" i="35"/>
  <c r="E25" i="35"/>
  <c r="E26" i="35"/>
  <c r="E27" i="35"/>
  <c r="E28" i="35"/>
  <c r="E31" i="35"/>
  <c r="E33" i="35"/>
  <c r="G39" i="30"/>
  <c r="E20" i="33"/>
  <c r="F20" i="33" s="1"/>
  <c r="E21" i="33"/>
  <c r="F21" i="33"/>
  <c r="U576" i="38"/>
  <c r="U600" i="38"/>
  <c r="U1144" i="38"/>
  <c r="R8" i="38"/>
  <c r="Q8" i="38"/>
  <c r="C20" i="30" l="1"/>
  <c r="C21" i="30"/>
  <c r="C22" i="30"/>
  <c r="C23" i="30"/>
  <c r="C24" i="30"/>
  <c r="C25" i="30"/>
  <c r="C26" i="30"/>
  <c r="C27" i="30"/>
  <c r="C28" i="30"/>
  <c r="C29" i="30"/>
  <c r="C30" i="30"/>
  <c r="C31" i="30"/>
  <c r="C32" i="30"/>
  <c r="C33" i="30"/>
  <c r="C34" i="30"/>
  <c r="C35" i="30"/>
  <c r="C36" i="30"/>
  <c r="C37" i="30"/>
  <c r="C38" i="30"/>
  <c r="C19" i="30"/>
  <c r="E19" i="26"/>
  <c r="F19" i="26" s="1"/>
  <c r="E20" i="26"/>
  <c r="F20" i="26" s="1"/>
  <c r="E21" i="26"/>
  <c r="F21" i="26" s="1"/>
  <c r="E22" i="26"/>
  <c r="F22" i="26" s="1"/>
  <c r="F23" i="26"/>
  <c r="E24" i="26"/>
  <c r="F24" i="26" s="1"/>
  <c r="E25" i="26"/>
  <c r="F25" i="26" s="1"/>
  <c r="E26" i="26"/>
  <c r="F26" i="26" s="1"/>
  <c r="E27" i="26"/>
  <c r="F27" i="26" s="1"/>
  <c r="E28" i="26"/>
  <c r="F28" i="26" s="1"/>
  <c r="E29" i="26"/>
  <c r="F29" i="26" s="1"/>
  <c r="E30" i="26"/>
  <c r="F30" i="26" s="1"/>
  <c r="E15" i="33"/>
  <c r="E16" i="33"/>
  <c r="E17" i="33"/>
  <c r="E18" i="33"/>
  <c r="E19" i="33"/>
  <c r="E14" i="33"/>
  <c r="F24" i="34"/>
  <c r="G24" i="34" s="1"/>
  <c r="F25" i="34"/>
  <c r="G25" i="34" s="1"/>
  <c r="F26" i="34"/>
  <c r="G26" i="34" s="1"/>
  <c r="F27" i="34"/>
  <c r="G27" i="34" s="1"/>
  <c r="F28" i="34"/>
  <c r="G28" i="34" s="1"/>
  <c r="F29" i="34"/>
  <c r="G29" i="34" s="1"/>
  <c r="F30" i="34"/>
  <c r="G30" i="34" s="1"/>
  <c r="F31" i="34"/>
  <c r="G31" i="34" s="1"/>
  <c r="U9" i="38"/>
  <c r="F19" i="35"/>
  <c r="F20" i="35"/>
  <c r="F29" i="35"/>
  <c r="F30" i="35"/>
  <c r="F31" i="35"/>
  <c r="F32" i="35"/>
  <c r="F34" i="35"/>
  <c r="E16" i="45"/>
  <c r="F16" i="45" s="1"/>
  <c r="E17" i="45"/>
  <c r="F17" i="45" s="1"/>
  <c r="E18" i="45"/>
  <c r="F18" i="45" s="1"/>
  <c r="E19" i="45"/>
  <c r="F19" i="45" s="1"/>
  <c r="E20" i="45"/>
  <c r="F20" i="45" s="1"/>
  <c r="E21" i="45"/>
  <c r="F21" i="45" s="1"/>
  <c r="E22" i="45"/>
  <c r="F22" i="45" s="1"/>
  <c r="E23" i="45"/>
  <c r="F23" i="45" s="1"/>
  <c r="E24" i="45"/>
  <c r="F24" i="45" s="1"/>
  <c r="E15" i="45"/>
  <c r="E18" i="35"/>
  <c r="F18" i="35" s="1"/>
  <c r="F15" i="33"/>
  <c r="F16" i="33"/>
  <c r="F17" i="33"/>
  <c r="F18" i="33"/>
  <c r="F19" i="33"/>
  <c r="F14" i="33"/>
  <c r="C8" i="44"/>
  <c r="F22" i="33" l="1"/>
  <c r="F25" i="42" s="1"/>
  <c r="E22" i="33"/>
  <c r="F15" i="45"/>
  <c r="F25" i="45" s="1"/>
  <c r="F26" i="42" s="1"/>
  <c r="U10" i="38"/>
  <c r="F69" i="34"/>
  <c r="G69" i="34" s="1"/>
  <c r="F68" i="34"/>
  <c r="G68" i="34" s="1"/>
  <c r="F67" i="34"/>
  <c r="G67" i="34" s="1"/>
  <c r="F66" i="34"/>
  <c r="G66" i="34" s="1"/>
  <c r="F65" i="34"/>
  <c r="G65" i="34" s="1"/>
  <c r="F64" i="34"/>
  <c r="G64" i="34" s="1"/>
  <c r="F63" i="34"/>
  <c r="G63" i="34" s="1"/>
  <c r="F62" i="34"/>
  <c r="G62" i="34" s="1"/>
  <c r="F61" i="34"/>
  <c r="G61" i="34" s="1"/>
  <c r="F60" i="34"/>
  <c r="G60" i="34" s="1"/>
  <c r="F59" i="34"/>
  <c r="G59" i="34" s="1"/>
  <c r="F58" i="34"/>
  <c r="G58" i="34" s="1"/>
  <c r="F57" i="34"/>
  <c r="G57" i="34" s="1"/>
  <c r="F56" i="34"/>
  <c r="G56" i="34" s="1"/>
  <c r="F55" i="34"/>
  <c r="G55" i="34" s="1"/>
  <c r="F54" i="34"/>
  <c r="G54" i="34" s="1"/>
  <c r="F53" i="34"/>
  <c r="G53" i="34" s="1"/>
  <c r="F52" i="34"/>
  <c r="G52" i="34" s="1"/>
  <c r="F51" i="34"/>
  <c r="G51" i="34" s="1"/>
  <c r="F50" i="34"/>
  <c r="G50" i="34" s="1"/>
  <c r="F49" i="34"/>
  <c r="G49" i="34" s="1"/>
  <c r="F48" i="34"/>
  <c r="G48" i="34" s="1"/>
  <c r="F47" i="34"/>
  <c r="G47" i="34" s="1"/>
  <c r="F46" i="34"/>
  <c r="G46" i="34" s="1"/>
  <c r="F45" i="34"/>
  <c r="G45" i="34" s="1"/>
  <c r="F44" i="34"/>
  <c r="G44" i="34" s="1"/>
  <c r="F43" i="34"/>
  <c r="G43" i="34" s="1"/>
  <c r="F42" i="34"/>
  <c r="G42" i="34" s="1"/>
  <c r="F41" i="34"/>
  <c r="G41" i="34" s="1"/>
  <c r="F40" i="34"/>
  <c r="G40" i="34" s="1"/>
  <c r="F39" i="34"/>
  <c r="G39" i="34" s="1"/>
  <c r="F38" i="34"/>
  <c r="G38" i="34" s="1"/>
  <c r="F23" i="34"/>
  <c r="G23" i="34" s="1"/>
  <c r="E25" i="45"/>
  <c r="C26" i="42" s="1"/>
  <c r="E38" i="30"/>
  <c r="F38" i="30" s="1"/>
  <c r="E37" i="30"/>
  <c r="F37" i="30" s="1"/>
  <c r="E36" i="30"/>
  <c r="F36" i="30" s="1"/>
  <c r="E35" i="30"/>
  <c r="F35" i="30" s="1"/>
  <c r="E34" i="30"/>
  <c r="F34" i="30" s="1"/>
  <c r="E33" i="30"/>
  <c r="F33" i="30" s="1"/>
  <c r="E32" i="30"/>
  <c r="F32" i="30" s="1"/>
  <c r="E31" i="30"/>
  <c r="F31" i="30" s="1"/>
  <c r="E30" i="30"/>
  <c r="F30" i="30" s="1"/>
  <c r="E29" i="30"/>
  <c r="F29" i="30" s="1"/>
  <c r="E28" i="30"/>
  <c r="F28" i="30" s="1"/>
  <c r="E27" i="30"/>
  <c r="F27" i="30" s="1"/>
  <c r="E26" i="30"/>
  <c r="F26" i="30" s="1"/>
  <c r="E25" i="30"/>
  <c r="F25" i="30" s="1"/>
  <c r="E24" i="30"/>
  <c r="F24" i="30" s="1"/>
  <c r="E23" i="30"/>
  <c r="F23" i="30" s="1"/>
  <c r="E22" i="30"/>
  <c r="F22" i="30" s="1"/>
  <c r="E21" i="30"/>
  <c r="F21" i="30" s="1"/>
  <c r="E20" i="30"/>
  <c r="E19" i="30"/>
  <c r="F20" i="29"/>
  <c r="G20" i="29" s="1"/>
  <c r="F21" i="29"/>
  <c r="G21" i="29" s="1"/>
  <c r="F22" i="29"/>
  <c r="G22" i="29" s="1"/>
  <c r="F23" i="29"/>
  <c r="G23" i="29" s="1"/>
  <c r="F24" i="29"/>
  <c r="G24" i="29" s="1"/>
  <c r="F25" i="29"/>
  <c r="G25" i="29" s="1"/>
  <c r="F26" i="29"/>
  <c r="G26" i="29" s="1"/>
  <c r="F27" i="29"/>
  <c r="G27" i="29" s="1"/>
  <c r="F28" i="29"/>
  <c r="G28" i="29" s="1"/>
  <c r="F29" i="29"/>
  <c r="G29" i="29" s="1"/>
  <c r="F30" i="29"/>
  <c r="G30" i="29" s="1"/>
  <c r="F31" i="29"/>
  <c r="G31" i="29" s="1"/>
  <c r="F32" i="29"/>
  <c r="G32" i="29" s="1"/>
  <c r="F33" i="29"/>
  <c r="G33" i="29" s="1"/>
  <c r="F34" i="29"/>
  <c r="G34" i="29" s="1"/>
  <c r="F35" i="29"/>
  <c r="G35" i="29" s="1"/>
  <c r="F36" i="29"/>
  <c r="G36" i="29" s="1"/>
  <c r="F37" i="29"/>
  <c r="G37" i="29" s="1"/>
  <c r="F38" i="29"/>
  <c r="G38" i="29" s="1"/>
  <c r="F39" i="29"/>
  <c r="G39" i="29" s="1"/>
  <c r="F40" i="29"/>
  <c r="G40" i="29" s="1"/>
  <c r="F41" i="29"/>
  <c r="G41" i="29" s="1"/>
  <c r="F42" i="29"/>
  <c r="G42" i="29" s="1"/>
  <c r="F43" i="29"/>
  <c r="G43" i="29" s="1"/>
  <c r="F44" i="29"/>
  <c r="G44" i="29" s="1"/>
  <c r="F19" i="29"/>
  <c r="F105" i="28"/>
  <c r="G105" i="28" s="1"/>
  <c r="F104" i="28"/>
  <c r="G104" i="28" s="1"/>
  <c r="F102" i="28"/>
  <c r="G102" i="28" s="1"/>
  <c r="F101" i="28"/>
  <c r="G101" i="28" s="1"/>
  <c r="F100" i="28"/>
  <c r="G100" i="28" s="1"/>
  <c r="F99" i="28"/>
  <c r="G99" i="28" s="1"/>
  <c r="F98" i="28"/>
  <c r="G98" i="28" s="1"/>
  <c r="F97" i="28"/>
  <c r="G97" i="28" s="1"/>
  <c r="F95" i="28"/>
  <c r="G95" i="28" s="1"/>
  <c r="F94" i="28"/>
  <c r="G94" i="28" s="1"/>
  <c r="F93" i="28"/>
  <c r="G93" i="28" s="1"/>
  <c r="F92" i="28"/>
  <c r="G92" i="28" s="1"/>
  <c r="F91" i="28"/>
  <c r="G91" i="28" s="1"/>
  <c r="F90" i="28"/>
  <c r="G90" i="28" s="1"/>
  <c r="F89" i="28"/>
  <c r="G89" i="28" s="1"/>
  <c r="F87" i="28"/>
  <c r="G87" i="28" s="1"/>
  <c r="F86" i="28"/>
  <c r="G86" i="28" s="1"/>
  <c r="F85" i="28"/>
  <c r="G85" i="28" s="1"/>
  <c r="F84" i="28"/>
  <c r="G84" i="28" s="1"/>
  <c r="F83" i="28"/>
  <c r="G83" i="28" s="1"/>
  <c r="F82" i="28"/>
  <c r="G82" i="28" s="1"/>
  <c r="F81" i="28"/>
  <c r="G81" i="28" s="1"/>
  <c r="F80" i="28"/>
  <c r="G80" i="28" s="1"/>
  <c r="F79" i="28"/>
  <c r="G79" i="28" s="1"/>
  <c r="F78" i="28"/>
  <c r="G78" i="28" s="1"/>
  <c r="F77" i="28"/>
  <c r="G77" i="28" s="1"/>
  <c r="F75" i="28"/>
  <c r="G75" i="28" s="1"/>
  <c r="F74" i="28"/>
  <c r="G74" i="28" s="1"/>
  <c r="F73" i="28"/>
  <c r="G73" i="28" s="1"/>
  <c r="F72" i="28"/>
  <c r="G72" i="28" s="1"/>
  <c r="F71" i="28"/>
  <c r="G71" i="28" s="1"/>
  <c r="F70" i="28"/>
  <c r="G70" i="28" s="1"/>
  <c r="F69" i="28"/>
  <c r="G69" i="28" s="1"/>
  <c r="F67" i="28"/>
  <c r="G67" i="28" s="1"/>
  <c r="F66" i="28"/>
  <c r="G66" i="28" s="1"/>
  <c r="F65" i="28"/>
  <c r="G65" i="28" s="1"/>
  <c r="F64" i="28"/>
  <c r="G64" i="28" s="1"/>
  <c r="F63" i="28"/>
  <c r="G63" i="28" s="1"/>
  <c r="F62" i="28"/>
  <c r="G62" i="28" s="1"/>
  <c r="F61" i="28"/>
  <c r="G61" i="28" s="1"/>
  <c r="F60" i="28"/>
  <c r="G60" i="28" s="1"/>
  <c r="F59" i="28"/>
  <c r="G59" i="28" s="1"/>
  <c r="F58" i="28"/>
  <c r="G58" i="28" s="1"/>
  <c r="F57" i="28"/>
  <c r="G57" i="28" s="1"/>
  <c r="F56" i="28"/>
  <c r="G56" i="28" s="1"/>
  <c r="F55" i="28"/>
  <c r="G55" i="28" s="1"/>
  <c r="F54" i="28"/>
  <c r="G54" i="28" s="1"/>
  <c r="F53" i="28"/>
  <c r="G53" i="28" s="1"/>
  <c r="F52" i="28"/>
  <c r="G52" i="28" s="1"/>
  <c r="F51" i="28"/>
  <c r="G51" i="28" s="1"/>
  <c r="F50" i="28"/>
  <c r="G50" i="28" s="1"/>
  <c r="F49" i="28"/>
  <c r="G49" i="28" s="1"/>
  <c r="F48" i="28"/>
  <c r="G48" i="28" s="1"/>
  <c r="F47" i="28"/>
  <c r="G47" i="28" s="1"/>
  <c r="F46" i="28"/>
  <c r="G46" i="28" s="1"/>
  <c r="F45" i="28"/>
  <c r="G45" i="28" s="1"/>
  <c r="F43" i="28"/>
  <c r="G43" i="28" s="1"/>
  <c r="F42" i="28"/>
  <c r="G42" i="28" s="1"/>
  <c r="F41" i="28"/>
  <c r="G41" i="28" s="1"/>
  <c r="F40" i="28"/>
  <c r="G40" i="28" s="1"/>
  <c r="F39" i="28"/>
  <c r="G39" i="28" s="1"/>
  <c r="F38" i="28"/>
  <c r="G38" i="28" s="1"/>
  <c r="F37" i="28"/>
  <c r="G37" i="28" s="1"/>
  <c r="F36" i="28"/>
  <c r="G36" i="28" s="1"/>
  <c r="F35" i="28"/>
  <c r="G35" i="28" s="1"/>
  <c r="F34" i="28"/>
  <c r="G34" i="28" s="1"/>
  <c r="F33" i="28"/>
  <c r="G33" i="28" s="1"/>
  <c r="F32" i="28"/>
  <c r="G32" i="28" s="1"/>
  <c r="F31" i="28"/>
  <c r="G31" i="28" s="1"/>
  <c r="F30" i="28"/>
  <c r="G30" i="28" s="1"/>
  <c r="F29" i="28"/>
  <c r="G29" i="28" s="1"/>
  <c r="F20" i="28"/>
  <c r="G20" i="28" s="1"/>
  <c r="F21" i="28"/>
  <c r="G21" i="28" s="1"/>
  <c r="F22" i="28"/>
  <c r="G22" i="28" s="1"/>
  <c r="F23" i="28"/>
  <c r="G23" i="28" s="1"/>
  <c r="F24" i="28"/>
  <c r="G24" i="28" s="1"/>
  <c r="F25" i="28"/>
  <c r="G25" i="28" s="1"/>
  <c r="F26" i="28"/>
  <c r="G26" i="28" s="1"/>
  <c r="F27" i="28"/>
  <c r="G27" i="28" s="1"/>
  <c r="F19" i="28"/>
  <c r="F106" i="28" s="1"/>
  <c r="C22" i="42" s="1"/>
  <c r="G19" i="28" l="1"/>
  <c r="G106" i="28" s="1"/>
  <c r="F22" i="42" s="1"/>
  <c r="F45" i="29"/>
  <c r="C23" i="42" s="1"/>
  <c r="G19" i="29"/>
  <c r="G45" i="29" s="1"/>
  <c r="F23" i="42" s="1"/>
  <c r="E39" i="30"/>
  <c r="C24" i="42" s="1"/>
  <c r="F19" i="30"/>
  <c r="F20" i="30"/>
  <c r="F39" i="30" s="1"/>
  <c r="F24" i="42" s="1"/>
  <c r="F32" i="34"/>
  <c r="F15" i="34" s="1"/>
  <c r="G32" i="34"/>
  <c r="G15" i="34" s="1"/>
  <c r="F70" i="34"/>
  <c r="F16" i="34" s="1"/>
  <c r="G70" i="34"/>
  <c r="G16" i="34" s="1"/>
  <c r="AG1523" i="38"/>
  <c r="AF1523" i="38"/>
  <c r="AE1523" i="38"/>
  <c r="AD1523" i="38"/>
  <c r="AC1523" i="38"/>
  <c r="AB1523" i="38"/>
  <c r="AA1523" i="38"/>
  <c r="AG1522" i="38"/>
  <c r="AF1522" i="38"/>
  <c r="AE1522" i="38"/>
  <c r="AD1522" i="38"/>
  <c r="AC1522" i="38"/>
  <c r="AB1522" i="38"/>
  <c r="AA1522" i="38"/>
  <c r="AG1521" i="38"/>
  <c r="AF1521" i="38"/>
  <c r="AE1521" i="38"/>
  <c r="AD1521" i="38"/>
  <c r="AC1521" i="38"/>
  <c r="AB1521" i="38"/>
  <c r="AA1521" i="38"/>
  <c r="AG1520" i="38"/>
  <c r="AF1520" i="38"/>
  <c r="AE1520" i="38"/>
  <c r="AD1520" i="38"/>
  <c r="AC1520" i="38"/>
  <c r="AB1520" i="38"/>
  <c r="AA1520" i="38"/>
  <c r="AG1519" i="38"/>
  <c r="AF1519" i="38"/>
  <c r="AE1519" i="38"/>
  <c r="AD1519" i="38"/>
  <c r="AC1519" i="38"/>
  <c r="AB1519" i="38"/>
  <c r="AA1519" i="38"/>
  <c r="AG1518" i="38"/>
  <c r="AF1518" i="38"/>
  <c r="AE1518" i="38"/>
  <c r="AD1518" i="38"/>
  <c r="AC1518" i="38"/>
  <c r="AB1518" i="38"/>
  <c r="AA1518" i="38"/>
  <c r="AG1517" i="38"/>
  <c r="AF1517" i="38"/>
  <c r="AE1517" i="38"/>
  <c r="AD1517" i="38"/>
  <c r="AC1517" i="38"/>
  <c r="AB1517" i="38"/>
  <c r="AA1517" i="38"/>
  <c r="AG1516" i="38"/>
  <c r="AF1516" i="38"/>
  <c r="AE1516" i="38"/>
  <c r="AD1516" i="38"/>
  <c r="AC1516" i="38"/>
  <c r="AB1516" i="38"/>
  <c r="AA1516" i="38"/>
  <c r="AG1515" i="38"/>
  <c r="AF1515" i="38"/>
  <c r="AE1515" i="38"/>
  <c r="AD1515" i="38"/>
  <c r="AC1515" i="38"/>
  <c r="AB1515" i="38"/>
  <c r="AA1515" i="38"/>
  <c r="AG1514" i="38"/>
  <c r="AF1514" i="38"/>
  <c r="AE1514" i="38"/>
  <c r="AD1514" i="38"/>
  <c r="AC1514" i="38"/>
  <c r="AB1514" i="38"/>
  <c r="AA1514" i="38"/>
  <c r="AG1513" i="38"/>
  <c r="AF1513" i="38"/>
  <c r="AE1513" i="38"/>
  <c r="AD1513" i="38"/>
  <c r="AC1513" i="38"/>
  <c r="AB1513" i="38"/>
  <c r="AA1513" i="38"/>
  <c r="AG1512" i="38"/>
  <c r="AF1512" i="38"/>
  <c r="AE1512" i="38"/>
  <c r="AD1512" i="38"/>
  <c r="AC1512" i="38"/>
  <c r="AB1512" i="38"/>
  <c r="AA1512" i="38"/>
  <c r="AG1511" i="38"/>
  <c r="AF1511" i="38"/>
  <c r="AE1511" i="38"/>
  <c r="AD1511" i="38"/>
  <c r="AC1511" i="38"/>
  <c r="AB1511" i="38"/>
  <c r="AA1511" i="38"/>
  <c r="AG1510" i="38"/>
  <c r="AF1510" i="38"/>
  <c r="AE1510" i="38"/>
  <c r="AD1510" i="38"/>
  <c r="AC1510" i="38"/>
  <c r="AB1510" i="38"/>
  <c r="AA1510" i="38"/>
  <c r="AG1509" i="38"/>
  <c r="AF1509" i="38"/>
  <c r="AE1509" i="38"/>
  <c r="AD1509" i="38"/>
  <c r="AC1509" i="38"/>
  <c r="AB1509" i="38"/>
  <c r="AA1509" i="38"/>
  <c r="AG1508" i="38"/>
  <c r="AF1508" i="38"/>
  <c r="AE1508" i="38"/>
  <c r="AD1508" i="38"/>
  <c r="AC1508" i="38"/>
  <c r="AB1508" i="38"/>
  <c r="AA1508" i="38"/>
  <c r="AG1507" i="38"/>
  <c r="AF1507" i="38"/>
  <c r="AE1507" i="38"/>
  <c r="AD1507" i="38"/>
  <c r="AC1507" i="38"/>
  <c r="AB1507" i="38"/>
  <c r="AA1507" i="38"/>
  <c r="AG1506" i="38"/>
  <c r="AF1506" i="38"/>
  <c r="AE1506" i="38"/>
  <c r="AD1506" i="38"/>
  <c r="AC1506" i="38"/>
  <c r="AB1506" i="38"/>
  <c r="AA1506" i="38"/>
  <c r="AG1505" i="38"/>
  <c r="AF1505" i="38"/>
  <c r="AE1505" i="38"/>
  <c r="AD1505" i="38"/>
  <c r="AC1505" i="38"/>
  <c r="AB1505" i="38"/>
  <c r="AA1505" i="38"/>
  <c r="AG1504" i="38"/>
  <c r="AF1504" i="38"/>
  <c r="AE1504" i="38"/>
  <c r="AD1504" i="38"/>
  <c r="AC1504" i="38"/>
  <c r="AB1504" i="38"/>
  <c r="AA1504" i="38"/>
  <c r="AG1503" i="38"/>
  <c r="AF1503" i="38"/>
  <c r="AE1503" i="38"/>
  <c r="AD1503" i="38"/>
  <c r="AC1503" i="38"/>
  <c r="AB1503" i="38"/>
  <c r="AA1503" i="38"/>
  <c r="AG1502" i="38"/>
  <c r="AF1502" i="38"/>
  <c r="AE1502" i="38"/>
  <c r="AD1502" i="38"/>
  <c r="AC1502" i="38"/>
  <c r="AB1502" i="38"/>
  <c r="AA1502" i="38"/>
  <c r="AG1501" i="38"/>
  <c r="AF1501" i="38"/>
  <c r="AE1501" i="38"/>
  <c r="AD1501" i="38"/>
  <c r="AC1501" i="38"/>
  <c r="AB1501" i="38"/>
  <c r="AA1501" i="38"/>
  <c r="AG1500" i="38"/>
  <c r="AF1500" i="38"/>
  <c r="AE1500" i="38"/>
  <c r="AD1500" i="38"/>
  <c r="AC1500" i="38"/>
  <c r="AB1500" i="38"/>
  <c r="AA1500" i="38"/>
  <c r="AG1499" i="38"/>
  <c r="AF1499" i="38"/>
  <c r="AE1499" i="38"/>
  <c r="AD1499" i="38"/>
  <c r="AC1499" i="38"/>
  <c r="AB1499" i="38"/>
  <c r="AA1499" i="38"/>
  <c r="AG1498" i="38"/>
  <c r="AF1498" i="38"/>
  <c r="AE1498" i="38"/>
  <c r="AD1498" i="38"/>
  <c r="AC1498" i="38"/>
  <c r="AB1498" i="38"/>
  <c r="AA1498" i="38"/>
  <c r="AG1497" i="38"/>
  <c r="AF1497" i="38"/>
  <c r="AE1497" i="38"/>
  <c r="AD1497" i="38"/>
  <c r="AC1497" i="38"/>
  <c r="AB1497" i="38"/>
  <c r="AA1497" i="38"/>
  <c r="AG1496" i="38"/>
  <c r="AF1496" i="38"/>
  <c r="AE1496" i="38"/>
  <c r="AD1496" i="38"/>
  <c r="AC1496" i="38"/>
  <c r="AB1496" i="38"/>
  <c r="AA1496" i="38"/>
  <c r="AG1495" i="38"/>
  <c r="AF1495" i="38"/>
  <c r="AE1495" i="38"/>
  <c r="AD1495" i="38"/>
  <c r="AC1495" i="38"/>
  <c r="AB1495" i="38"/>
  <c r="AA1495" i="38"/>
  <c r="AG1494" i="38"/>
  <c r="AF1494" i="38"/>
  <c r="AE1494" i="38"/>
  <c r="AD1494" i="38"/>
  <c r="AC1494" i="38"/>
  <c r="AB1494" i="38"/>
  <c r="AA1494" i="38"/>
  <c r="AG1493" i="38"/>
  <c r="AF1493" i="38"/>
  <c r="AE1493" i="38"/>
  <c r="AD1493" i="38"/>
  <c r="AC1493" i="38"/>
  <c r="AB1493" i="38"/>
  <c r="AA1493" i="38"/>
  <c r="AG1492" i="38"/>
  <c r="AF1492" i="38"/>
  <c r="AE1492" i="38"/>
  <c r="AD1492" i="38"/>
  <c r="AC1492" i="38"/>
  <c r="AB1492" i="38"/>
  <c r="AA1492" i="38"/>
  <c r="AG1491" i="38"/>
  <c r="AF1491" i="38"/>
  <c r="AE1491" i="38"/>
  <c r="AD1491" i="38"/>
  <c r="AC1491" i="38"/>
  <c r="AB1491" i="38"/>
  <c r="AA1491" i="38"/>
  <c r="AG1490" i="38"/>
  <c r="AF1490" i="38"/>
  <c r="AE1490" i="38"/>
  <c r="AD1490" i="38"/>
  <c r="AC1490" i="38"/>
  <c r="AB1490" i="38"/>
  <c r="AA1490" i="38"/>
  <c r="AG1489" i="38"/>
  <c r="AF1489" i="38"/>
  <c r="AE1489" i="38"/>
  <c r="AD1489" i="38"/>
  <c r="AC1489" i="38"/>
  <c r="AB1489" i="38"/>
  <c r="AA1489" i="38"/>
  <c r="AG1488" i="38"/>
  <c r="AF1488" i="38"/>
  <c r="AE1488" i="38"/>
  <c r="AD1488" i="38"/>
  <c r="AC1488" i="38"/>
  <c r="AB1488" i="38"/>
  <c r="AA1488" i="38"/>
  <c r="AG1487" i="38"/>
  <c r="AF1487" i="38"/>
  <c r="AE1487" i="38"/>
  <c r="AD1487" i="38"/>
  <c r="AC1487" i="38"/>
  <c r="AB1487" i="38"/>
  <c r="AA1487" i="38"/>
  <c r="AG1486" i="38"/>
  <c r="AF1486" i="38"/>
  <c r="AE1486" i="38"/>
  <c r="AD1486" i="38"/>
  <c r="AC1486" i="38"/>
  <c r="AB1486" i="38"/>
  <c r="AA1486" i="38"/>
  <c r="AG1485" i="38"/>
  <c r="AF1485" i="38"/>
  <c r="AE1485" i="38"/>
  <c r="AD1485" i="38"/>
  <c r="AC1485" i="38"/>
  <c r="AB1485" i="38"/>
  <c r="AA1485" i="38"/>
  <c r="AG1484" i="38"/>
  <c r="AF1484" i="38"/>
  <c r="AE1484" i="38"/>
  <c r="AD1484" i="38"/>
  <c r="AC1484" i="38"/>
  <c r="AB1484" i="38"/>
  <c r="AA1484" i="38"/>
  <c r="AG1483" i="38"/>
  <c r="AF1483" i="38"/>
  <c r="AE1483" i="38"/>
  <c r="AD1483" i="38"/>
  <c r="AC1483" i="38"/>
  <c r="AB1483" i="38"/>
  <c r="AA1483" i="38"/>
  <c r="AG1482" i="38"/>
  <c r="AF1482" i="38"/>
  <c r="AE1482" i="38"/>
  <c r="AD1482" i="38"/>
  <c r="AC1482" i="38"/>
  <c r="AB1482" i="38"/>
  <c r="AA1482" i="38"/>
  <c r="AG1481" i="38"/>
  <c r="AF1481" i="38"/>
  <c r="AE1481" i="38"/>
  <c r="AD1481" i="38"/>
  <c r="AC1481" i="38"/>
  <c r="AB1481" i="38"/>
  <c r="AA1481" i="38"/>
  <c r="AG1480" i="38"/>
  <c r="AF1480" i="38"/>
  <c r="AE1480" i="38"/>
  <c r="AD1480" i="38"/>
  <c r="AC1480" i="38"/>
  <c r="AB1480" i="38"/>
  <c r="AA1480" i="38"/>
  <c r="AG1479" i="38"/>
  <c r="AF1479" i="38"/>
  <c r="AE1479" i="38"/>
  <c r="AD1479" i="38"/>
  <c r="AC1479" i="38"/>
  <c r="AB1479" i="38"/>
  <c r="AA1479" i="38"/>
  <c r="AG1478" i="38"/>
  <c r="AF1478" i="38"/>
  <c r="AE1478" i="38"/>
  <c r="AD1478" i="38"/>
  <c r="AC1478" i="38"/>
  <c r="AB1478" i="38"/>
  <c r="AA1478" i="38"/>
  <c r="AG1477" i="38"/>
  <c r="AF1477" i="38"/>
  <c r="AE1477" i="38"/>
  <c r="AD1477" i="38"/>
  <c r="AC1477" i="38"/>
  <c r="AB1477" i="38"/>
  <c r="AA1477" i="38"/>
  <c r="AG1476" i="38"/>
  <c r="AF1476" i="38"/>
  <c r="AE1476" i="38"/>
  <c r="AD1476" i="38"/>
  <c r="AC1476" i="38"/>
  <c r="AB1476" i="38"/>
  <c r="AA1476" i="38"/>
  <c r="AG1475" i="38"/>
  <c r="AF1475" i="38"/>
  <c r="AE1475" i="38"/>
  <c r="AD1475" i="38"/>
  <c r="AC1475" i="38"/>
  <c r="AB1475" i="38"/>
  <c r="AA1475" i="38"/>
  <c r="AG1474" i="38"/>
  <c r="AF1474" i="38"/>
  <c r="AE1474" i="38"/>
  <c r="AD1474" i="38"/>
  <c r="AC1474" i="38"/>
  <c r="AB1474" i="38"/>
  <c r="AA1474" i="38"/>
  <c r="AG1473" i="38"/>
  <c r="AF1473" i="38"/>
  <c r="AE1473" i="38"/>
  <c r="AD1473" i="38"/>
  <c r="AC1473" i="38"/>
  <c r="AB1473" i="38"/>
  <c r="AA1473" i="38"/>
  <c r="AG1472" i="38"/>
  <c r="AF1472" i="38"/>
  <c r="AE1472" i="38"/>
  <c r="AD1472" i="38"/>
  <c r="AC1472" i="38"/>
  <c r="AB1472" i="38"/>
  <c r="AA1472" i="38"/>
  <c r="AG1471" i="38"/>
  <c r="AF1471" i="38"/>
  <c r="AE1471" i="38"/>
  <c r="AD1471" i="38"/>
  <c r="AC1471" i="38"/>
  <c r="AB1471" i="38"/>
  <c r="AA1471" i="38"/>
  <c r="AG1470" i="38"/>
  <c r="AF1470" i="38"/>
  <c r="AE1470" i="38"/>
  <c r="AD1470" i="38"/>
  <c r="AC1470" i="38"/>
  <c r="AB1470" i="38"/>
  <c r="AA1470" i="38"/>
  <c r="AG1469" i="38"/>
  <c r="AF1469" i="38"/>
  <c r="AE1469" i="38"/>
  <c r="AD1469" i="38"/>
  <c r="AC1469" i="38"/>
  <c r="AB1469" i="38"/>
  <c r="AA1469" i="38"/>
  <c r="AG1468" i="38"/>
  <c r="AF1468" i="38"/>
  <c r="AE1468" i="38"/>
  <c r="AD1468" i="38"/>
  <c r="AC1468" i="38"/>
  <c r="AB1468" i="38"/>
  <c r="AA1468" i="38"/>
  <c r="AG1467" i="38"/>
  <c r="AF1467" i="38"/>
  <c r="AE1467" i="38"/>
  <c r="AD1467" i="38"/>
  <c r="AC1467" i="38"/>
  <c r="AB1467" i="38"/>
  <c r="AA1467" i="38"/>
  <c r="AG1466" i="38"/>
  <c r="AF1466" i="38"/>
  <c r="AE1466" i="38"/>
  <c r="AD1466" i="38"/>
  <c r="AC1466" i="38"/>
  <c r="AB1466" i="38"/>
  <c r="AA1466" i="38"/>
  <c r="AG1465" i="38"/>
  <c r="AF1465" i="38"/>
  <c r="AE1465" i="38"/>
  <c r="AD1465" i="38"/>
  <c r="AC1465" i="38"/>
  <c r="AB1465" i="38"/>
  <c r="AA1465" i="38"/>
  <c r="AG1464" i="38"/>
  <c r="AF1464" i="38"/>
  <c r="AE1464" i="38"/>
  <c r="AD1464" i="38"/>
  <c r="AC1464" i="38"/>
  <c r="AB1464" i="38"/>
  <c r="AA1464" i="38"/>
  <c r="AG1463" i="38"/>
  <c r="AF1463" i="38"/>
  <c r="AE1463" i="38"/>
  <c r="AD1463" i="38"/>
  <c r="AC1463" i="38"/>
  <c r="AB1463" i="38"/>
  <c r="AA1463" i="38"/>
  <c r="AG1462" i="38"/>
  <c r="AF1462" i="38"/>
  <c r="AE1462" i="38"/>
  <c r="AD1462" i="38"/>
  <c r="AC1462" i="38"/>
  <c r="AB1462" i="38"/>
  <c r="AA1462" i="38"/>
  <c r="AG1461" i="38"/>
  <c r="AF1461" i="38"/>
  <c r="AE1461" i="38"/>
  <c r="AD1461" i="38"/>
  <c r="AC1461" i="38"/>
  <c r="AB1461" i="38"/>
  <c r="AA1461" i="38"/>
  <c r="AG1460" i="38"/>
  <c r="AF1460" i="38"/>
  <c r="AE1460" i="38"/>
  <c r="AD1460" i="38"/>
  <c r="AC1460" i="38"/>
  <c r="AB1460" i="38"/>
  <c r="AA1460" i="38"/>
  <c r="AG1459" i="38"/>
  <c r="AF1459" i="38"/>
  <c r="AE1459" i="38"/>
  <c r="AD1459" i="38"/>
  <c r="AC1459" i="38"/>
  <c r="AB1459" i="38"/>
  <c r="AA1459" i="38"/>
  <c r="AG1458" i="38"/>
  <c r="AF1458" i="38"/>
  <c r="AE1458" i="38"/>
  <c r="AD1458" i="38"/>
  <c r="AC1458" i="38"/>
  <c r="AB1458" i="38"/>
  <c r="AA1458" i="38"/>
  <c r="AG1457" i="38"/>
  <c r="AF1457" i="38"/>
  <c r="AE1457" i="38"/>
  <c r="AD1457" i="38"/>
  <c r="AC1457" i="38"/>
  <c r="AB1457" i="38"/>
  <c r="AA1457" i="38"/>
  <c r="AG1456" i="38"/>
  <c r="AF1456" i="38"/>
  <c r="AE1456" i="38"/>
  <c r="AD1456" i="38"/>
  <c r="AC1456" i="38"/>
  <c r="AB1456" i="38"/>
  <c r="AA1456" i="38"/>
  <c r="AG1455" i="38"/>
  <c r="AF1455" i="38"/>
  <c r="AE1455" i="38"/>
  <c r="AD1455" i="38"/>
  <c r="AC1455" i="38"/>
  <c r="AB1455" i="38"/>
  <c r="AA1455" i="38"/>
  <c r="AG1454" i="38"/>
  <c r="AF1454" i="38"/>
  <c r="AE1454" i="38"/>
  <c r="AD1454" i="38"/>
  <c r="AC1454" i="38"/>
  <c r="AB1454" i="38"/>
  <c r="AA1454" i="38"/>
  <c r="AG1453" i="38"/>
  <c r="AF1453" i="38"/>
  <c r="AE1453" i="38"/>
  <c r="AD1453" i="38"/>
  <c r="AC1453" i="38"/>
  <c r="AB1453" i="38"/>
  <c r="AA1453" i="38"/>
  <c r="AG1452" i="38"/>
  <c r="AF1452" i="38"/>
  <c r="AE1452" i="38"/>
  <c r="AD1452" i="38"/>
  <c r="AC1452" i="38"/>
  <c r="AB1452" i="38"/>
  <c r="AA1452" i="38"/>
  <c r="AG1451" i="38"/>
  <c r="AF1451" i="38"/>
  <c r="AE1451" i="38"/>
  <c r="AD1451" i="38"/>
  <c r="AC1451" i="38"/>
  <c r="AB1451" i="38"/>
  <c r="AA1451" i="38"/>
  <c r="AG1450" i="38"/>
  <c r="AF1450" i="38"/>
  <c r="AE1450" i="38"/>
  <c r="AD1450" i="38"/>
  <c r="AC1450" i="38"/>
  <c r="AB1450" i="38"/>
  <c r="AA1450" i="38"/>
  <c r="AG1449" i="38"/>
  <c r="AF1449" i="38"/>
  <c r="AE1449" i="38"/>
  <c r="AD1449" i="38"/>
  <c r="AC1449" i="38"/>
  <c r="AB1449" i="38"/>
  <c r="AA1449" i="38"/>
  <c r="AG1448" i="38"/>
  <c r="AF1448" i="38"/>
  <c r="AE1448" i="38"/>
  <c r="AD1448" i="38"/>
  <c r="AC1448" i="38"/>
  <c r="AB1448" i="38"/>
  <c r="AA1448" i="38"/>
  <c r="AG1447" i="38"/>
  <c r="AF1447" i="38"/>
  <c r="AE1447" i="38"/>
  <c r="AD1447" i="38"/>
  <c r="AC1447" i="38"/>
  <c r="AB1447" i="38"/>
  <c r="AA1447" i="38"/>
  <c r="AG1446" i="38"/>
  <c r="AF1446" i="38"/>
  <c r="AE1446" i="38"/>
  <c r="AD1446" i="38"/>
  <c r="AC1446" i="38"/>
  <c r="AB1446" i="38"/>
  <c r="AA1446" i="38"/>
  <c r="AG1445" i="38"/>
  <c r="AF1445" i="38"/>
  <c r="AE1445" i="38"/>
  <c r="AD1445" i="38"/>
  <c r="AC1445" i="38"/>
  <c r="AB1445" i="38"/>
  <c r="AA1445" i="38"/>
  <c r="AG1444" i="38"/>
  <c r="AF1444" i="38"/>
  <c r="AE1444" i="38"/>
  <c r="AD1444" i="38"/>
  <c r="AC1444" i="38"/>
  <c r="AB1444" i="38"/>
  <c r="AA1444" i="38"/>
  <c r="AG1443" i="38"/>
  <c r="AF1443" i="38"/>
  <c r="AE1443" i="38"/>
  <c r="AD1443" i="38"/>
  <c r="AC1443" i="38"/>
  <c r="AB1443" i="38"/>
  <c r="AA1443" i="38"/>
  <c r="AG1442" i="38"/>
  <c r="AF1442" i="38"/>
  <c r="AE1442" i="38"/>
  <c r="AD1442" i="38"/>
  <c r="AC1442" i="38"/>
  <c r="AB1442" i="38"/>
  <c r="AA1442" i="38"/>
  <c r="AG1441" i="38"/>
  <c r="AF1441" i="38"/>
  <c r="AE1441" i="38"/>
  <c r="AD1441" i="38"/>
  <c r="AC1441" i="38"/>
  <c r="AB1441" i="38"/>
  <c r="AA1441" i="38"/>
  <c r="AG1440" i="38"/>
  <c r="AF1440" i="38"/>
  <c r="AE1440" i="38"/>
  <c r="AD1440" i="38"/>
  <c r="AC1440" i="38"/>
  <c r="AB1440" i="38"/>
  <c r="AA1440" i="38"/>
  <c r="AG1439" i="38"/>
  <c r="AF1439" i="38"/>
  <c r="AE1439" i="38"/>
  <c r="AD1439" i="38"/>
  <c r="AC1439" i="38"/>
  <c r="AB1439" i="38"/>
  <c r="AA1439" i="38"/>
  <c r="AG1438" i="38"/>
  <c r="AF1438" i="38"/>
  <c r="AE1438" i="38"/>
  <c r="AD1438" i="38"/>
  <c r="AC1438" i="38"/>
  <c r="AB1438" i="38"/>
  <c r="AA1438" i="38"/>
  <c r="AG1437" i="38"/>
  <c r="AF1437" i="38"/>
  <c r="AE1437" i="38"/>
  <c r="AD1437" i="38"/>
  <c r="AC1437" i="38"/>
  <c r="AB1437" i="38"/>
  <c r="AA1437" i="38"/>
  <c r="AG1436" i="38"/>
  <c r="AF1436" i="38"/>
  <c r="AE1436" i="38"/>
  <c r="AD1436" i="38"/>
  <c r="AC1436" i="38"/>
  <c r="AB1436" i="38"/>
  <c r="AA1436" i="38"/>
  <c r="AG1435" i="38"/>
  <c r="AF1435" i="38"/>
  <c r="AE1435" i="38"/>
  <c r="AD1435" i="38"/>
  <c r="AC1435" i="38"/>
  <c r="AB1435" i="38"/>
  <c r="AA1435" i="38"/>
  <c r="AG1434" i="38"/>
  <c r="AF1434" i="38"/>
  <c r="AE1434" i="38"/>
  <c r="AD1434" i="38"/>
  <c r="AC1434" i="38"/>
  <c r="AB1434" i="38"/>
  <c r="AA1434" i="38"/>
  <c r="AG1433" i="38"/>
  <c r="AF1433" i="38"/>
  <c r="AE1433" i="38"/>
  <c r="AD1433" i="38"/>
  <c r="AC1433" i="38"/>
  <c r="AB1433" i="38"/>
  <c r="AA1433" i="38"/>
  <c r="AG1432" i="38"/>
  <c r="AF1432" i="38"/>
  <c r="AE1432" i="38"/>
  <c r="AD1432" i="38"/>
  <c r="AC1432" i="38"/>
  <c r="AB1432" i="38"/>
  <c r="AA1432" i="38"/>
  <c r="AG1431" i="38"/>
  <c r="AF1431" i="38"/>
  <c r="AE1431" i="38"/>
  <c r="AD1431" i="38"/>
  <c r="AC1431" i="38"/>
  <c r="AB1431" i="38"/>
  <c r="AA1431" i="38"/>
  <c r="AG1430" i="38"/>
  <c r="AF1430" i="38"/>
  <c r="AE1430" i="38"/>
  <c r="AD1430" i="38"/>
  <c r="AC1430" i="38"/>
  <c r="AB1430" i="38"/>
  <c r="AA1430" i="38"/>
  <c r="AG1429" i="38"/>
  <c r="AF1429" i="38"/>
  <c r="AE1429" i="38"/>
  <c r="AD1429" i="38"/>
  <c r="AC1429" i="38"/>
  <c r="AB1429" i="38"/>
  <c r="AA1429" i="38"/>
  <c r="AG1428" i="38"/>
  <c r="AF1428" i="38"/>
  <c r="AE1428" i="38"/>
  <c r="AD1428" i="38"/>
  <c r="AC1428" i="38"/>
  <c r="AB1428" i="38"/>
  <c r="AA1428" i="38"/>
  <c r="AG1427" i="38"/>
  <c r="AF1427" i="38"/>
  <c r="AE1427" i="38"/>
  <c r="AD1427" i="38"/>
  <c r="AC1427" i="38"/>
  <c r="AB1427" i="38"/>
  <c r="AA1427" i="38"/>
  <c r="AG1426" i="38"/>
  <c r="AF1426" i="38"/>
  <c r="AE1426" i="38"/>
  <c r="AD1426" i="38"/>
  <c r="AC1426" i="38"/>
  <c r="AB1426" i="38"/>
  <c r="AA1426" i="38"/>
  <c r="AG1425" i="38"/>
  <c r="AF1425" i="38"/>
  <c r="AE1425" i="38"/>
  <c r="AD1425" i="38"/>
  <c r="AC1425" i="38"/>
  <c r="AB1425" i="38"/>
  <c r="AA1425" i="38"/>
  <c r="AG1424" i="38"/>
  <c r="AF1424" i="38"/>
  <c r="AE1424" i="38"/>
  <c r="AD1424" i="38"/>
  <c r="AC1424" i="38"/>
  <c r="AB1424" i="38"/>
  <c r="AA1424" i="38"/>
  <c r="AG1423" i="38"/>
  <c r="AF1423" i="38"/>
  <c r="AE1423" i="38"/>
  <c r="AD1423" i="38"/>
  <c r="AC1423" i="38"/>
  <c r="AB1423" i="38"/>
  <c r="AA1423" i="38"/>
  <c r="AG1422" i="38"/>
  <c r="AF1422" i="38"/>
  <c r="AE1422" i="38"/>
  <c r="AD1422" i="38"/>
  <c r="AC1422" i="38"/>
  <c r="AB1422" i="38"/>
  <c r="AA1422" i="38"/>
  <c r="AG1421" i="38"/>
  <c r="AF1421" i="38"/>
  <c r="AE1421" i="38"/>
  <c r="AD1421" i="38"/>
  <c r="AC1421" i="38"/>
  <c r="AB1421" i="38"/>
  <c r="AA1421" i="38"/>
  <c r="AG1420" i="38"/>
  <c r="AF1420" i="38"/>
  <c r="AE1420" i="38"/>
  <c r="AD1420" i="38"/>
  <c r="AC1420" i="38"/>
  <c r="AB1420" i="38"/>
  <c r="AA1420" i="38"/>
  <c r="AG1419" i="38"/>
  <c r="AF1419" i="38"/>
  <c r="AE1419" i="38"/>
  <c r="AD1419" i="38"/>
  <c r="AC1419" i="38"/>
  <c r="AB1419" i="38"/>
  <c r="AA1419" i="38"/>
  <c r="AG1418" i="38"/>
  <c r="AF1418" i="38"/>
  <c r="AE1418" i="38"/>
  <c r="AD1418" i="38"/>
  <c r="AC1418" i="38"/>
  <c r="AB1418" i="38"/>
  <c r="AA1418" i="38"/>
  <c r="AG1417" i="38"/>
  <c r="AF1417" i="38"/>
  <c r="AE1417" i="38"/>
  <c r="AD1417" i="38"/>
  <c r="AC1417" i="38"/>
  <c r="AB1417" i="38"/>
  <c r="AA1417" i="38"/>
  <c r="AG1416" i="38"/>
  <c r="AF1416" i="38"/>
  <c r="AE1416" i="38"/>
  <c r="AD1416" i="38"/>
  <c r="AC1416" i="38"/>
  <c r="AB1416" i="38"/>
  <c r="AA1416" i="38"/>
  <c r="AG1415" i="38"/>
  <c r="AF1415" i="38"/>
  <c r="AE1415" i="38"/>
  <c r="AD1415" i="38"/>
  <c r="AC1415" i="38"/>
  <c r="AB1415" i="38"/>
  <c r="AA1415" i="38"/>
  <c r="AG1414" i="38"/>
  <c r="AF1414" i="38"/>
  <c r="AE1414" i="38"/>
  <c r="AD1414" i="38"/>
  <c r="AC1414" i="38"/>
  <c r="AB1414" i="38"/>
  <c r="AA1414" i="38"/>
  <c r="AG1413" i="38"/>
  <c r="AF1413" i="38"/>
  <c r="AE1413" i="38"/>
  <c r="AD1413" i="38"/>
  <c r="AC1413" i="38"/>
  <c r="AB1413" i="38"/>
  <c r="AA1413" i="38"/>
  <c r="AG1412" i="38"/>
  <c r="AF1412" i="38"/>
  <c r="AE1412" i="38"/>
  <c r="AD1412" i="38"/>
  <c r="AC1412" i="38"/>
  <c r="AB1412" i="38"/>
  <c r="AA1412" i="38"/>
  <c r="AG1411" i="38"/>
  <c r="AF1411" i="38"/>
  <c r="AE1411" i="38"/>
  <c r="AD1411" i="38"/>
  <c r="AC1411" i="38"/>
  <c r="AB1411" i="38"/>
  <c r="AA1411" i="38"/>
  <c r="AG1410" i="38"/>
  <c r="AF1410" i="38"/>
  <c r="AE1410" i="38"/>
  <c r="AD1410" i="38"/>
  <c r="AC1410" i="38"/>
  <c r="AB1410" i="38"/>
  <c r="AA1410" i="38"/>
  <c r="AG1409" i="38"/>
  <c r="AF1409" i="38"/>
  <c r="AE1409" i="38"/>
  <c r="AD1409" i="38"/>
  <c r="AC1409" i="38"/>
  <c r="AB1409" i="38"/>
  <c r="AA1409" i="38"/>
  <c r="AG1408" i="38"/>
  <c r="AF1408" i="38"/>
  <c r="AE1408" i="38"/>
  <c r="AD1408" i="38"/>
  <c r="AC1408" i="38"/>
  <c r="AB1408" i="38"/>
  <c r="AA1408" i="38"/>
  <c r="AG1407" i="38"/>
  <c r="AF1407" i="38"/>
  <c r="AE1407" i="38"/>
  <c r="AD1407" i="38"/>
  <c r="AC1407" i="38"/>
  <c r="AB1407" i="38"/>
  <c r="AA1407" i="38"/>
  <c r="AG1406" i="38"/>
  <c r="AF1406" i="38"/>
  <c r="AE1406" i="38"/>
  <c r="AD1406" i="38"/>
  <c r="AC1406" i="38"/>
  <c r="AB1406" i="38"/>
  <c r="AA1406" i="38"/>
  <c r="AG1405" i="38"/>
  <c r="AF1405" i="38"/>
  <c r="AE1405" i="38"/>
  <c r="AD1405" i="38"/>
  <c r="AC1405" i="38"/>
  <c r="AB1405" i="38"/>
  <c r="AA1405" i="38"/>
  <c r="AG1404" i="38"/>
  <c r="AF1404" i="38"/>
  <c r="AE1404" i="38"/>
  <c r="AD1404" i="38"/>
  <c r="AC1404" i="38"/>
  <c r="AB1404" i="38"/>
  <c r="AA1404" i="38"/>
  <c r="AG1403" i="38"/>
  <c r="AF1403" i="38"/>
  <c r="AE1403" i="38"/>
  <c r="AD1403" i="38"/>
  <c r="AC1403" i="38"/>
  <c r="AB1403" i="38"/>
  <c r="AA1403" i="38"/>
  <c r="AG1402" i="38"/>
  <c r="AF1402" i="38"/>
  <c r="AE1402" i="38"/>
  <c r="AD1402" i="38"/>
  <c r="AC1402" i="38"/>
  <c r="AB1402" i="38"/>
  <c r="AA1402" i="38"/>
  <c r="AG1401" i="38"/>
  <c r="AF1401" i="38"/>
  <c r="AE1401" i="38"/>
  <c r="AD1401" i="38"/>
  <c r="AC1401" i="38"/>
  <c r="AB1401" i="38"/>
  <c r="AA1401" i="38"/>
  <c r="AG1400" i="38"/>
  <c r="AF1400" i="38"/>
  <c r="AE1400" i="38"/>
  <c r="AD1400" i="38"/>
  <c r="AC1400" i="38"/>
  <c r="AB1400" i="38"/>
  <c r="AA1400" i="38"/>
  <c r="AG1399" i="38"/>
  <c r="AF1399" i="38"/>
  <c r="AE1399" i="38"/>
  <c r="AD1399" i="38"/>
  <c r="AC1399" i="38"/>
  <c r="AB1399" i="38"/>
  <c r="AA1399" i="38"/>
  <c r="AG1398" i="38"/>
  <c r="AF1398" i="38"/>
  <c r="AE1398" i="38"/>
  <c r="AD1398" i="38"/>
  <c r="AC1398" i="38"/>
  <c r="AB1398" i="38"/>
  <c r="AA1398" i="38"/>
  <c r="AG1397" i="38"/>
  <c r="AF1397" i="38"/>
  <c r="AE1397" i="38"/>
  <c r="AD1397" i="38"/>
  <c r="AC1397" i="38"/>
  <c r="AB1397" i="38"/>
  <c r="AA1397" i="38"/>
  <c r="AG1396" i="38"/>
  <c r="AF1396" i="38"/>
  <c r="AE1396" i="38"/>
  <c r="AD1396" i="38"/>
  <c r="AC1396" i="38"/>
  <c r="AB1396" i="38"/>
  <c r="AA1396" i="38"/>
  <c r="AG1395" i="38"/>
  <c r="AF1395" i="38"/>
  <c r="AE1395" i="38"/>
  <c r="AD1395" i="38"/>
  <c r="AC1395" i="38"/>
  <c r="AB1395" i="38"/>
  <c r="AA1395" i="38"/>
  <c r="AG1394" i="38"/>
  <c r="AF1394" i="38"/>
  <c r="AE1394" i="38"/>
  <c r="AD1394" i="38"/>
  <c r="AC1394" i="38"/>
  <c r="AB1394" i="38"/>
  <c r="AA1394" i="38"/>
  <c r="AG1393" i="38"/>
  <c r="AF1393" i="38"/>
  <c r="AE1393" i="38"/>
  <c r="AD1393" i="38"/>
  <c r="AC1393" i="38"/>
  <c r="AB1393" i="38"/>
  <c r="AA1393" i="38"/>
  <c r="AG1392" i="38"/>
  <c r="AF1392" i="38"/>
  <c r="AE1392" i="38"/>
  <c r="AD1392" i="38"/>
  <c r="AC1392" i="38"/>
  <c r="AB1392" i="38"/>
  <c r="AA1392" i="38"/>
  <c r="AG1391" i="38"/>
  <c r="AF1391" i="38"/>
  <c r="AE1391" i="38"/>
  <c r="AD1391" i="38"/>
  <c r="AC1391" i="38"/>
  <c r="AB1391" i="38"/>
  <c r="AA1391" i="38"/>
  <c r="AG1390" i="38"/>
  <c r="AF1390" i="38"/>
  <c r="AE1390" i="38"/>
  <c r="AD1390" i="38"/>
  <c r="AC1390" i="38"/>
  <c r="AB1390" i="38"/>
  <c r="AA1390" i="38"/>
  <c r="AG1389" i="38"/>
  <c r="AF1389" i="38"/>
  <c r="AE1389" i="38"/>
  <c r="AD1389" i="38"/>
  <c r="AC1389" i="38"/>
  <c r="AB1389" i="38"/>
  <c r="AA1389" i="38"/>
  <c r="AG1388" i="38"/>
  <c r="AF1388" i="38"/>
  <c r="AE1388" i="38"/>
  <c r="AD1388" i="38"/>
  <c r="AC1388" i="38"/>
  <c r="AB1388" i="38"/>
  <c r="AA1388" i="38"/>
  <c r="AG1387" i="38"/>
  <c r="AF1387" i="38"/>
  <c r="AE1387" i="38"/>
  <c r="AD1387" i="38"/>
  <c r="AC1387" i="38"/>
  <c r="AB1387" i="38"/>
  <c r="AA1387" i="38"/>
  <c r="AG1386" i="38"/>
  <c r="AF1386" i="38"/>
  <c r="AE1386" i="38"/>
  <c r="AD1386" i="38"/>
  <c r="AC1386" i="38"/>
  <c r="AB1386" i="38"/>
  <c r="AA1386" i="38"/>
  <c r="AG1385" i="38"/>
  <c r="AF1385" i="38"/>
  <c r="AE1385" i="38"/>
  <c r="AD1385" i="38"/>
  <c r="AC1385" i="38"/>
  <c r="AB1385" i="38"/>
  <c r="AA1385" i="38"/>
  <c r="AG1384" i="38"/>
  <c r="AF1384" i="38"/>
  <c r="AE1384" i="38"/>
  <c r="AD1384" i="38"/>
  <c r="AC1384" i="38"/>
  <c r="AB1384" i="38"/>
  <c r="AA1384" i="38"/>
  <c r="AG1383" i="38"/>
  <c r="AF1383" i="38"/>
  <c r="AE1383" i="38"/>
  <c r="AD1383" i="38"/>
  <c r="AC1383" i="38"/>
  <c r="AB1383" i="38"/>
  <c r="AA1383" i="38"/>
  <c r="AG1382" i="38"/>
  <c r="AF1382" i="38"/>
  <c r="AE1382" i="38"/>
  <c r="AD1382" i="38"/>
  <c r="AC1382" i="38"/>
  <c r="AB1382" i="38"/>
  <c r="AA1382" i="38"/>
  <c r="AG1381" i="38"/>
  <c r="AF1381" i="38"/>
  <c r="AE1381" i="38"/>
  <c r="AD1381" i="38"/>
  <c r="AC1381" i="38"/>
  <c r="AB1381" i="38"/>
  <c r="AA1381" i="38"/>
  <c r="AG1380" i="38"/>
  <c r="AF1380" i="38"/>
  <c r="AE1380" i="38"/>
  <c r="AD1380" i="38"/>
  <c r="AC1380" i="38"/>
  <c r="AB1380" i="38"/>
  <c r="AA1380" i="38"/>
  <c r="AG1379" i="38"/>
  <c r="AF1379" i="38"/>
  <c r="AE1379" i="38"/>
  <c r="AD1379" i="38"/>
  <c r="AC1379" i="38"/>
  <c r="AB1379" i="38"/>
  <c r="AA1379" i="38"/>
  <c r="AG1378" i="38"/>
  <c r="AF1378" i="38"/>
  <c r="AE1378" i="38"/>
  <c r="AD1378" i="38"/>
  <c r="AC1378" i="38"/>
  <c r="AB1378" i="38"/>
  <c r="AA1378" i="38"/>
  <c r="AG1377" i="38"/>
  <c r="AF1377" i="38"/>
  <c r="AE1377" i="38"/>
  <c r="AD1377" i="38"/>
  <c r="AC1377" i="38"/>
  <c r="AB1377" i="38"/>
  <c r="AA1377" i="38"/>
  <c r="AG1376" i="38"/>
  <c r="AF1376" i="38"/>
  <c r="AE1376" i="38"/>
  <c r="AD1376" i="38"/>
  <c r="AC1376" i="38"/>
  <c r="AB1376" i="38"/>
  <c r="AA1376" i="38"/>
  <c r="AG1375" i="38"/>
  <c r="AF1375" i="38"/>
  <c r="AE1375" i="38"/>
  <c r="AD1375" i="38"/>
  <c r="AC1375" i="38"/>
  <c r="AB1375" i="38"/>
  <c r="AA1375" i="38"/>
  <c r="AG1374" i="38"/>
  <c r="AF1374" i="38"/>
  <c r="AE1374" i="38"/>
  <c r="AD1374" i="38"/>
  <c r="AC1374" i="38"/>
  <c r="AB1374" i="38"/>
  <c r="AA1374" i="38"/>
  <c r="AG1373" i="38"/>
  <c r="AF1373" i="38"/>
  <c r="AE1373" i="38"/>
  <c r="AD1373" i="38"/>
  <c r="AC1373" i="38"/>
  <c r="AB1373" i="38"/>
  <c r="AA1373" i="38"/>
  <c r="AG1372" i="38"/>
  <c r="AF1372" i="38"/>
  <c r="AE1372" i="38"/>
  <c r="AD1372" i="38"/>
  <c r="AC1372" i="38"/>
  <c r="AB1372" i="38"/>
  <c r="AA1372" i="38"/>
  <c r="AG1371" i="38"/>
  <c r="AF1371" i="38"/>
  <c r="AE1371" i="38"/>
  <c r="AD1371" i="38"/>
  <c r="AC1371" i="38"/>
  <c r="AB1371" i="38"/>
  <c r="AA1371" i="38"/>
  <c r="AG1370" i="38"/>
  <c r="AF1370" i="38"/>
  <c r="AE1370" i="38"/>
  <c r="AD1370" i="38"/>
  <c r="AC1370" i="38"/>
  <c r="AB1370" i="38"/>
  <c r="AA1370" i="38"/>
  <c r="AG1369" i="38"/>
  <c r="AF1369" i="38"/>
  <c r="AE1369" i="38"/>
  <c r="AD1369" i="38"/>
  <c r="AC1369" i="38"/>
  <c r="AB1369" i="38"/>
  <c r="AA1369" i="38"/>
  <c r="AG1368" i="38"/>
  <c r="AF1368" i="38"/>
  <c r="AE1368" i="38"/>
  <c r="AD1368" i="38"/>
  <c r="AC1368" i="38"/>
  <c r="AB1368" i="38"/>
  <c r="AA1368" i="38"/>
  <c r="AG1367" i="38"/>
  <c r="AF1367" i="38"/>
  <c r="AE1367" i="38"/>
  <c r="AD1367" i="38"/>
  <c r="AC1367" i="38"/>
  <c r="AB1367" i="38"/>
  <c r="AA1367" i="38"/>
  <c r="AG1366" i="38"/>
  <c r="AF1366" i="38"/>
  <c r="AE1366" i="38"/>
  <c r="AD1366" i="38"/>
  <c r="AC1366" i="38"/>
  <c r="AB1366" i="38"/>
  <c r="AA1366" i="38"/>
  <c r="AG1365" i="38"/>
  <c r="AF1365" i="38"/>
  <c r="AE1365" i="38"/>
  <c r="AD1365" i="38"/>
  <c r="AC1365" i="38"/>
  <c r="AB1365" i="38"/>
  <c r="AA1365" i="38"/>
  <c r="AG1364" i="38"/>
  <c r="AF1364" i="38"/>
  <c r="AE1364" i="38"/>
  <c r="AD1364" i="38"/>
  <c r="AC1364" i="38"/>
  <c r="AB1364" i="38"/>
  <c r="AA1364" i="38"/>
  <c r="AG1363" i="38"/>
  <c r="AF1363" i="38"/>
  <c r="AE1363" i="38"/>
  <c r="AD1363" i="38"/>
  <c r="AC1363" i="38"/>
  <c r="AB1363" i="38"/>
  <c r="AA1363" i="38"/>
  <c r="AG1362" i="38"/>
  <c r="AF1362" i="38"/>
  <c r="AE1362" i="38"/>
  <c r="AD1362" i="38"/>
  <c r="AC1362" i="38"/>
  <c r="AB1362" i="38"/>
  <c r="AA1362" i="38"/>
  <c r="AG1361" i="38"/>
  <c r="AF1361" i="38"/>
  <c r="AE1361" i="38"/>
  <c r="AD1361" i="38"/>
  <c r="AC1361" i="38"/>
  <c r="AB1361" i="38"/>
  <c r="AA1361" i="38"/>
  <c r="AG1360" i="38"/>
  <c r="AF1360" i="38"/>
  <c r="AE1360" i="38"/>
  <c r="AD1360" i="38"/>
  <c r="AC1360" i="38"/>
  <c r="AB1360" i="38"/>
  <c r="AA1360" i="38"/>
  <c r="AG1359" i="38"/>
  <c r="AF1359" i="38"/>
  <c r="AE1359" i="38"/>
  <c r="AD1359" i="38"/>
  <c r="AC1359" i="38"/>
  <c r="AB1359" i="38"/>
  <c r="AA1359" i="38"/>
  <c r="AG1358" i="38"/>
  <c r="AF1358" i="38"/>
  <c r="AE1358" i="38"/>
  <c r="AD1358" i="38"/>
  <c r="AC1358" i="38"/>
  <c r="AB1358" i="38"/>
  <c r="AA1358" i="38"/>
  <c r="AG1357" i="38"/>
  <c r="AF1357" i="38"/>
  <c r="AE1357" i="38"/>
  <c r="AD1357" i="38"/>
  <c r="AC1357" i="38"/>
  <c r="AB1357" i="38"/>
  <c r="AA1357" i="38"/>
  <c r="AG1356" i="38"/>
  <c r="AF1356" i="38"/>
  <c r="AE1356" i="38"/>
  <c r="AD1356" i="38"/>
  <c r="AC1356" i="38"/>
  <c r="AB1356" i="38"/>
  <c r="AA1356" i="38"/>
  <c r="AG1355" i="38"/>
  <c r="AF1355" i="38"/>
  <c r="AE1355" i="38"/>
  <c r="AD1355" i="38"/>
  <c r="AC1355" i="38"/>
  <c r="AB1355" i="38"/>
  <c r="AA1355" i="38"/>
  <c r="AG1354" i="38"/>
  <c r="AF1354" i="38"/>
  <c r="AE1354" i="38"/>
  <c r="AD1354" i="38"/>
  <c r="AC1354" i="38"/>
  <c r="AB1354" i="38"/>
  <c r="AA1354" i="38"/>
  <c r="AG1353" i="38"/>
  <c r="AF1353" i="38"/>
  <c r="AE1353" i="38"/>
  <c r="AD1353" i="38"/>
  <c r="AC1353" i="38"/>
  <c r="AB1353" i="38"/>
  <c r="AA1353" i="38"/>
  <c r="AG1352" i="38"/>
  <c r="AF1352" i="38"/>
  <c r="AE1352" i="38"/>
  <c r="AD1352" i="38"/>
  <c r="AC1352" i="38"/>
  <c r="AB1352" i="38"/>
  <c r="AA1352" i="38"/>
  <c r="AG1351" i="38"/>
  <c r="AF1351" i="38"/>
  <c r="AE1351" i="38"/>
  <c r="AD1351" i="38"/>
  <c r="AC1351" i="38"/>
  <c r="AB1351" i="38"/>
  <c r="AA1351" i="38"/>
  <c r="AG1350" i="38"/>
  <c r="AF1350" i="38"/>
  <c r="AE1350" i="38"/>
  <c r="AD1350" i="38"/>
  <c r="AC1350" i="38"/>
  <c r="AB1350" i="38"/>
  <c r="AA1350" i="38"/>
  <c r="AG1349" i="38"/>
  <c r="AF1349" i="38"/>
  <c r="AE1349" i="38"/>
  <c r="AD1349" i="38"/>
  <c r="AC1349" i="38"/>
  <c r="AB1349" i="38"/>
  <c r="AA1349" i="38"/>
  <c r="AG1348" i="38"/>
  <c r="AF1348" i="38"/>
  <c r="AE1348" i="38"/>
  <c r="AD1348" i="38"/>
  <c r="AC1348" i="38"/>
  <c r="AB1348" i="38"/>
  <c r="AA1348" i="38"/>
  <c r="AG1347" i="38"/>
  <c r="AF1347" i="38"/>
  <c r="AE1347" i="38"/>
  <c r="AD1347" i="38"/>
  <c r="AC1347" i="38"/>
  <c r="AB1347" i="38"/>
  <c r="AA1347" i="38"/>
  <c r="AG1346" i="38"/>
  <c r="AF1346" i="38"/>
  <c r="AE1346" i="38"/>
  <c r="AD1346" i="38"/>
  <c r="AC1346" i="38"/>
  <c r="AB1346" i="38"/>
  <c r="AA1346" i="38"/>
  <c r="AG1345" i="38"/>
  <c r="AF1345" i="38"/>
  <c r="AE1345" i="38"/>
  <c r="AD1345" i="38"/>
  <c r="AC1345" i="38"/>
  <c r="AB1345" i="38"/>
  <c r="AA1345" i="38"/>
  <c r="AG1344" i="38"/>
  <c r="AF1344" i="38"/>
  <c r="AE1344" i="38"/>
  <c r="AD1344" i="38"/>
  <c r="AC1344" i="38"/>
  <c r="AB1344" i="38"/>
  <c r="AA1344" i="38"/>
  <c r="AG1343" i="38"/>
  <c r="AF1343" i="38"/>
  <c r="AE1343" i="38"/>
  <c r="AD1343" i="38"/>
  <c r="AC1343" i="38"/>
  <c r="AB1343" i="38"/>
  <c r="AA1343" i="38"/>
  <c r="AG1342" i="38"/>
  <c r="AF1342" i="38"/>
  <c r="AE1342" i="38"/>
  <c r="AD1342" i="38"/>
  <c r="AC1342" i="38"/>
  <c r="AB1342" i="38"/>
  <c r="AA1342" i="38"/>
  <c r="AG1341" i="38"/>
  <c r="AF1341" i="38"/>
  <c r="AE1341" i="38"/>
  <c r="AD1341" i="38"/>
  <c r="AC1341" i="38"/>
  <c r="AB1341" i="38"/>
  <c r="AA1341" i="38"/>
  <c r="AG1340" i="38"/>
  <c r="AF1340" i="38"/>
  <c r="AE1340" i="38"/>
  <c r="AD1340" i="38"/>
  <c r="AC1340" i="38"/>
  <c r="AB1340" i="38"/>
  <c r="AA1340" i="38"/>
  <c r="AG1339" i="38"/>
  <c r="AF1339" i="38"/>
  <c r="AE1339" i="38"/>
  <c r="AD1339" i="38"/>
  <c r="AC1339" i="38"/>
  <c r="AB1339" i="38"/>
  <c r="AA1339" i="38"/>
  <c r="AG1338" i="38"/>
  <c r="AF1338" i="38"/>
  <c r="AE1338" i="38"/>
  <c r="AD1338" i="38"/>
  <c r="AC1338" i="38"/>
  <c r="AB1338" i="38"/>
  <c r="AA1338" i="38"/>
  <c r="AG1337" i="38"/>
  <c r="AF1337" i="38"/>
  <c r="AE1337" i="38"/>
  <c r="AD1337" i="38"/>
  <c r="AC1337" i="38"/>
  <c r="AB1337" i="38"/>
  <c r="AA1337" i="38"/>
  <c r="AG1336" i="38"/>
  <c r="AF1336" i="38"/>
  <c r="AE1336" i="38"/>
  <c r="AD1336" i="38"/>
  <c r="AC1336" i="38"/>
  <c r="AB1336" i="38"/>
  <c r="AA1336" i="38"/>
  <c r="AG1335" i="38"/>
  <c r="AF1335" i="38"/>
  <c r="AE1335" i="38"/>
  <c r="AD1335" i="38"/>
  <c r="AC1335" i="38"/>
  <c r="AB1335" i="38"/>
  <c r="AA1335" i="38"/>
  <c r="AG1334" i="38"/>
  <c r="AF1334" i="38"/>
  <c r="AE1334" i="38"/>
  <c r="AD1334" i="38"/>
  <c r="AC1334" i="38"/>
  <c r="AB1334" i="38"/>
  <c r="AA1334" i="38"/>
  <c r="AG1333" i="38"/>
  <c r="AF1333" i="38"/>
  <c r="AE1333" i="38"/>
  <c r="AD1333" i="38"/>
  <c r="AC1333" i="38"/>
  <c r="AB1333" i="38"/>
  <c r="AA1333" i="38"/>
  <c r="AG1332" i="38"/>
  <c r="AF1332" i="38"/>
  <c r="AE1332" i="38"/>
  <c r="AD1332" i="38"/>
  <c r="AC1332" i="38"/>
  <c r="AB1332" i="38"/>
  <c r="AA1332" i="38"/>
  <c r="AG1331" i="38"/>
  <c r="AF1331" i="38"/>
  <c r="AE1331" i="38"/>
  <c r="AD1331" i="38"/>
  <c r="AC1331" i="38"/>
  <c r="AB1331" i="38"/>
  <c r="AA1331" i="38"/>
  <c r="AG1330" i="38"/>
  <c r="AF1330" i="38"/>
  <c r="AE1330" i="38"/>
  <c r="AD1330" i="38"/>
  <c r="AC1330" i="38"/>
  <c r="AB1330" i="38"/>
  <c r="AA1330" i="38"/>
  <c r="AG1329" i="38"/>
  <c r="AF1329" i="38"/>
  <c r="AE1329" i="38"/>
  <c r="AD1329" i="38"/>
  <c r="AC1329" i="38"/>
  <c r="AB1329" i="38"/>
  <c r="AA1329" i="38"/>
  <c r="AG1328" i="38"/>
  <c r="AF1328" i="38"/>
  <c r="AE1328" i="38"/>
  <c r="AD1328" i="38"/>
  <c r="AC1328" i="38"/>
  <c r="AB1328" i="38"/>
  <c r="AA1328" i="38"/>
  <c r="AG1327" i="38"/>
  <c r="AF1327" i="38"/>
  <c r="AE1327" i="38"/>
  <c r="AD1327" i="38"/>
  <c r="AC1327" i="38"/>
  <c r="AB1327" i="38"/>
  <c r="AA1327" i="38"/>
  <c r="AG1326" i="38"/>
  <c r="AF1326" i="38"/>
  <c r="AE1326" i="38"/>
  <c r="AD1326" i="38"/>
  <c r="AC1326" i="38"/>
  <c r="AB1326" i="38"/>
  <c r="AA1326" i="38"/>
  <c r="AG1325" i="38"/>
  <c r="AF1325" i="38"/>
  <c r="AE1325" i="38"/>
  <c r="AD1325" i="38"/>
  <c r="AC1325" i="38"/>
  <c r="AB1325" i="38"/>
  <c r="AA1325" i="38"/>
  <c r="AG1324" i="38"/>
  <c r="AF1324" i="38"/>
  <c r="AE1324" i="38"/>
  <c r="AD1324" i="38"/>
  <c r="AC1324" i="38"/>
  <c r="AB1324" i="38"/>
  <c r="AA1324" i="38"/>
  <c r="AG1323" i="38"/>
  <c r="AF1323" i="38"/>
  <c r="AE1323" i="38"/>
  <c r="AD1323" i="38"/>
  <c r="AC1323" i="38"/>
  <c r="AB1323" i="38"/>
  <c r="AA1323" i="38"/>
  <c r="AG1322" i="38"/>
  <c r="AF1322" i="38"/>
  <c r="AE1322" i="38"/>
  <c r="AD1322" i="38"/>
  <c r="AC1322" i="38"/>
  <c r="AB1322" i="38"/>
  <c r="AA1322" i="38"/>
  <c r="AG1321" i="38"/>
  <c r="AF1321" i="38"/>
  <c r="AE1321" i="38"/>
  <c r="AD1321" i="38"/>
  <c r="AC1321" i="38"/>
  <c r="AB1321" i="38"/>
  <c r="AA1321" i="38"/>
  <c r="AG1320" i="38"/>
  <c r="AF1320" i="38"/>
  <c r="AE1320" i="38"/>
  <c r="AD1320" i="38"/>
  <c r="AC1320" i="38"/>
  <c r="AB1320" i="38"/>
  <c r="AA1320" i="38"/>
  <c r="AG1319" i="38"/>
  <c r="AF1319" i="38"/>
  <c r="AE1319" i="38"/>
  <c r="AD1319" i="38"/>
  <c r="AC1319" i="38"/>
  <c r="AB1319" i="38"/>
  <c r="AA1319" i="38"/>
  <c r="AG1318" i="38"/>
  <c r="AF1318" i="38"/>
  <c r="AE1318" i="38"/>
  <c r="AD1318" i="38"/>
  <c r="AC1318" i="38"/>
  <c r="AB1318" i="38"/>
  <c r="AA1318" i="38"/>
  <c r="AG1317" i="38"/>
  <c r="AF1317" i="38"/>
  <c r="AE1317" i="38"/>
  <c r="AD1317" i="38"/>
  <c r="AC1317" i="38"/>
  <c r="AB1317" i="38"/>
  <c r="AA1317" i="38"/>
  <c r="AG1316" i="38"/>
  <c r="AF1316" i="38"/>
  <c r="AE1316" i="38"/>
  <c r="AD1316" i="38"/>
  <c r="AC1316" i="38"/>
  <c r="AB1316" i="38"/>
  <c r="AA1316" i="38"/>
  <c r="AG1315" i="38"/>
  <c r="AF1315" i="38"/>
  <c r="AE1315" i="38"/>
  <c r="AD1315" i="38"/>
  <c r="AC1315" i="38"/>
  <c r="AB1315" i="38"/>
  <c r="AA1315" i="38"/>
  <c r="AG1314" i="38"/>
  <c r="AF1314" i="38"/>
  <c r="AE1314" i="38"/>
  <c r="AD1314" i="38"/>
  <c r="AC1314" i="38"/>
  <c r="AB1314" i="38"/>
  <c r="AA1314" i="38"/>
  <c r="AG1313" i="38"/>
  <c r="AF1313" i="38"/>
  <c r="AE1313" i="38"/>
  <c r="AD1313" i="38"/>
  <c r="AC1313" i="38"/>
  <c r="AB1313" i="38"/>
  <c r="AA1313" i="38"/>
  <c r="AG1312" i="38"/>
  <c r="AF1312" i="38"/>
  <c r="AE1312" i="38"/>
  <c r="AD1312" i="38"/>
  <c r="AC1312" i="38"/>
  <c r="AB1312" i="38"/>
  <c r="AA1312" i="38"/>
  <c r="AG1311" i="38"/>
  <c r="AF1311" i="38"/>
  <c r="AE1311" i="38"/>
  <c r="AD1311" i="38"/>
  <c r="AC1311" i="38"/>
  <c r="AB1311" i="38"/>
  <c r="AA1311" i="38"/>
  <c r="AG1310" i="38"/>
  <c r="AF1310" i="38"/>
  <c r="AE1310" i="38"/>
  <c r="AD1310" i="38"/>
  <c r="AC1310" i="38"/>
  <c r="AB1310" i="38"/>
  <c r="AA1310" i="38"/>
  <c r="AG1309" i="38"/>
  <c r="AF1309" i="38"/>
  <c r="AE1309" i="38"/>
  <c r="AD1309" i="38"/>
  <c r="AC1309" i="38"/>
  <c r="AB1309" i="38"/>
  <c r="AA1309" i="38"/>
  <c r="AG1308" i="38"/>
  <c r="AF1308" i="38"/>
  <c r="AE1308" i="38"/>
  <c r="AD1308" i="38"/>
  <c r="AC1308" i="38"/>
  <c r="AB1308" i="38"/>
  <c r="AA1308" i="38"/>
  <c r="AG1307" i="38"/>
  <c r="AF1307" i="38"/>
  <c r="AE1307" i="38"/>
  <c r="AD1307" i="38"/>
  <c r="AC1307" i="38"/>
  <c r="AB1307" i="38"/>
  <c r="AA1307" i="38"/>
  <c r="AG1306" i="38"/>
  <c r="AF1306" i="38"/>
  <c r="AE1306" i="38"/>
  <c r="AD1306" i="38"/>
  <c r="AC1306" i="38"/>
  <c r="AB1306" i="38"/>
  <c r="AA1306" i="38"/>
  <c r="AG1305" i="38"/>
  <c r="AF1305" i="38"/>
  <c r="AE1305" i="38"/>
  <c r="AD1305" i="38"/>
  <c r="AC1305" i="38"/>
  <c r="AB1305" i="38"/>
  <c r="AA1305" i="38"/>
  <c r="AG1304" i="38"/>
  <c r="AF1304" i="38"/>
  <c r="AE1304" i="38"/>
  <c r="AD1304" i="38"/>
  <c r="AC1304" i="38"/>
  <c r="AB1304" i="38"/>
  <c r="AA1304" i="38"/>
  <c r="AG1303" i="38"/>
  <c r="AF1303" i="38"/>
  <c r="AE1303" i="38"/>
  <c r="AD1303" i="38"/>
  <c r="AC1303" i="38"/>
  <c r="AB1303" i="38"/>
  <c r="AA1303" i="38"/>
  <c r="AG1302" i="38"/>
  <c r="AF1302" i="38"/>
  <c r="AE1302" i="38"/>
  <c r="AD1302" i="38"/>
  <c r="AC1302" i="38"/>
  <c r="AB1302" i="38"/>
  <c r="AA1302" i="38"/>
  <c r="AG1301" i="38"/>
  <c r="AF1301" i="38"/>
  <c r="AE1301" i="38"/>
  <c r="AD1301" i="38"/>
  <c r="AC1301" i="38"/>
  <c r="AB1301" i="38"/>
  <c r="AA1301" i="38"/>
  <c r="AG1300" i="38"/>
  <c r="AF1300" i="38"/>
  <c r="AE1300" i="38"/>
  <c r="AD1300" i="38"/>
  <c r="AC1300" i="38"/>
  <c r="AB1300" i="38"/>
  <c r="AA1300" i="38"/>
  <c r="AG1299" i="38"/>
  <c r="AF1299" i="38"/>
  <c r="AE1299" i="38"/>
  <c r="AD1299" i="38"/>
  <c r="AC1299" i="38"/>
  <c r="AB1299" i="38"/>
  <c r="AA1299" i="38"/>
  <c r="AG1298" i="38"/>
  <c r="AF1298" i="38"/>
  <c r="AE1298" i="38"/>
  <c r="AD1298" i="38"/>
  <c r="AC1298" i="38"/>
  <c r="AB1298" i="38"/>
  <c r="AA1298" i="38"/>
  <c r="AG1297" i="38"/>
  <c r="AF1297" i="38"/>
  <c r="AE1297" i="38"/>
  <c r="AD1297" i="38"/>
  <c r="AC1297" i="38"/>
  <c r="AB1297" i="38"/>
  <c r="AA1297" i="38"/>
  <c r="AG1296" i="38"/>
  <c r="AF1296" i="38"/>
  <c r="AE1296" i="38"/>
  <c r="AD1296" i="38"/>
  <c r="AC1296" i="38"/>
  <c r="AB1296" i="38"/>
  <c r="AA1296" i="38"/>
  <c r="AG1295" i="38"/>
  <c r="AF1295" i="38"/>
  <c r="AE1295" i="38"/>
  <c r="AD1295" i="38"/>
  <c r="AC1295" i="38"/>
  <c r="AB1295" i="38"/>
  <c r="AA1295" i="38"/>
  <c r="AG1294" i="38"/>
  <c r="AF1294" i="38"/>
  <c r="AE1294" i="38"/>
  <c r="AD1294" i="38"/>
  <c r="AC1294" i="38"/>
  <c r="AB1294" i="38"/>
  <c r="AA1294" i="38"/>
  <c r="AG1293" i="38"/>
  <c r="AF1293" i="38"/>
  <c r="AE1293" i="38"/>
  <c r="AD1293" i="38"/>
  <c r="AC1293" i="38"/>
  <c r="AB1293" i="38"/>
  <c r="AA1293" i="38"/>
  <c r="AG1292" i="38"/>
  <c r="AF1292" i="38"/>
  <c r="AE1292" i="38"/>
  <c r="AD1292" i="38"/>
  <c r="AC1292" i="38"/>
  <c r="AB1292" i="38"/>
  <c r="AA1292" i="38"/>
  <c r="AG1291" i="38"/>
  <c r="AF1291" i="38"/>
  <c r="AE1291" i="38"/>
  <c r="AD1291" i="38"/>
  <c r="AC1291" i="38"/>
  <c r="AB1291" i="38"/>
  <c r="AA1291" i="38"/>
  <c r="AG1290" i="38"/>
  <c r="AF1290" i="38"/>
  <c r="AE1290" i="38"/>
  <c r="AD1290" i="38"/>
  <c r="AC1290" i="38"/>
  <c r="AB1290" i="38"/>
  <c r="AA1290" i="38"/>
  <c r="AG1289" i="38"/>
  <c r="AF1289" i="38"/>
  <c r="AE1289" i="38"/>
  <c r="AD1289" i="38"/>
  <c r="AC1289" i="38"/>
  <c r="AB1289" i="38"/>
  <c r="AA1289" i="38"/>
  <c r="AG1288" i="38"/>
  <c r="AF1288" i="38"/>
  <c r="AE1288" i="38"/>
  <c r="AD1288" i="38"/>
  <c r="AC1288" i="38"/>
  <c r="AB1288" i="38"/>
  <c r="AA1288" i="38"/>
  <c r="AG1287" i="38"/>
  <c r="AF1287" i="38"/>
  <c r="AE1287" i="38"/>
  <c r="AD1287" i="38"/>
  <c r="AC1287" i="38"/>
  <c r="AB1287" i="38"/>
  <c r="AA1287" i="38"/>
  <c r="AG1286" i="38"/>
  <c r="AF1286" i="38"/>
  <c r="AE1286" i="38"/>
  <c r="AD1286" i="38"/>
  <c r="AC1286" i="38"/>
  <c r="AB1286" i="38"/>
  <c r="AA1286" i="38"/>
  <c r="AG1285" i="38"/>
  <c r="AF1285" i="38"/>
  <c r="AE1285" i="38"/>
  <c r="AD1285" i="38"/>
  <c r="AC1285" i="38"/>
  <c r="AB1285" i="38"/>
  <c r="AA1285" i="38"/>
  <c r="AG1284" i="38"/>
  <c r="AF1284" i="38"/>
  <c r="AE1284" i="38"/>
  <c r="AD1284" i="38"/>
  <c r="AC1284" i="38"/>
  <c r="AB1284" i="38"/>
  <c r="AA1284" i="38"/>
  <c r="AG1283" i="38"/>
  <c r="AF1283" i="38"/>
  <c r="AE1283" i="38"/>
  <c r="AD1283" i="38"/>
  <c r="AC1283" i="38"/>
  <c r="AB1283" i="38"/>
  <c r="AA1283" i="38"/>
  <c r="AG1282" i="38"/>
  <c r="AF1282" i="38"/>
  <c r="AE1282" i="38"/>
  <c r="AD1282" i="38"/>
  <c r="AC1282" i="38"/>
  <c r="AB1282" i="38"/>
  <c r="AA1282" i="38"/>
  <c r="AG1281" i="38"/>
  <c r="AF1281" i="38"/>
  <c r="AE1281" i="38"/>
  <c r="AD1281" i="38"/>
  <c r="AC1281" i="38"/>
  <c r="AB1281" i="38"/>
  <c r="AA1281" i="38"/>
  <c r="AG1280" i="38"/>
  <c r="AF1280" i="38"/>
  <c r="AE1280" i="38"/>
  <c r="AD1280" i="38"/>
  <c r="AC1280" i="38"/>
  <c r="AB1280" i="38"/>
  <c r="AA1280" i="38"/>
  <c r="AG1279" i="38"/>
  <c r="AF1279" i="38"/>
  <c r="AE1279" i="38"/>
  <c r="AD1279" i="38"/>
  <c r="AC1279" i="38"/>
  <c r="AB1279" i="38"/>
  <c r="AA1279" i="38"/>
  <c r="AG1278" i="38"/>
  <c r="AF1278" i="38"/>
  <c r="AE1278" i="38"/>
  <c r="AD1278" i="38"/>
  <c r="AC1278" i="38"/>
  <c r="AB1278" i="38"/>
  <c r="AA1278" i="38"/>
  <c r="AG1277" i="38"/>
  <c r="AF1277" i="38"/>
  <c r="AE1277" i="38"/>
  <c r="AD1277" i="38"/>
  <c r="AC1277" i="38"/>
  <c r="AB1277" i="38"/>
  <c r="AA1277" i="38"/>
  <c r="AG1276" i="38"/>
  <c r="AF1276" i="38"/>
  <c r="AE1276" i="38"/>
  <c r="AD1276" i="38"/>
  <c r="AC1276" i="38"/>
  <c r="AB1276" i="38"/>
  <c r="AA1276" i="38"/>
  <c r="AG1275" i="38"/>
  <c r="AF1275" i="38"/>
  <c r="AE1275" i="38"/>
  <c r="AD1275" i="38"/>
  <c r="AC1275" i="38"/>
  <c r="AB1275" i="38"/>
  <c r="AA1275" i="38"/>
  <c r="AG1274" i="38"/>
  <c r="AF1274" i="38"/>
  <c r="AE1274" i="38"/>
  <c r="AD1274" i="38"/>
  <c r="AC1274" i="38"/>
  <c r="AB1274" i="38"/>
  <c r="AA1274" i="38"/>
  <c r="AG1273" i="38"/>
  <c r="AF1273" i="38"/>
  <c r="AE1273" i="38"/>
  <c r="AD1273" i="38"/>
  <c r="AC1273" i="38"/>
  <c r="AB1273" i="38"/>
  <c r="AA1273" i="38"/>
  <c r="AG1272" i="38"/>
  <c r="AF1272" i="38"/>
  <c r="AE1272" i="38"/>
  <c r="AD1272" i="38"/>
  <c r="AC1272" i="38"/>
  <c r="AB1272" i="38"/>
  <c r="AA1272" i="38"/>
  <c r="AG1271" i="38"/>
  <c r="AF1271" i="38"/>
  <c r="AE1271" i="38"/>
  <c r="AD1271" i="38"/>
  <c r="AC1271" i="38"/>
  <c r="AB1271" i="38"/>
  <c r="AA1271" i="38"/>
  <c r="AG1270" i="38"/>
  <c r="AF1270" i="38"/>
  <c r="AE1270" i="38"/>
  <c r="AD1270" i="38"/>
  <c r="AC1270" i="38"/>
  <c r="AB1270" i="38"/>
  <c r="AA1270" i="38"/>
  <c r="AG1269" i="38"/>
  <c r="AF1269" i="38"/>
  <c r="AE1269" i="38"/>
  <c r="AD1269" i="38"/>
  <c r="AC1269" i="38"/>
  <c r="AB1269" i="38"/>
  <c r="AA1269" i="38"/>
  <c r="AG1268" i="38"/>
  <c r="AF1268" i="38"/>
  <c r="AE1268" i="38"/>
  <c r="AD1268" i="38"/>
  <c r="AC1268" i="38"/>
  <c r="AB1268" i="38"/>
  <c r="AA1268" i="38"/>
  <c r="AG1267" i="38"/>
  <c r="AF1267" i="38"/>
  <c r="AE1267" i="38"/>
  <c r="AD1267" i="38"/>
  <c r="AC1267" i="38"/>
  <c r="AB1267" i="38"/>
  <c r="AA1267" i="38"/>
  <c r="AG1266" i="38"/>
  <c r="AF1266" i="38"/>
  <c r="AE1266" i="38"/>
  <c r="AD1266" i="38"/>
  <c r="AC1266" i="38"/>
  <c r="AB1266" i="38"/>
  <c r="AA1266" i="38"/>
  <c r="AG1265" i="38"/>
  <c r="AF1265" i="38"/>
  <c r="AE1265" i="38"/>
  <c r="AD1265" i="38"/>
  <c r="AC1265" i="38"/>
  <c r="AB1265" i="38"/>
  <c r="AA1265" i="38"/>
  <c r="AG1264" i="38"/>
  <c r="AF1264" i="38"/>
  <c r="AE1264" i="38"/>
  <c r="AD1264" i="38"/>
  <c r="AC1264" i="38"/>
  <c r="AB1264" i="38"/>
  <c r="AA1264" i="38"/>
  <c r="AG1263" i="38"/>
  <c r="AF1263" i="38"/>
  <c r="AE1263" i="38"/>
  <c r="AD1263" i="38"/>
  <c r="AC1263" i="38"/>
  <c r="AB1263" i="38"/>
  <c r="AA1263" i="38"/>
  <c r="AG1262" i="38"/>
  <c r="AF1262" i="38"/>
  <c r="AE1262" i="38"/>
  <c r="AD1262" i="38"/>
  <c r="AC1262" i="38"/>
  <c r="AB1262" i="38"/>
  <c r="AA1262" i="38"/>
  <c r="AG1261" i="38"/>
  <c r="AF1261" i="38"/>
  <c r="AE1261" i="38"/>
  <c r="AD1261" i="38"/>
  <c r="AC1261" i="38"/>
  <c r="AB1261" i="38"/>
  <c r="AA1261" i="38"/>
  <c r="AG1260" i="38"/>
  <c r="AF1260" i="38"/>
  <c r="AE1260" i="38"/>
  <c r="AD1260" i="38"/>
  <c r="AC1260" i="38"/>
  <c r="AB1260" i="38"/>
  <c r="AA1260" i="38"/>
  <c r="AG1259" i="38"/>
  <c r="AF1259" i="38"/>
  <c r="AE1259" i="38"/>
  <c r="AD1259" i="38"/>
  <c r="AC1259" i="38"/>
  <c r="AB1259" i="38"/>
  <c r="AA1259" i="38"/>
  <c r="AG1258" i="38"/>
  <c r="AF1258" i="38"/>
  <c r="AE1258" i="38"/>
  <c r="AD1258" i="38"/>
  <c r="AC1258" i="38"/>
  <c r="AB1258" i="38"/>
  <c r="AA1258" i="38"/>
  <c r="AG1257" i="38"/>
  <c r="AF1257" i="38"/>
  <c r="AE1257" i="38"/>
  <c r="AD1257" i="38"/>
  <c r="AC1257" i="38"/>
  <c r="AB1257" i="38"/>
  <c r="AA1257" i="38"/>
  <c r="AG1256" i="38"/>
  <c r="AF1256" i="38"/>
  <c r="AE1256" i="38"/>
  <c r="AD1256" i="38"/>
  <c r="AC1256" i="38"/>
  <c r="AB1256" i="38"/>
  <c r="AA1256" i="38"/>
  <c r="AG1255" i="38"/>
  <c r="AF1255" i="38"/>
  <c r="AE1255" i="38"/>
  <c r="AD1255" i="38"/>
  <c r="AC1255" i="38"/>
  <c r="AB1255" i="38"/>
  <c r="AA1255" i="38"/>
  <c r="AG1254" i="38"/>
  <c r="AF1254" i="38"/>
  <c r="AE1254" i="38"/>
  <c r="AD1254" i="38"/>
  <c r="AC1254" i="38"/>
  <c r="AB1254" i="38"/>
  <c r="AA1254" i="38"/>
  <c r="AG1253" i="38"/>
  <c r="AF1253" i="38"/>
  <c r="AE1253" i="38"/>
  <c r="AD1253" i="38"/>
  <c r="AC1253" i="38"/>
  <c r="AB1253" i="38"/>
  <c r="AA1253" i="38"/>
  <c r="AG1252" i="38"/>
  <c r="AF1252" i="38"/>
  <c r="AE1252" i="38"/>
  <c r="AD1252" i="38"/>
  <c r="AC1252" i="38"/>
  <c r="AB1252" i="38"/>
  <c r="AA1252" i="38"/>
  <c r="AG1251" i="38"/>
  <c r="AF1251" i="38"/>
  <c r="AE1251" i="38"/>
  <c r="AD1251" i="38"/>
  <c r="AC1251" i="38"/>
  <c r="AB1251" i="38"/>
  <c r="AA1251" i="38"/>
  <c r="AG1250" i="38"/>
  <c r="AF1250" i="38"/>
  <c r="AE1250" i="38"/>
  <c r="AD1250" i="38"/>
  <c r="AC1250" i="38"/>
  <c r="AB1250" i="38"/>
  <c r="AA1250" i="38"/>
  <c r="AG1249" i="38"/>
  <c r="AF1249" i="38"/>
  <c r="AE1249" i="38"/>
  <c r="AD1249" i="38"/>
  <c r="AC1249" i="38"/>
  <c r="AB1249" i="38"/>
  <c r="AA1249" i="38"/>
  <c r="AG1248" i="38"/>
  <c r="AF1248" i="38"/>
  <c r="AE1248" i="38"/>
  <c r="AD1248" i="38"/>
  <c r="AC1248" i="38"/>
  <c r="AB1248" i="38"/>
  <c r="AA1248" i="38"/>
  <c r="AG1247" i="38"/>
  <c r="AF1247" i="38"/>
  <c r="AE1247" i="38"/>
  <c r="AD1247" i="38"/>
  <c r="AC1247" i="38"/>
  <c r="AB1247" i="38"/>
  <c r="AA1247" i="38"/>
  <c r="AG1246" i="38"/>
  <c r="AF1246" i="38"/>
  <c r="AE1246" i="38"/>
  <c r="AD1246" i="38"/>
  <c r="AC1246" i="38"/>
  <c r="AB1246" i="38"/>
  <c r="AA1246" i="38"/>
  <c r="AG1245" i="38"/>
  <c r="AF1245" i="38"/>
  <c r="AE1245" i="38"/>
  <c r="AD1245" i="38"/>
  <c r="AC1245" i="38"/>
  <c r="AB1245" i="38"/>
  <c r="AA1245" i="38"/>
  <c r="AG1244" i="38"/>
  <c r="AF1244" i="38"/>
  <c r="AE1244" i="38"/>
  <c r="AD1244" i="38"/>
  <c r="AC1244" i="38"/>
  <c r="AB1244" i="38"/>
  <c r="AA1244" i="38"/>
  <c r="AG1243" i="38"/>
  <c r="AF1243" i="38"/>
  <c r="AE1243" i="38"/>
  <c r="AD1243" i="38"/>
  <c r="AC1243" i="38"/>
  <c r="AB1243" i="38"/>
  <c r="AA1243" i="38"/>
  <c r="AG1242" i="38"/>
  <c r="AF1242" i="38"/>
  <c r="AE1242" i="38"/>
  <c r="AD1242" i="38"/>
  <c r="AC1242" i="38"/>
  <c r="AB1242" i="38"/>
  <c r="AA1242" i="38"/>
  <c r="AG1241" i="38"/>
  <c r="AF1241" i="38"/>
  <c r="AE1241" i="38"/>
  <c r="AD1241" i="38"/>
  <c r="AC1241" i="38"/>
  <c r="AB1241" i="38"/>
  <c r="AA1241" i="38"/>
  <c r="AG1240" i="38"/>
  <c r="AF1240" i="38"/>
  <c r="AE1240" i="38"/>
  <c r="AD1240" i="38"/>
  <c r="AC1240" i="38"/>
  <c r="AB1240" i="38"/>
  <c r="AA1240" i="38"/>
  <c r="AG1239" i="38"/>
  <c r="AF1239" i="38"/>
  <c r="AE1239" i="38"/>
  <c r="AD1239" i="38"/>
  <c r="AC1239" i="38"/>
  <c r="AB1239" i="38"/>
  <c r="AA1239" i="38"/>
  <c r="AG1238" i="38"/>
  <c r="AF1238" i="38"/>
  <c r="AE1238" i="38"/>
  <c r="AD1238" i="38"/>
  <c r="AC1238" i="38"/>
  <c r="AB1238" i="38"/>
  <c r="AA1238" i="38"/>
  <c r="AG1237" i="38"/>
  <c r="AF1237" i="38"/>
  <c r="AE1237" i="38"/>
  <c r="AD1237" i="38"/>
  <c r="AC1237" i="38"/>
  <c r="AB1237" i="38"/>
  <c r="AA1237" i="38"/>
  <c r="AG1236" i="38"/>
  <c r="AF1236" i="38"/>
  <c r="AE1236" i="38"/>
  <c r="AD1236" i="38"/>
  <c r="AC1236" i="38"/>
  <c r="AB1236" i="38"/>
  <c r="AA1236" i="38"/>
  <c r="AG1235" i="38"/>
  <c r="AF1235" i="38"/>
  <c r="AE1235" i="38"/>
  <c r="AD1235" i="38"/>
  <c r="AC1235" i="38"/>
  <c r="AB1235" i="38"/>
  <c r="AA1235" i="38"/>
  <c r="AG1234" i="38"/>
  <c r="AF1234" i="38"/>
  <c r="AE1234" i="38"/>
  <c r="AD1234" i="38"/>
  <c r="AC1234" i="38"/>
  <c r="AB1234" i="38"/>
  <c r="AA1234" i="38"/>
  <c r="AG1233" i="38"/>
  <c r="AF1233" i="38"/>
  <c r="AE1233" i="38"/>
  <c r="AD1233" i="38"/>
  <c r="AC1233" i="38"/>
  <c r="AB1233" i="38"/>
  <c r="AA1233" i="38"/>
  <c r="AG1232" i="38"/>
  <c r="AF1232" i="38"/>
  <c r="AE1232" i="38"/>
  <c r="AD1232" i="38"/>
  <c r="AC1232" i="38"/>
  <c r="AB1232" i="38"/>
  <c r="AA1232" i="38"/>
  <c r="AG1231" i="38"/>
  <c r="AF1231" i="38"/>
  <c r="AE1231" i="38"/>
  <c r="AD1231" i="38"/>
  <c r="AC1231" i="38"/>
  <c r="AB1231" i="38"/>
  <c r="AA1231" i="38"/>
  <c r="AG1230" i="38"/>
  <c r="AF1230" i="38"/>
  <c r="AE1230" i="38"/>
  <c r="AD1230" i="38"/>
  <c r="AC1230" i="38"/>
  <c r="AB1230" i="38"/>
  <c r="AA1230" i="38"/>
  <c r="AG1229" i="38"/>
  <c r="AF1229" i="38"/>
  <c r="AE1229" i="38"/>
  <c r="AD1229" i="38"/>
  <c r="AC1229" i="38"/>
  <c r="AB1229" i="38"/>
  <c r="AA1229" i="38"/>
  <c r="AG1228" i="38"/>
  <c r="AF1228" i="38"/>
  <c r="AE1228" i="38"/>
  <c r="AD1228" i="38"/>
  <c r="AC1228" i="38"/>
  <c r="AB1228" i="38"/>
  <c r="AA1228" i="38"/>
  <c r="AG1227" i="38"/>
  <c r="AF1227" i="38"/>
  <c r="AE1227" i="38"/>
  <c r="AD1227" i="38"/>
  <c r="AC1227" i="38"/>
  <c r="AB1227" i="38"/>
  <c r="AA1227" i="38"/>
  <c r="AG1226" i="38"/>
  <c r="AF1226" i="38"/>
  <c r="AE1226" i="38"/>
  <c r="AD1226" i="38"/>
  <c r="AC1226" i="38"/>
  <c r="AB1226" i="38"/>
  <c r="AA1226" i="38"/>
  <c r="AG1225" i="38"/>
  <c r="AF1225" i="38"/>
  <c r="AE1225" i="38"/>
  <c r="AD1225" i="38"/>
  <c r="AC1225" i="38"/>
  <c r="AB1225" i="38"/>
  <c r="AA1225" i="38"/>
  <c r="AG1224" i="38"/>
  <c r="AF1224" i="38"/>
  <c r="AE1224" i="38"/>
  <c r="AD1224" i="38"/>
  <c r="AC1224" i="38"/>
  <c r="AB1224" i="38"/>
  <c r="AA1224" i="38"/>
  <c r="AG1223" i="38"/>
  <c r="AF1223" i="38"/>
  <c r="AE1223" i="38"/>
  <c r="AD1223" i="38"/>
  <c r="AC1223" i="38"/>
  <c r="AB1223" i="38"/>
  <c r="AA1223" i="38"/>
  <c r="AG1222" i="38"/>
  <c r="AF1222" i="38"/>
  <c r="AE1222" i="38"/>
  <c r="AD1222" i="38"/>
  <c r="AC1222" i="38"/>
  <c r="AB1222" i="38"/>
  <c r="AA1222" i="38"/>
  <c r="AG1221" i="38"/>
  <c r="AF1221" i="38"/>
  <c r="AE1221" i="38"/>
  <c r="AD1221" i="38"/>
  <c r="AC1221" i="38"/>
  <c r="AB1221" i="38"/>
  <c r="AA1221" i="38"/>
  <c r="AG1220" i="38"/>
  <c r="AF1220" i="38"/>
  <c r="AE1220" i="38"/>
  <c r="AD1220" i="38"/>
  <c r="AC1220" i="38"/>
  <c r="AB1220" i="38"/>
  <c r="AA1220" i="38"/>
  <c r="AG1219" i="38"/>
  <c r="AF1219" i="38"/>
  <c r="AE1219" i="38"/>
  <c r="AD1219" i="38"/>
  <c r="AC1219" i="38"/>
  <c r="AB1219" i="38"/>
  <c r="AA1219" i="38"/>
  <c r="AG1218" i="38"/>
  <c r="AF1218" i="38"/>
  <c r="AE1218" i="38"/>
  <c r="AD1218" i="38"/>
  <c r="AC1218" i="38"/>
  <c r="AB1218" i="38"/>
  <c r="AA1218" i="38"/>
  <c r="AG1217" i="38"/>
  <c r="AF1217" i="38"/>
  <c r="AE1217" i="38"/>
  <c r="AD1217" i="38"/>
  <c r="AC1217" i="38"/>
  <c r="AB1217" i="38"/>
  <c r="AA1217" i="38"/>
  <c r="AG1216" i="38"/>
  <c r="AF1216" i="38"/>
  <c r="AE1216" i="38"/>
  <c r="AD1216" i="38"/>
  <c r="AC1216" i="38"/>
  <c r="AB1216" i="38"/>
  <c r="AA1216" i="38"/>
  <c r="AG1215" i="38"/>
  <c r="AF1215" i="38"/>
  <c r="AE1215" i="38"/>
  <c r="AD1215" i="38"/>
  <c r="AC1215" i="38"/>
  <c r="AB1215" i="38"/>
  <c r="AA1215" i="38"/>
  <c r="AG1214" i="38"/>
  <c r="AF1214" i="38"/>
  <c r="AE1214" i="38"/>
  <c r="AD1214" i="38"/>
  <c r="AC1214" i="38"/>
  <c r="AB1214" i="38"/>
  <c r="AA1214" i="38"/>
  <c r="AG1213" i="38"/>
  <c r="AF1213" i="38"/>
  <c r="AE1213" i="38"/>
  <c r="AD1213" i="38"/>
  <c r="AC1213" i="38"/>
  <c r="AB1213" i="38"/>
  <c r="AA1213" i="38"/>
  <c r="AG1212" i="38"/>
  <c r="AF1212" i="38"/>
  <c r="AE1212" i="38"/>
  <c r="AD1212" i="38"/>
  <c r="AC1212" i="38"/>
  <c r="AB1212" i="38"/>
  <c r="AA1212" i="38"/>
  <c r="AG1211" i="38"/>
  <c r="AF1211" i="38"/>
  <c r="AE1211" i="38"/>
  <c r="AD1211" i="38"/>
  <c r="AC1211" i="38"/>
  <c r="AB1211" i="38"/>
  <c r="AA1211" i="38"/>
  <c r="AG1210" i="38"/>
  <c r="AF1210" i="38"/>
  <c r="AE1210" i="38"/>
  <c r="AD1210" i="38"/>
  <c r="AC1210" i="38"/>
  <c r="AB1210" i="38"/>
  <c r="AA1210" i="38"/>
  <c r="AG1209" i="38"/>
  <c r="AF1209" i="38"/>
  <c r="AE1209" i="38"/>
  <c r="AD1209" i="38"/>
  <c r="AC1209" i="38"/>
  <c r="AB1209" i="38"/>
  <c r="AA1209" i="38"/>
  <c r="AG1208" i="38"/>
  <c r="AF1208" i="38"/>
  <c r="AE1208" i="38"/>
  <c r="AD1208" i="38"/>
  <c r="AC1208" i="38"/>
  <c r="AB1208" i="38"/>
  <c r="AA1208" i="38"/>
  <c r="AG1207" i="38"/>
  <c r="AF1207" i="38"/>
  <c r="AE1207" i="38"/>
  <c r="AD1207" i="38"/>
  <c r="AC1207" i="38"/>
  <c r="AB1207" i="38"/>
  <c r="AA1207" i="38"/>
  <c r="AG1206" i="38"/>
  <c r="AF1206" i="38"/>
  <c r="AE1206" i="38"/>
  <c r="AD1206" i="38"/>
  <c r="AC1206" i="38"/>
  <c r="AB1206" i="38"/>
  <c r="AA1206" i="38"/>
  <c r="AG1205" i="38"/>
  <c r="AF1205" i="38"/>
  <c r="AE1205" i="38"/>
  <c r="AD1205" i="38"/>
  <c r="AC1205" i="38"/>
  <c r="AB1205" i="38"/>
  <c r="AA1205" i="38"/>
  <c r="AG1204" i="38"/>
  <c r="AF1204" i="38"/>
  <c r="AE1204" i="38"/>
  <c r="AD1204" i="38"/>
  <c r="AC1204" i="38"/>
  <c r="AB1204" i="38"/>
  <c r="AA1204" i="38"/>
  <c r="AG1203" i="38"/>
  <c r="AF1203" i="38"/>
  <c r="AE1203" i="38"/>
  <c r="AD1203" i="38"/>
  <c r="AC1203" i="38"/>
  <c r="AB1203" i="38"/>
  <c r="AA1203" i="38"/>
  <c r="AG1202" i="38"/>
  <c r="AF1202" i="38"/>
  <c r="AE1202" i="38"/>
  <c r="AD1202" i="38"/>
  <c r="AC1202" i="38"/>
  <c r="AB1202" i="38"/>
  <c r="AA1202" i="38"/>
  <c r="AG1201" i="38"/>
  <c r="AF1201" i="38"/>
  <c r="AE1201" i="38"/>
  <c r="AD1201" i="38"/>
  <c r="AC1201" i="38"/>
  <c r="AB1201" i="38"/>
  <c r="AA1201" i="38"/>
  <c r="AG1200" i="38"/>
  <c r="AF1200" i="38"/>
  <c r="AE1200" i="38"/>
  <c r="AD1200" i="38"/>
  <c r="AC1200" i="38"/>
  <c r="AB1200" i="38"/>
  <c r="AA1200" i="38"/>
  <c r="AG1199" i="38"/>
  <c r="AF1199" i="38"/>
  <c r="AE1199" i="38"/>
  <c r="AD1199" i="38"/>
  <c r="AC1199" i="38"/>
  <c r="AB1199" i="38"/>
  <c r="AA1199" i="38"/>
  <c r="AG1198" i="38"/>
  <c r="AF1198" i="38"/>
  <c r="AE1198" i="38"/>
  <c r="AD1198" i="38"/>
  <c r="AC1198" i="38"/>
  <c r="AB1198" i="38"/>
  <c r="AA1198" i="38"/>
  <c r="AG1197" i="38"/>
  <c r="AF1197" i="38"/>
  <c r="AE1197" i="38"/>
  <c r="AD1197" i="38"/>
  <c r="AC1197" i="38"/>
  <c r="AB1197" i="38"/>
  <c r="AA1197" i="38"/>
  <c r="AG1196" i="38"/>
  <c r="AF1196" i="38"/>
  <c r="AE1196" i="38"/>
  <c r="AD1196" i="38"/>
  <c r="AC1196" i="38"/>
  <c r="AB1196" i="38"/>
  <c r="AA1196" i="38"/>
  <c r="AG1195" i="38"/>
  <c r="AF1195" i="38"/>
  <c r="AE1195" i="38"/>
  <c r="AD1195" i="38"/>
  <c r="AC1195" i="38"/>
  <c r="AB1195" i="38"/>
  <c r="AA1195" i="38"/>
  <c r="AG1194" i="38"/>
  <c r="AF1194" i="38"/>
  <c r="AE1194" i="38"/>
  <c r="AD1194" i="38"/>
  <c r="AC1194" i="38"/>
  <c r="AB1194" i="38"/>
  <c r="AA1194" i="38"/>
  <c r="AG1193" i="38"/>
  <c r="AF1193" i="38"/>
  <c r="AE1193" i="38"/>
  <c r="AD1193" i="38"/>
  <c r="AC1193" i="38"/>
  <c r="AB1193" i="38"/>
  <c r="AA1193" i="38"/>
  <c r="AG1192" i="38"/>
  <c r="AF1192" i="38"/>
  <c r="AE1192" i="38"/>
  <c r="AD1192" i="38"/>
  <c r="AC1192" i="38"/>
  <c r="AB1192" i="38"/>
  <c r="AA1192" i="38"/>
  <c r="AG1191" i="38"/>
  <c r="AF1191" i="38"/>
  <c r="AE1191" i="38"/>
  <c r="AD1191" i="38"/>
  <c r="AC1191" i="38"/>
  <c r="AB1191" i="38"/>
  <c r="AA1191" i="38"/>
  <c r="AG1190" i="38"/>
  <c r="AF1190" i="38"/>
  <c r="AE1190" i="38"/>
  <c r="AD1190" i="38"/>
  <c r="AC1190" i="38"/>
  <c r="AB1190" i="38"/>
  <c r="AA1190" i="38"/>
  <c r="AG1189" i="38"/>
  <c r="AF1189" i="38"/>
  <c r="AE1189" i="38"/>
  <c r="AD1189" i="38"/>
  <c r="AC1189" i="38"/>
  <c r="AB1189" i="38"/>
  <c r="AA1189" i="38"/>
  <c r="AG1188" i="38"/>
  <c r="AF1188" i="38"/>
  <c r="AE1188" i="38"/>
  <c r="AD1188" i="38"/>
  <c r="AC1188" i="38"/>
  <c r="AB1188" i="38"/>
  <c r="AA1188" i="38"/>
  <c r="AG1187" i="38"/>
  <c r="AF1187" i="38"/>
  <c r="AE1187" i="38"/>
  <c r="AD1187" i="38"/>
  <c r="AC1187" i="38"/>
  <c r="AB1187" i="38"/>
  <c r="AA1187" i="38"/>
  <c r="AG1186" i="38"/>
  <c r="AF1186" i="38"/>
  <c r="AE1186" i="38"/>
  <c r="AD1186" i="38"/>
  <c r="AC1186" i="38"/>
  <c r="AB1186" i="38"/>
  <c r="AA1186" i="38"/>
  <c r="AG1185" i="38"/>
  <c r="AF1185" i="38"/>
  <c r="AE1185" i="38"/>
  <c r="AD1185" i="38"/>
  <c r="AC1185" i="38"/>
  <c r="AB1185" i="38"/>
  <c r="AA1185" i="38"/>
  <c r="AG1184" i="38"/>
  <c r="AF1184" i="38"/>
  <c r="AE1184" i="38"/>
  <c r="AD1184" i="38"/>
  <c r="AC1184" i="38"/>
  <c r="AB1184" i="38"/>
  <c r="AA1184" i="38"/>
  <c r="AG1183" i="38"/>
  <c r="AF1183" i="38"/>
  <c r="AE1183" i="38"/>
  <c r="AD1183" i="38"/>
  <c r="AC1183" i="38"/>
  <c r="AB1183" i="38"/>
  <c r="AA1183" i="38"/>
  <c r="AG1182" i="38"/>
  <c r="AF1182" i="38"/>
  <c r="AE1182" i="38"/>
  <c r="AD1182" i="38"/>
  <c r="AC1182" i="38"/>
  <c r="AB1182" i="38"/>
  <c r="AA1182" i="38"/>
  <c r="AG1181" i="38"/>
  <c r="AF1181" i="38"/>
  <c r="AE1181" i="38"/>
  <c r="AD1181" i="38"/>
  <c r="AC1181" i="38"/>
  <c r="AB1181" i="38"/>
  <c r="AA1181" i="38"/>
  <c r="AG1180" i="38"/>
  <c r="AF1180" i="38"/>
  <c r="AE1180" i="38"/>
  <c r="AD1180" i="38"/>
  <c r="AC1180" i="38"/>
  <c r="AB1180" i="38"/>
  <c r="AA1180" i="38"/>
  <c r="AG1179" i="38"/>
  <c r="AF1179" i="38"/>
  <c r="AE1179" i="38"/>
  <c r="AD1179" i="38"/>
  <c r="AC1179" i="38"/>
  <c r="AB1179" i="38"/>
  <c r="AA1179" i="38"/>
  <c r="AG1178" i="38"/>
  <c r="AF1178" i="38"/>
  <c r="AE1178" i="38"/>
  <c r="AD1178" i="38"/>
  <c r="AC1178" i="38"/>
  <c r="AB1178" i="38"/>
  <c r="AA1178" i="38"/>
  <c r="AG1177" i="38"/>
  <c r="AF1177" i="38"/>
  <c r="AE1177" i="38"/>
  <c r="AD1177" i="38"/>
  <c r="AC1177" i="38"/>
  <c r="AB1177" i="38"/>
  <c r="AA1177" i="38"/>
  <c r="AG1176" i="38"/>
  <c r="AF1176" i="38"/>
  <c r="AE1176" i="38"/>
  <c r="AD1176" i="38"/>
  <c r="AC1176" i="38"/>
  <c r="AB1176" i="38"/>
  <c r="AA1176" i="38"/>
  <c r="AG1175" i="38"/>
  <c r="AF1175" i="38"/>
  <c r="AE1175" i="38"/>
  <c r="AD1175" i="38"/>
  <c r="AC1175" i="38"/>
  <c r="AB1175" i="38"/>
  <c r="AA1175" i="38"/>
  <c r="AG1174" i="38"/>
  <c r="AF1174" i="38"/>
  <c r="AE1174" i="38"/>
  <c r="AD1174" i="38"/>
  <c r="AC1174" i="38"/>
  <c r="AB1174" i="38"/>
  <c r="AA1174" i="38"/>
  <c r="AG1173" i="38"/>
  <c r="AF1173" i="38"/>
  <c r="AE1173" i="38"/>
  <c r="AD1173" i="38"/>
  <c r="AC1173" i="38"/>
  <c r="AB1173" i="38"/>
  <c r="AA1173" i="38"/>
  <c r="AG1172" i="38"/>
  <c r="AF1172" i="38"/>
  <c r="AE1172" i="38"/>
  <c r="AD1172" i="38"/>
  <c r="AC1172" i="38"/>
  <c r="AB1172" i="38"/>
  <c r="AA1172" i="38"/>
  <c r="AG1171" i="38"/>
  <c r="AF1171" i="38"/>
  <c r="AE1171" i="38"/>
  <c r="AD1171" i="38"/>
  <c r="AC1171" i="38"/>
  <c r="AB1171" i="38"/>
  <c r="AA1171" i="38"/>
  <c r="AG1170" i="38"/>
  <c r="AF1170" i="38"/>
  <c r="AE1170" i="38"/>
  <c r="AD1170" i="38"/>
  <c r="AC1170" i="38"/>
  <c r="AB1170" i="38"/>
  <c r="AA1170" i="38"/>
  <c r="AG1169" i="38"/>
  <c r="AF1169" i="38"/>
  <c r="AE1169" i="38"/>
  <c r="AD1169" i="38"/>
  <c r="AC1169" i="38"/>
  <c r="AB1169" i="38"/>
  <c r="AA1169" i="38"/>
  <c r="AG1168" i="38"/>
  <c r="AF1168" i="38"/>
  <c r="AE1168" i="38"/>
  <c r="AD1168" i="38"/>
  <c r="AC1168" i="38"/>
  <c r="AB1168" i="38"/>
  <c r="AA1168" i="38"/>
  <c r="AG1167" i="38"/>
  <c r="AF1167" i="38"/>
  <c r="AE1167" i="38"/>
  <c r="AD1167" i="38"/>
  <c r="AC1167" i="38"/>
  <c r="AB1167" i="38"/>
  <c r="AA1167" i="38"/>
  <c r="AG1166" i="38"/>
  <c r="AF1166" i="38"/>
  <c r="AE1166" i="38"/>
  <c r="AD1166" i="38"/>
  <c r="AC1166" i="38"/>
  <c r="AB1166" i="38"/>
  <c r="AA1166" i="38"/>
  <c r="AG1165" i="38"/>
  <c r="AF1165" i="38"/>
  <c r="AE1165" i="38"/>
  <c r="AD1165" i="38"/>
  <c r="AC1165" i="38"/>
  <c r="AB1165" i="38"/>
  <c r="AA1165" i="38"/>
  <c r="AG1164" i="38"/>
  <c r="AF1164" i="38"/>
  <c r="AE1164" i="38"/>
  <c r="AD1164" i="38"/>
  <c r="AC1164" i="38"/>
  <c r="AB1164" i="38"/>
  <c r="AA1164" i="38"/>
  <c r="AG1163" i="38"/>
  <c r="AF1163" i="38"/>
  <c r="AE1163" i="38"/>
  <c r="AD1163" i="38"/>
  <c r="AC1163" i="38"/>
  <c r="AB1163" i="38"/>
  <c r="AA1163" i="38"/>
  <c r="AG1162" i="38"/>
  <c r="AF1162" i="38"/>
  <c r="AE1162" i="38"/>
  <c r="AD1162" i="38"/>
  <c r="AC1162" i="38"/>
  <c r="AB1162" i="38"/>
  <c r="AA1162" i="38"/>
  <c r="AG1161" i="38"/>
  <c r="AF1161" i="38"/>
  <c r="AE1161" i="38"/>
  <c r="AD1161" i="38"/>
  <c r="AC1161" i="38"/>
  <c r="AB1161" i="38"/>
  <c r="AA1161" i="38"/>
  <c r="AG1160" i="38"/>
  <c r="AF1160" i="38"/>
  <c r="AE1160" i="38"/>
  <c r="AD1160" i="38"/>
  <c r="AC1160" i="38"/>
  <c r="AB1160" i="38"/>
  <c r="AA1160" i="38"/>
  <c r="AG1159" i="38"/>
  <c r="AF1159" i="38"/>
  <c r="AE1159" i="38"/>
  <c r="AD1159" i="38"/>
  <c r="AC1159" i="38"/>
  <c r="AB1159" i="38"/>
  <c r="AA1159" i="38"/>
  <c r="AG1158" i="38"/>
  <c r="AF1158" i="38"/>
  <c r="AE1158" i="38"/>
  <c r="AD1158" i="38"/>
  <c r="AC1158" i="38"/>
  <c r="AB1158" i="38"/>
  <c r="AA1158" i="38"/>
  <c r="AG1157" i="38"/>
  <c r="AF1157" i="38"/>
  <c r="AE1157" i="38"/>
  <c r="AD1157" i="38"/>
  <c r="AC1157" i="38"/>
  <c r="AB1157" i="38"/>
  <c r="AA1157" i="38"/>
  <c r="AG1156" i="38"/>
  <c r="AF1156" i="38"/>
  <c r="AE1156" i="38"/>
  <c r="AD1156" i="38"/>
  <c r="AC1156" i="38"/>
  <c r="AB1156" i="38"/>
  <c r="AA1156" i="38"/>
  <c r="AG1155" i="38"/>
  <c r="AF1155" i="38"/>
  <c r="AE1155" i="38"/>
  <c r="AD1155" i="38"/>
  <c r="AC1155" i="38"/>
  <c r="AB1155" i="38"/>
  <c r="AA1155" i="38"/>
  <c r="AG1154" i="38"/>
  <c r="AF1154" i="38"/>
  <c r="AE1154" i="38"/>
  <c r="AD1154" i="38"/>
  <c r="AC1154" i="38"/>
  <c r="AB1154" i="38"/>
  <c r="AA1154" i="38"/>
  <c r="AG1153" i="38"/>
  <c r="AF1153" i="38"/>
  <c r="AE1153" i="38"/>
  <c r="AD1153" i="38"/>
  <c r="AC1153" i="38"/>
  <c r="AB1153" i="38"/>
  <c r="AA1153" i="38"/>
  <c r="AG1152" i="38"/>
  <c r="AF1152" i="38"/>
  <c r="AE1152" i="38"/>
  <c r="AD1152" i="38"/>
  <c r="AC1152" i="38"/>
  <c r="AB1152" i="38"/>
  <c r="AA1152" i="38"/>
  <c r="AG1151" i="38"/>
  <c r="AF1151" i="38"/>
  <c r="AE1151" i="38"/>
  <c r="AD1151" i="38"/>
  <c r="AC1151" i="38"/>
  <c r="AB1151" i="38"/>
  <c r="AA1151" i="38"/>
  <c r="AG1150" i="38"/>
  <c r="AF1150" i="38"/>
  <c r="AE1150" i="38"/>
  <c r="AD1150" i="38"/>
  <c r="AC1150" i="38"/>
  <c r="AB1150" i="38"/>
  <c r="AA1150" i="38"/>
  <c r="AG1149" i="38"/>
  <c r="AF1149" i="38"/>
  <c r="AE1149" i="38"/>
  <c r="AD1149" i="38"/>
  <c r="AC1149" i="38"/>
  <c r="AB1149" i="38"/>
  <c r="AA1149" i="38"/>
  <c r="AG1148" i="38"/>
  <c r="AF1148" i="38"/>
  <c r="AE1148" i="38"/>
  <c r="AD1148" i="38"/>
  <c r="AC1148" i="38"/>
  <c r="AB1148" i="38"/>
  <c r="AA1148" i="38"/>
  <c r="AG1147" i="38"/>
  <c r="AF1147" i="38"/>
  <c r="AE1147" i="38"/>
  <c r="AD1147" i="38"/>
  <c r="AC1147" i="38"/>
  <c r="AB1147" i="38"/>
  <c r="AA1147" i="38"/>
  <c r="AG1146" i="38"/>
  <c r="AF1146" i="38"/>
  <c r="AE1146" i="38"/>
  <c r="AD1146" i="38"/>
  <c r="AC1146" i="38"/>
  <c r="AB1146" i="38"/>
  <c r="AA1146" i="38"/>
  <c r="AG1145" i="38"/>
  <c r="AF1145" i="38"/>
  <c r="AE1145" i="38"/>
  <c r="AD1145" i="38"/>
  <c r="AC1145" i="38"/>
  <c r="AB1145" i="38"/>
  <c r="AA1145" i="38"/>
  <c r="AG1144" i="38"/>
  <c r="AF1144" i="38"/>
  <c r="AE1144" i="38"/>
  <c r="AD1144" i="38"/>
  <c r="AC1144" i="38"/>
  <c r="AB1144" i="38"/>
  <c r="AA1144" i="38"/>
  <c r="AG1143" i="38"/>
  <c r="AF1143" i="38"/>
  <c r="AE1143" i="38"/>
  <c r="AD1143" i="38"/>
  <c r="AC1143" i="38"/>
  <c r="AB1143" i="38"/>
  <c r="AA1143" i="38"/>
  <c r="AG1142" i="38"/>
  <c r="AF1142" i="38"/>
  <c r="AE1142" i="38"/>
  <c r="AD1142" i="38"/>
  <c r="AC1142" i="38"/>
  <c r="AB1142" i="38"/>
  <c r="AA1142" i="38"/>
  <c r="AG1141" i="38"/>
  <c r="AF1141" i="38"/>
  <c r="AE1141" i="38"/>
  <c r="AD1141" i="38"/>
  <c r="AC1141" i="38"/>
  <c r="AB1141" i="38"/>
  <c r="AA1141" i="38"/>
  <c r="AG1140" i="38"/>
  <c r="AF1140" i="38"/>
  <c r="AE1140" i="38"/>
  <c r="AD1140" i="38"/>
  <c r="AC1140" i="38"/>
  <c r="AB1140" i="38"/>
  <c r="AA1140" i="38"/>
  <c r="AG1139" i="38"/>
  <c r="AF1139" i="38"/>
  <c r="AE1139" i="38"/>
  <c r="AD1139" i="38"/>
  <c r="AC1139" i="38"/>
  <c r="AB1139" i="38"/>
  <c r="AA1139" i="38"/>
  <c r="AG1138" i="38"/>
  <c r="AF1138" i="38"/>
  <c r="AE1138" i="38"/>
  <c r="AD1138" i="38"/>
  <c r="AC1138" i="38"/>
  <c r="AB1138" i="38"/>
  <c r="AA1138" i="38"/>
  <c r="AG1137" i="38"/>
  <c r="AF1137" i="38"/>
  <c r="AE1137" i="38"/>
  <c r="AD1137" i="38"/>
  <c r="AC1137" i="38"/>
  <c r="AB1137" i="38"/>
  <c r="AA1137" i="38"/>
  <c r="AG1136" i="38"/>
  <c r="AF1136" i="38"/>
  <c r="AE1136" i="38"/>
  <c r="AD1136" i="38"/>
  <c r="AC1136" i="38"/>
  <c r="AB1136" i="38"/>
  <c r="AA1136" i="38"/>
  <c r="AG1135" i="38"/>
  <c r="AF1135" i="38"/>
  <c r="AE1135" i="38"/>
  <c r="AD1135" i="38"/>
  <c r="AC1135" i="38"/>
  <c r="AB1135" i="38"/>
  <c r="AA1135" i="38"/>
  <c r="AG1134" i="38"/>
  <c r="AF1134" i="38"/>
  <c r="AE1134" i="38"/>
  <c r="AD1134" i="38"/>
  <c r="AC1134" i="38"/>
  <c r="AB1134" i="38"/>
  <c r="AA1134" i="38"/>
  <c r="AG1133" i="38"/>
  <c r="AF1133" i="38"/>
  <c r="AE1133" i="38"/>
  <c r="AD1133" i="38"/>
  <c r="AC1133" i="38"/>
  <c r="AB1133" i="38"/>
  <c r="AA1133" i="38"/>
  <c r="AG1132" i="38"/>
  <c r="AF1132" i="38"/>
  <c r="AE1132" i="38"/>
  <c r="AD1132" i="38"/>
  <c r="AC1132" i="38"/>
  <c r="AB1132" i="38"/>
  <c r="AA1132" i="38"/>
  <c r="AG1131" i="38"/>
  <c r="AF1131" i="38"/>
  <c r="AE1131" i="38"/>
  <c r="AD1131" i="38"/>
  <c r="AC1131" i="38"/>
  <c r="AB1131" i="38"/>
  <c r="AA1131" i="38"/>
  <c r="AG1130" i="38"/>
  <c r="AF1130" i="38"/>
  <c r="AE1130" i="38"/>
  <c r="AD1130" i="38"/>
  <c r="AC1130" i="38"/>
  <c r="AB1130" i="38"/>
  <c r="AA1130" i="38"/>
  <c r="AG1129" i="38"/>
  <c r="AF1129" i="38"/>
  <c r="AE1129" i="38"/>
  <c r="AD1129" i="38"/>
  <c r="AC1129" i="38"/>
  <c r="AB1129" i="38"/>
  <c r="AA1129" i="38"/>
  <c r="AG1128" i="38"/>
  <c r="AF1128" i="38"/>
  <c r="AE1128" i="38"/>
  <c r="AD1128" i="38"/>
  <c r="AC1128" i="38"/>
  <c r="AB1128" i="38"/>
  <c r="AA1128" i="38"/>
  <c r="AG1127" i="38"/>
  <c r="AF1127" i="38"/>
  <c r="AE1127" i="38"/>
  <c r="AD1127" i="38"/>
  <c r="AC1127" i="38"/>
  <c r="AB1127" i="38"/>
  <c r="AA1127" i="38"/>
  <c r="AG1126" i="38"/>
  <c r="AF1126" i="38"/>
  <c r="AE1126" i="38"/>
  <c r="AD1126" i="38"/>
  <c r="AC1126" i="38"/>
  <c r="AB1126" i="38"/>
  <c r="AA1126" i="38"/>
  <c r="AG1125" i="38"/>
  <c r="AF1125" i="38"/>
  <c r="AE1125" i="38"/>
  <c r="AD1125" i="38"/>
  <c r="AC1125" i="38"/>
  <c r="AB1125" i="38"/>
  <c r="AA1125" i="38"/>
  <c r="AG1124" i="38"/>
  <c r="AF1124" i="38"/>
  <c r="AE1124" i="38"/>
  <c r="AD1124" i="38"/>
  <c r="AC1124" i="38"/>
  <c r="AB1124" i="38"/>
  <c r="AA1124" i="38"/>
  <c r="AG1123" i="38"/>
  <c r="AF1123" i="38"/>
  <c r="AE1123" i="38"/>
  <c r="AD1123" i="38"/>
  <c r="AC1123" i="38"/>
  <c r="AB1123" i="38"/>
  <c r="AA1123" i="38"/>
  <c r="AG1122" i="38"/>
  <c r="AF1122" i="38"/>
  <c r="AE1122" i="38"/>
  <c r="AD1122" i="38"/>
  <c r="AC1122" i="38"/>
  <c r="AB1122" i="38"/>
  <c r="AA1122" i="38"/>
  <c r="AG1121" i="38"/>
  <c r="AF1121" i="38"/>
  <c r="AE1121" i="38"/>
  <c r="AD1121" i="38"/>
  <c r="AC1121" i="38"/>
  <c r="AB1121" i="38"/>
  <c r="AA1121" i="38"/>
  <c r="AG1120" i="38"/>
  <c r="AF1120" i="38"/>
  <c r="AE1120" i="38"/>
  <c r="AD1120" i="38"/>
  <c r="AC1120" i="38"/>
  <c r="AB1120" i="38"/>
  <c r="AA1120" i="38"/>
  <c r="AG1119" i="38"/>
  <c r="AF1119" i="38"/>
  <c r="AE1119" i="38"/>
  <c r="AD1119" i="38"/>
  <c r="AC1119" i="38"/>
  <c r="AB1119" i="38"/>
  <c r="AA1119" i="38"/>
  <c r="AG1118" i="38"/>
  <c r="AF1118" i="38"/>
  <c r="AE1118" i="38"/>
  <c r="AD1118" i="38"/>
  <c r="AC1118" i="38"/>
  <c r="AB1118" i="38"/>
  <c r="AA1118" i="38"/>
  <c r="AG1117" i="38"/>
  <c r="AF1117" i="38"/>
  <c r="AE1117" i="38"/>
  <c r="AD1117" i="38"/>
  <c r="AC1117" i="38"/>
  <c r="AB1117" i="38"/>
  <c r="AA1117" i="38"/>
  <c r="AG1116" i="38"/>
  <c r="AF1116" i="38"/>
  <c r="AE1116" i="38"/>
  <c r="AD1116" i="38"/>
  <c r="AC1116" i="38"/>
  <c r="AB1116" i="38"/>
  <c r="AA1116" i="38"/>
  <c r="AG1115" i="38"/>
  <c r="AF1115" i="38"/>
  <c r="AE1115" i="38"/>
  <c r="AD1115" i="38"/>
  <c r="AC1115" i="38"/>
  <c r="AB1115" i="38"/>
  <c r="AA1115" i="38"/>
  <c r="AG1114" i="38"/>
  <c r="AF1114" i="38"/>
  <c r="AE1114" i="38"/>
  <c r="AD1114" i="38"/>
  <c r="AC1114" i="38"/>
  <c r="AB1114" i="38"/>
  <c r="AA1114" i="38"/>
  <c r="AG1113" i="38"/>
  <c r="AF1113" i="38"/>
  <c r="AE1113" i="38"/>
  <c r="AD1113" i="38"/>
  <c r="AC1113" i="38"/>
  <c r="AB1113" i="38"/>
  <c r="AA1113" i="38"/>
  <c r="AG1112" i="38"/>
  <c r="AF1112" i="38"/>
  <c r="AE1112" i="38"/>
  <c r="AD1112" i="38"/>
  <c r="AC1112" i="38"/>
  <c r="AB1112" i="38"/>
  <c r="AA1112" i="38"/>
  <c r="AG1111" i="38"/>
  <c r="AF1111" i="38"/>
  <c r="AE1111" i="38"/>
  <c r="AD1111" i="38"/>
  <c r="AC1111" i="38"/>
  <c r="AB1111" i="38"/>
  <c r="AA1111" i="38"/>
  <c r="AG1110" i="38"/>
  <c r="AF1110" i="38"/>
  <c r="AE1110" i="38"/>
  <c r="AD1110" i="38"/>
  <c r="AC1110" i="38"/>
  <c r="AB1110" i="38"/>
  <c r="AA1110" i="38"/>
  <c r="AG1109" i="38"/>
  <c r="AF1109" i="38"/>
  <c r="AE1109" i="38"/>
  <c r="AD1109" i="38"/>
  <c r="AC1109" i="38"/>
  <c r="AB1109" i="38"/>
  <c r="AA1109" i="38"/>
  <c r="AG1108" i="38"/>
  <c r="AF1108" i="38"/>
  <c r="AE1108" i="38"/>
  <c r="AD1108" i="38"/>
  <c r="AC1108" i="38"/>
  <c r="AB1108" i="38"/>
  <c r="AA1108" i="38"/>
  <c r="AG1107" i="38"/>
  <c r="AF1107" i="38"/>
  <c r="AE1107" i="38"/>
  <c r="AD1107" i="38"/>
  <c r="AC1107" i="38"/>
  <c r="AB1107" i="38"/>
  <c r="AA1107" i="38"/>
  <c r="AG1106" i="38"/>
  <c r="AF1106" i="38"/>
  <c r="AE1106" i="38"/>
  <c r="AD1106" i="38"/>
  <c r="AC1106" i="38"/>
  <c r="AB1106" i="38"/>
  <c r="AA1106" i="38"/>
  <c r="AG1105" i="38"/>
  <c r="AF1105" i="38"/>
  <c r="AE1105" i="38"/>
  <c r="AD1105" i="38"/>
  <c r="AC1105" i="38"/>
  <c r="AB1105" i="38"/>
  <c r="AA1105" i="38"/>
  <c r="AG1104" i="38"/>
  <c r="AF1104" i="38"/>
  <c r="AE1104" i="38"/>
  <c r="AD1104" i="38"/>
  <c r="AC1104" i="38"/>
  <c r="AB1104" i="38"/>
  <c r="AA1104" i="38"/>
  <c r="AG1103" i="38"/>
  <c r="AF1103" i="38"/>
  <c r="AE1103" i="38"/>
  <c r="AD1103" i="38"/>
  <c r="AC1103" i="38"/>
  <c r="AB1103" i="38"/>
  <c r="AA1103" i="38"/>
  <c r="AG1102" i="38"/>
  <c r="AF1102" i="38"/>
  <c r="AE1102" i="38"/>
  <c r="AD1102" i="38"/>
  <c r="AC1102" i="38"/>
  <c r="AB1102" i="38"/>
  <c r="AA1102" i="38"/>
  <c r="AG1101" i="38"/>
  <c r="AF1101" i="38"/>
  <c r="AE1101" i="38"/>
  <c r="AD1101" i="38"/>
  <c r="AC1101" i="38"/>
  <c r="AB1101" i="38"/>
  <c r="AA1101" i="38"/>
  <c r="AG1100" i="38"/>
  <c r="AF1100" i="38"/>
  <c r="AE1100" i="38"/>
  <c r="AD1100" i="38"/>
  <c r="AC1100" i="38"/>
  <c r="AB1100" i="38"/>
  <c r="AA1100" i="38"/>
  <c r="AG1099" i="38"/>
  <c r="AF1099" i="38"/>
  <c r="AE1099" i="38"/>
  <c r="AD1099" i="38"/>
  <c r="AC1099" i="38"/>
  <c r="AB1099" i="38"/>
  <c r="AA1099" i="38"/>
  <c r="AG1098" i="38"/>
  <c r="AF1098" i="38"/>
  <c r="AE1098" i="38"/>
  <c r="AD1098" i="38"/>
  <c r="AC1098" i="38"/>
  <c r="AB1098" i="38"/>
  <c r="AA1098" i="38"/>
  <c r="AG1097" i="38"/>
  <c r="AF1097" i="38"/>
  <c r="AE1097" i="38"/>
  <c r="AD1097" i="38"/>
  <c r="AC1097" i="38"/>
  <c r="AB1097" i="38"/>
  <c r="AA1097" i="38"/>
  <c r="AG1096" i="38"/>
  <c r="AF1096" i="38"/>
  <c r="AE1096" i="38"/>
  <c r="AD1096" i="38"/>
  <c r="AC1096" i="38"/>
  <c r="AB1096" i="38"/>
  <c r="AA1096" i="38"/>
  <c r="AG1095" i="38"/>
  <c r="AF1095" i="38"/>
  <c r="AE1095" i="38"/>
  <c r="AD1095" i="38"/>
  <c r="AC1095" i="38"/>
  <c r="AB1095" i="38"/>
  <c r="AA1095" i="38"/>
  <c r="AG1094" i="38"/>
  <c r="AF1094" i="38"/>
  <c r="AE1094" i="38"/>
  <c r="AD1094" i="38"/>
  <c r="AC1094" i="38"/>
  <c r="AB1094" i="38"/>
  <c r="AA1094" i="38"/>
  <c r="AG1093" i="38"/>
  <c r="AF1093" i="38"/>
  <c r="AE1093" i="38"/>
  <c r="AD1093" i="38"/>
  <c r="AC1093" i="38"/>
  <c r="AB1093" i="38"/>
  <c r="AA1093" i="38"/>
  <c r="AG1092" i="38"/>
  <c r="AF1092" i="38"/>
  <c r="AE1092" i="38"/>
  <c r="AD1092" i="38"/>
  <c r="AC1092" i="38"/>
  <c r="AB1092" i="38"/>
  <c r="AA1092" i="38"/>
  <c r="AG1091" i="38"/>
  <c r="AF1091" i="38"/>
  <c r="AE1091" i="38"/>
  <c r="AD1091" i="38"/>
  <c r="AC1091" i="38"/>
  <c r="AB1091" i="38"/>
  <c r="AA1091" i="38"/>
  <c r="AG1090" i="38"/>
  <c r="AF1090" i="38"/>
  <c r="AE1090" i="38"/>
  <c r="AD1090" i="38"/>
  <c r="AC1090" i="38"/>
  <c r="AB1090" i="38"/>
  <c r="AA1090" i="38"/>
  <c r="AG1089" i="38"/>
  <c r="AF1089" i="38"/>
  <c r="AE1089" i="38"/>
  <c r="AD1089" i="38"/>
  <c r="AC1089" i="38"/>
  <c r="AB1089" i="38"/>
  <c r="AA1089" i="38"/>
  <c r="AG1088" i="38"/>
  <c r="AF1088" i="38"/>
  <c r="AE1088" i="38"/>
  <c r="AD1088" i="38"/>
  <c r="AC1088" i="38"/>
  <c r="AB1088" i="38"/>
  <c r="AA1088" i="38"/>
  <c r="AG1087" i="38"/>
  <c r="AF1087" i="38"/>
  <c r="AE1087" i="38"/>
  <c r="AD1087" i="38"/>
  <c r="AC1087" i="38"/>
  <c r="AB1087" i="38"/>
  <c r="AA1087" i="38"/>
  <c r="AG1086" i="38"/>
  <c r="AF1086" i="38"/>
  <c r="AE1086" i="38"/>
  <c r="AD1086" i="38"/>
  <c r="AC1086" i="38"/>
  <c r="AB1086" i="38"/>
  <c r="AA1086" i="38"/>
  <c r="AG1085" i="38"/>
  <c r="AF1085" i="38"/>
  <c r="AE1085" i="38"/>
  <c r="AD1085" i="38"/>
  <c r="AC1085" i="38"/>
  <c r="AB1085" i="38"/>
  <c r="AA1085" i="38"/>
  <c r="AG1084" i="38"/>
  <c r="AF1084" i="38"/>
  <c r="AE1084" i="38"/>
  <c r="AD1084" i="38"/>
  <c r="AC1084" i="38"/>
  <c r="AB1084" i="38"/>
  <c r="AA1084" i="38"/>
  <c r="AG1083" i="38"/>
  <c r="AF1083" i="38"/>
  <c r="AE1083" i="38"/>
  <c r="AD1083" i="38"/>
  <c r="AC1083" i="38"/>
  <c r="AB1083" i="38"/>
  <c r="AA1083" i="38"/>
  <c r="AG1082" i="38"/>
  <c r="AF1082" i="38"/>
  <c r="AE1082" i="38"/>
  <c r="AD1082" i="38"/>
  <c r="AC1082" i="38"/>
  <c r="AB1082" i="38"/>
  <c r="AA1082" i="38"/>
  <c r="AG1081" i="38"/>
  <c r="AF1081" i="38"/>
  <c r="AE1081" i="38"/>
  <c r="AD1081" i="38"/>
  <c r="AC1081" i="38"/>
  <c r="AB1081" i="38"/>
  <c r="AA1081" i="38"/>
  <c r="AG1080" i="38"/>
  <c r="AF1080" i="38"/>
  <c r="AE1080" i="38"/>
  <c r="AD1080" i="38"/>
  <c r="AC1080" i="38"/>
  <c r="AB1080" i="38"/>
  <c r="AA1080" i="38"/>
  <c r="AG1079" i="38"/>
  <c r="AF1079" i="38"/>
  <c r="AE1079" i="38"/>
  <c r="AD1079" i="38"/>
  <c r="AC1079" i="38"/>
  <c r="AB1079" i="38"/>
  <c r="AA1079" i="38"/>
  <c r="AG1078" i="38"/>
  <c r="AF1078" i="38"/>
  <c r="AE1078" i="38"/>
  <c r="AD1078" i="38"/>
  <c r="AC1078" i="38"/>
  <c r="AB1078" i="38"/>
  <c r="AA1078" i="38"/>
  <c r="AG1077" i="38"/>
  <c r="AF1077" i="38"/>
  <c r="AE1077" i="38"/>
  <c r="AD1077" i="38"/>
  <c r="AC1077" i="38"/>
  <c r="AB1077" i="38"/>
  <c r="AA1077" i="38"/>
  <c r="AG1076" i="38"/>
  <c r="AF1076" i="38"/>
  <c r="AE1076" i="38"/>
  <c r="AD1076" i="38"/>
  <c r="AC1076" i="38"/>
  <c r="AB1076" i="38"/>
  <c r="AA1076" i="38"/>
  <c r="AG1075" i="38"/>
  <c r="AF1075" i="38"/>
  <c r="AE1075" i="38"/>
  <c r="AD1075" i="38"/>
  <c r="AC1075" i="38"/>
  <c r="AB1075" i="38"/>
  <c r="AA1075" i="38"/>
  <c r="AG1074" i="38"/>
  <c r="AF1074" i="38"/>
  <c r="AE1074" i="38"/>
  <c r="AD1074" i="38"/>
  <c r="AC1074" i="38"/>
  <c r="AB1074" i="38"/>
  <c r="AA1074" i="38"/>
  <c r="AG1073" i="38"/>
  <c r="AF1073" i="38"/>
  <c r="AE1073" i="38"/>
  <c r="AD1073" i="38"/>
  <c r="AC1073" i="38"/>
  <c r="AB1073" i="38"/>
  <c r="AA1073" i="38"/>
  <c r="AG1072" i="38"/>
  <c r="AF1072" i="38"/>
  <c r="AE1072" i="38"/>
  <c r="AD1072" i="38"/>
  <c r="AC1072" i="38"/>
  <c r="AB1072" i="38"/>
  <c r="AA1072" i="38"/>
  <c r="AG1071" i="38"/>
  <c r="AF1071" i="38"/>
  <c r="AE1071" i="38"/>
  <c r="AD1071" i="38"/>
  <c r="AC1071" i="38"/>
  <c r="AB1071" i="38"/>
  <c r="AA1071" i="38"/>
  <c r="AG1070" i="38"/>
  <c r="AF1070" i="38"/>
  <c r="AE1070" i="38"/>
  <c r="AD1070" i="38"/>
  <c r="AC1070" i="38"/>
  <c r="AB1070" i="38"/>
  <c r="AA1070" i="38"/>
  <c r="AG1069" i="38"/>
  <c r="AF1069" i="38"/>
  <c r="AE1069" i="38"/>
  <c r="AD1069" i="38"/>
  <c r="AC1069" i="38"/>
  <c r="AB1069" i="38"/>
  <c r="AA1069" i="38"/>
  <c r="AG1068" i="38"/>
  <c r="AF1068" i="38"/>
  <c r="AE1068" i="38"/>
  <c r="AD1068" i="38"/>
  <c r="AC1068" i="38"/>
  <c r="AB1068" i="38"/>
  <c r="AA1068" i="38"/>
  <c r="AG1067" i="38"/>
  <c r="AF1067" i="38"/>
  <c r="AE1067" i="38"/>
  <c r="AD1067" i="38"/>
  <c r="AC1067" i="38"/>
  <c r="AB1067" i="38"/>
  <c r="AA1067" i="38"/>
  <c r="AG1066" i="38"/>
  <c r="AF1066" i="38"/>
  <c r="AE1066" i="38"/>
  <c r="AD1066" i="38"/>
  <c r="AC1066" i="38"/>
  <c r="AB1066" i="38"/>
  <c r="AA1066" i="38"/>
  <c r="AG1065" i="38"/>
  <c r="AF1065" i="38"/>
  <c r="AE1065" i="38"/>
  <c r="AD1065" i="38"/>
  <c r="AC1065" i="38"/>
  <c r="AB1065" i="38"/>
  <c r="AA1065" i="38"/>
  <c r="AG1064" i="38"/>
  <c r="AF1064" i="38"/>
  <c r="AE1064" i="38"/>
  <c r="AD1064" i="38"/>
  <c r="AC1064" i="38"/>
  <c r="AB1064" i="38"/>
  <c r="AA1064" i="38"/>
  <c r="AG1063" i="38"/>
  <c r="AF1063" i="38"/>
  <c r="AE1063" i="38"/>
  <c r="AD1063" i="38"/>
  <c r="AC1063" i="38"/>
  <c r="AB1063" i="38"/>
  <c r="AA1063" i="38"/>
  <c r="AG1062" i="38"/>
  <c r="AF1062" i="38"/>
  <c r="AE1062" i="38"/>
  <c r="AD1062" i="38"/>
  <c r="AC1062" i="38"/>
  <c r="AB1062" i="38"/>
  <c r="AA1062" i="38"/>
  <c r="AG1061" i="38"/>
  <c r="AF1061" i="38"/>
  <c r="AE1061" i="38"/>
  <c r="AD1061" i="38"/>
  <c r="AC1061" i="38"/>
  <c r="AB1061" i="38"/>
  <c r="AA1061" i="38"/>
  <c r="AG1060" i="38"/>
  <c r="AF1060" i="38"/>
  <c r="AE1060" i="38"/>
  <c r="AD1060" i="38"/>
  <c r="AC1060" i="38"/>
  <c r="AB1060" i="38"/>
  <c r="AA1060" i="38"/>
  <c r="AG1059" i="38"/>
  <c r="AF1059" i="38"/>
  <c r="AE1059" i="38"/>
  <c r="AD1059" i="38"/>
  <c r="AC1059" i="38"/>
  <c r="AB1059" i="38"/>
  <c r="AA1059" i="38"/>
  <c r="AG1058" i="38"/>
  <c r="AF1058" i="38"/>
  <c r="AE1058" i="38"/>
  <c r="AD1058" i="38"/>
  <c r="AC1058" i="38"/>
  <c r="AB1058" i="38"/>
  <c r="AA1058" i="38"/>
  <c r="AG1057" i="38"/>
  <c r="AF1057" i="38"/>
  <c r="AE1057" i="38"/>
  <c r="AD1057" i="38"/>
  <c r="AC1057" i="38"/>
  <c r="AB1057" i="38"/>
  <c r="AA1057" i="38"/>
  <c r="AG1056" i="38"/>
  <c r="AF1056" i="38"/>
  <c r="AE1056" i="38"/>
  <c r="AD1056" i="38"/>
  <c r="AC1056" i="38"/>
  <c r="AB1056" i="38"/>
  <c r="AA1056" i="38"/>
  <c r="AG1055" i="38"/>
  <c r="AF1055" i="38"/>
  <c r="AE1055" i="38"/>
  <c r="AD1055" i="38"/>
  <c r="AC1055" i="38"/>
  <c r="AB1055" i="38"/>
  <c r="AA1055" i="38"/>
  <c r="AG1054" i="38"/>
  <c r="AF1054" i="38"/>
  <c r="AE1054" i="38"/>
  <c r="AD1054" i="38"/>
  <c r="AC1054" i="38"/>
  <c r="AB1054" i="38"/>
  <c r="AA1054" i="38"/>
  <c r="AG1053" i="38"/>
  <c r="AF1053" i="38"/>
  <c r="AE1053" i="38"/>
  <c r="AD1053" i="38"/>
  <c r="AC1053" i="38"/>
  <c r="AB1053" i="38"/>
  <c r="AA1053" i="38"/>
  <c r="AG1052" i="38"/>
  <c r="AF1052" i="38"/>
  <c r="AE1052" i="38"/>
  <c r="AD1052" i="38"/>
  <c r="AC1052" i="38"/>
  <c r="AB1052" i="38"/>
  <c r="AA1052" i="38"/>
  <c r="AG1051" i="38"/>
  <c r="AF1051" i="38"/>
  <c r="AE1051" i="38"/>
  <c r="AD1051" i="38"/>
  <c r="AC1051" i="38"/>
  <c r="AB1051" i="38"/>
  <c r="AA1051" i="38"/>
  <c r="AG1050" i="38"/>
  <c r="AF1050" i="38"/>
  <c r="AE1050" i="38"/>
  <c r="AD1050" i="38"/>
  <c r="AC1050" i="38"/>
  <c r="AB1050" i="38"/>
  <c r="AA1050" i="38"/>
  <c r="AG1049" i="38"/>
  <c r="AF1049" i="38"/>
  <c r="AE1049" i="38"/>
  <c r="AD1049" i="38"/>
  <c r="AC1049" i="38"/>
  <c r="AB1049" i="38"/>
  <c r="AA1049" i="38"/>
  <c r="AG1048" i="38"/>
  <c r="AF1048" i="38"/>
  <c r="AE1048" i="38"/>
  <c r="AD1048" i="38"/>
  <c r="AC1048" i="38"/>
  <c r="AB1048" i="38"/>
  <c r="AA1048" i="38"/>
  <c r="AG1047" i="38"/>
  <c r="AF1047" i="38"/>
  <c r="AE1047" i="38"/>
  <c r="AD1047" i="38"/>
  <c r="AC1047" i="38"/>
  <c r="AB1047" i="38"/>
  <c r="AA1047" i="38"/>
  <c r="AG1046" i="38"/>
  <c r="AF1046" i="38"/>
  <c r="AE1046" i="38"/>
  <c r="AD1046" i="38"/>
  <c r="AC1046" i="38"/>
  <c r="AB1046" i="38"/>
  <c r="AA1046" i="38"/>
  <c r="AG1045" i="38"/>
  <c r="AF1045" i="38"/>
  <c r="AE1045" i="38"/>
  <c r="AD1045" i="38"/>
  <c r="AC1045" i="38"/>
  <c r="AB1045" i="38"/>
  <c r="AA1045" i="38"/>
  <c r="AG1044" i="38"/>
  <c r="AF1044" i="38"/>
  <c r="AE1044" i="38"/>
  <c r="AD1044" i="38"/>
  <c r="AC1044" i="38"/>
  <c r="AB1044" i="38"/>
  <c r="AA1044" i="38"/>
  <c r="AG1043" i="38"/>
  <c r="AF1043" i="38"/>
  <c r="AE1043" i="38"/>
  <c r="AD1043" i="38"/>
  <c r="AC1043" i="38"/>
  <c r="AB1043" i="38"/>
  <c r="AA1043" i="38"/>
  <c r="AG1042" i="38"/>
  <c r="AF1042" i="38"/>
  <c r="AE1042" i="38"/>
  <c r="AD1042" i="38"/>
  <c r="AC1042" i="38"/>
  <c r="AB1042" i="38"/>
  <c r="AA1042" i="38"/>
  <c r="AG1041" i="38"/>
  <c r="AF1041" i="38"/>
  <c r="AE1041" i="38"/>
  <c r="AD1041" i="38"/>
  <c r="AC1041" i="38"/>
  <c r="AB1041" i="38"/>
  <c r="AA1041" i="38"/>
  <c r="AG1040" i="38"/>
  <c r="AF1040" i="38"/>
  <c r="AE1040" i="38"/>
  <c r="AD1040" i="38"/>
  <c r="AC1040" i="38"/>
  <c r="AB1040" i="38"/>
  <c r="AA1040" i="38"/>
  <c r="AG1039" i="38"/>
  <c r="AF1039" i="38"/>
  <c r="AE1039" i="38"/>
  <c r="AD1039" i="38"/>
  <c r="AC1039" i="38"/>
  <c r="AB1039" i="38"/>
  <c r="AA1039" i="38"/>
  <c r="AG1038" i="38"/>
  <c r="AF1038" i="38"/>
  <c r="AE1038" i="38"/>
  <c r="AD1038" i="38"/>
  <c r="AC1038" i="38"/>
  <c r="AB1038" i="38"/>
  <c r="AA1038" i="38"/>
  <c r="AG1037" i="38"/>
  <c r="AF1037" i="38"/>
  <c r="AE1037" i="38"/>
  <c r="AD1037" i="38"/>
  <c r="AC1037" i="38"/>
  <c r="AB1037" i="38"/>
  <c r="AA1037" i="38"/>
  <c r="AG1036" i="38"/>
  <c r="AF1036" i="38"/>
  <c r="AE1036" i="38"/>
  <c r="AD1036" i="38"/>
  <c r="AC1036" i="38"/>
  <c r="AB1036" i="38"/>
  <c r="AA1036" i="38"/>
  <c r="AG1035" i="38"/>
  <c r="AF1035" i="38"/>
  <c r="AE1035" i="38"/>
  <c r="AD1035" i="38"/>
  <c r="AC1035" i="38"/>
  <c r="AB1035" i="38"/>
  <c r="AA1035" i="38"/>
  <c r="AG1034" i="38"/>
  <c r="AF1034" i="38"/>
  <c r="AE1034" i="38"/>
  <c r="AD1034" i="38"/>
  <c r="AC1034" i="38"/>
  <c r="AB1034" i="38"/>
  <c r="AA1034" i="38"/>
  <c r="AG1033" i="38"/>
  <c r="AF1033" i="38"/>
  <c r="AE1033" i="38"/>
  <c r="AD1033" i="38"/>
  <c r="AC1033" i="38"/>
  <c r="AB1033" i="38"/>
  <c r="AA1033" i="38"/>
  <c r="AG1032" i="38"/>
  <c r="AF1032" i="38"/>
  <c r="AE1032" i="38"/>
  <c r="AD1032" i="38"/>
  <c r="AC1032" i="38"/>
  <c r="AB1032" i="38"/>
  <c r="AA1032" i="38"/>
  <c r="AG1031" i="38"/>
  <c r="AF1031" i="38"/>
  <c r="AE1031" i="38"/>
  <c r="AD1031" i="38"/>
  <c r="AC1031" i="38"/>
  <c r="AB1031" i="38"/>
  <c r="AA1031" i="38"/>
  <c r="AG1030" i="38"/>
  <c r="AF1030" i="38"/>
  <c r="AE1030" i="38"/>
  <c r="AD1030" i="38"/>
  <c r="AC1030" i="38"/>
  <c r="AB1030" i="38"/>
  <c r="AA1030" i="38"/>
  <c r="AG1029" i="38"/>
  <c r="AF1029" i="38"/>
  <c r="AE1029" i="38"/>
  <c r="AD1029" i="38"/>
  <c r="AC1029" i="38"/>
  <c r="AB1029" i="38"/>
  <c r="AA1029" i="38"/>
  <c r="AG1028" i="38"/>
  <c r="AF1028" i="38"/>
  <c r="AE1028" i="38"/>
  <c r="AD1028" i="38"/>
  <c r="AC1028" i="38"/>
  <c r="AB1028" i="38"/>
  <c r="AA1028" i="38"/>
  <c r="AG1027" i="38"/>
  <c r="AF1027" i="38"/>
  <c r="AE1027" i="38"/>
  <c r="AD1027" i="38"/>
  <c r="AC1027" i="38"/>
  <c r="AB1027" i="38"/>
  <c r="AA1027" i="38"/>
  <c r="AG1026" i="38"/>
  <c r="AF1026" i="38"/>
  <c r="AE1026" i="38"/>
  <c r="AD1026" i="38"/>
  <c r="AC1026" i="38"/>
  <c r="AB1026" i="38"/>
  <c r="AA1026" i="38"/>
  <c r="AG1025" i="38"/>
  <c r="AF1025" i="38"/>
  <c r="AE1025" i="38"/>
  <c r="AD1025" i="38"/>
  <c r="AC1025" i="38"/>
  <c r="AB1025" i="38"/>
  <c r="AA1025" i="38"/>
  <c r="AG1024" i="38"/>
  <c r="AF1024" i="38"/>
  <c r="AE1024" i="38"/>
  <c r="AD1024" i="38"/>
  <c r="AC1024" i="38"/>
  <c r="AB1024" i="38"/>
  <c r="AA1024" i="38"/>
  <c r="AG1023" i="38"/>
  <c r="AF1023" i="38"/>
  <c r="AE1023" i="38"/>
  <c r="AD1023" i="38"/>
  <c r="AC1023" i="38"/>
  <c r="AB1023" i="38"/>
  <c r="AA1023" i="38"/>
  <c r="AG1022" i="38"/>
  <c r="AF1022" i="38"/>
  <c r="AE1022" i="38"/>
  <c r="AD1022" i="38"/>
  <c r="AC1022" i="38"/>
  <c r="AB1022" i="38"/>
  <c r="AA1022" i="38"/>
  <c r="AG1021" i="38"/>
  <c r="AF1021" i="38"/>
  <c r="AE1021" i="38"/>
  <c r="AD1021" i="38"/>
  <c r="AC1021" i="38"/>
  <c r="AB1021" i="38"/>
  <c r="AA1021" i="38"/>
  <c r="AG1020" i="38"/>
  <c r="AF1020" i="38"/>
  <c r="AE1020" i="38"/>
  <c r="AD1020" i="38"/>
  <c r="AC1020" i="38"/>
  <c r="AB1020" i="38"/>
  <c r="AA1020" i="38"/>
  <c r="AG1019" i="38"/>
  <c r="AF1019" i="38"/>
  <c r="AE1019" i="38"/>
  <c r="AD1019" i="38"/>
  <c r="AC1019" i="38"/>
  <c r="AB1019" i="38"/>
  <c r="AA1019" i="38"/>
  <c r="AG1018" i="38"/>
  <c r="AF1018" i="38"/>
  <c r="AE1018" i="38"/>
  <c r="AD1018" i="38"/>
  <c r="AC1018" i="38"/>
  <c r="AB1018" i="38"/>
  <c r="AA1018" i="38"/>
  <c r="AG1017" i="38"/>
  <c r="AF1017" i="38"/>
  <c r="AE1017" i="38"/>
  <c r="AD1017" i="38"/>
  <c r="AC1017" i="38"/>
  <c r="AB1017" i="38"/>
  <c r="AA1017" i="38"/>
  <c r="AG1016" i="38"/>
  <c r="AF1016" i="38"/>
  <c r="AE1016" i="38"/>
  <c r="AD1016" i="38"/>
  <c r="AC1016" i="38"/>
  <c r="AB1016" i="38"/>
  <c r="AA1016" i="38"/>
  <c r="AG1015" i="38"/>
  <c r="AF1015" i="38"/>
  <c r="AE1015" i="38"/>
  <c r="AD1015" i="38"/>
  <c r="AC1015" i="38"/>
  <c r="AB1015" i="38"/>
  <c r="AA1015" i="38"/>
  <c r="AG1014" i="38"/>
  <c r="AF1014" i="38"/>
  <c r="AE1014" i="38"/>
  <c r="AD1014" i="38"/>
  <c r="AC1014" i="38"/>
  <c r="AB1014" i="38"/>
  <c r="AA1014" i="38"/>
  <c r="AG1013" i="38"/>
  <c r="AF1013" i="38"/>
  <c r="AE1013" i="38"/>
  <c r="AD1013" i="38"/>
  <c r="AC1013" i="38"/>
  <c r="AB1013" i="38"/>
  <c r="AA1013" i="38"/>
  <c r="AG1012" i="38"/>
  <c r="AF1012" i="38"/>
  <c r="AE1012" i="38"/>
  <c r="AD1012" i="38"/>
  <c r="AC1012" i="38"/>
  <c r="AB1012" i="38"/>
  <c r="AA1012" i="38"/>
  <c r="AG1011" i="38"/>
  <c r="AF1011" i="38"/>
  <c r="AE1011" i="38"/>
  <c r="AD1011" i="38"/>
  <c r="AC1011" i="38"/>
  <c r="AB1011" i="38"/>
  <c r="AA1011" i="38"/>
  <c r="AG1010" i="38"/>
  <c r="AF1010" i="38"/>
  <c r="AE1010" i="38"/>
  <c r="AD1010" i="38"/>
  <c r="AC1010" i="38"/>
  <c r="AB1010" i="38"/>
  <c r="AA1010" i="38"/>
  <c r="AG1009" i="38"/>
  <c r="AF1009" i="38"/>
  <c r="AE1009" i="38"/>
  <c r="AD1009" i="38"/>
  <c r="AC1009" i="38"/>
  <c r="AB1009" i="38"/>
  <c r="AA1009" i="38"/>
  <c r="AG1008" i="38"/>
  <c r="AF1008" i="38"/>
  <c r="AE1008" i="38"/>
  <c r="AD1008" i="38"/>
  <c r="AC1008" i="38"/>
  <c r="AB1008" i="38"/>
  <c r="AA1008" i="38"/>
  <c r="AG1007" i="38"/>
  <c r="AF1007" i="38"/>
  <c r="AE1007" i="38"/>
  <c r="AD1007" i="38"/>
  <c r="AC1007" i="38"/>
  <c r="AB1007" i="38"/>
  <c r="AA1007" i="38"/>
  <c r="AG1006" i="38"/>
  <c r="AF1006" i="38"/>
  <c r="AE1006" i="38"/>
  <c r="AD1006" i="38"/>
  <c r="AC1006" i="38"/>
  <c r="AB1006" i="38"/>
  <c r="AA1006" i="38"/>
  <c r="AG1005" i="38"/>
  <c r="AF1005" i="38"/>
  <c r="AE1005" i="38"/>
  <c r="AD1005" i="38"/>
  <c r="AC1005" i="38"/>
  <c r="AB1005" i="38"/>
  <c r="AA1005" i="38"/>
  <c r="AG1004" i="38"/>
  <c r="AF1004" i="38"/>
  <c r="AE1004" i="38"/>
  <c r="AD1004" i="38"/>
  <c r="AC1004" i="38"/>
  <c r="AB1004" i="38"/>
  <c r="AA1004" i="38"/>
  <c r="AG1003" i="38"/>
  <c r="AF1003" i="38"/>
  <c r="AE1003" i="38"/>
  <c r="AD1003" i="38"/>
  <c r="AC1003" i="38"/>
  <c r="AB1003" i="38"/>
  <c r="AA1003" i="38"/>
  <c r="AG1002" i="38"/>
  <c r="AF1002" i="38"/>
  <c r="AE1002" i="38"/>
  <c r="AD1002" i="38"/>
  <c r="AC1002" i="38"/>
  <c r="AB1002" i="38"/>
  <c r="AA1002" i="38"/>
  <c r="AG1001" i="38"/>
  <c r="AF1001" i="38"/>
  <c r="AE1001" i="38"/>
  <c r="AD1001" i="38"/>
  <c r="AC1001" i="38"/>
  <c r="AB1001" i="38"/>
  <c r="AA1001" i="38"/>
  <c r="AG1000" i="38"/>
  <c r="AF1000" i="38"/>
  <c r="AE1000" i="38"/>
  <c r="AD1000" i="38"/>
  <c r="AC1000" i="38"/>
  <c r="AB1000" i="38"/>
  <c r="AA1000" i="38"/>
  <c r="AG999" i="38"/>
  <c r="AF999" i="38"/>
  <c r="AE999" i="38"/>
  <c r="AD999" i="38"/>
  <c r="AC999" i="38"/>
  <c r="AB999" i="38"/>
  <c r="AA999" i="38"/>
  <c r="AG998" i="38"/>
  <c r="AF998" i="38"/>
  <c r="AE998" i="38"/>
  <c r="AD998" i="38"/>
  <c r="AC998" i="38"/>
  <c r="AB998" i="38"/>
  <c r="AA998" i="38"/>
  <c r="AG997" i="38"/>
  <c r="AF997" i="38"/>
  <c r="AE997" i="38"/>
  <c r="AD997" i="38"/>
  <c r="AC997" i="38"/>
  <c r="AB997" i="38"/>
  <c r="AA997" i="38"/>
  <c r="AG996" i="38"/>
  <c r="AF996" i="38"/>
  <c r="AE996" i="38"/>
  <c r="AD996" i="38"/>
  <c r="AC996" i="38"/>
  <c r="AB996" i="38"/>
  <c r="AA996" i="38"/>
  <c r="AG995" i="38"/>
  <c r="AF995" i="38"/>
  <c r="AE995" i="38"/>
  <c r="AD995" i="38"/>
  <c r="AC995" i="38"/>
  <c r="AB995" i="38"/>
  <c r="AA995" i="38"/>
  <c r="AG994" i="38"/>
  <c r="AF994" i="38"/>
  <c r="AE994" i="38"/>
  <c r="AD994" i="38"/>
  <c r="AC994" i="38"/>
  <c r="AB994" i="38"/>
  <c r="AA994" i="38"/>
  <c r="AG993" i="38"/>
  <c r="AF993" i="38"/>
  <c r="AE993" i="38"/>
  <c r="AD993" i="38"/>
  <c r="AC993" i="38"/>
  <c r="AB993" i="38"/>
  <c r="AA993" i="38"/>
  <c r="AG992" i="38"/>
  <c r="AF992" i="38"/>
  <c r="AE992" i="38"/>
  <c r="AD992" i="38"/>
  <c r="AC992" i="38"/>
  <c r="AB992" i="38"/>
  <c r="AA992" i="38"/>
  <c r="AG991" i="38"/>
  <c r="AF991" i="38"/>
  <c r="AE991" i="38"/>
  <c r="AD991" i="38"/>
  <c r="AC991" i="38"/>
  <c r="AB991" i="38"/>
  <c r="AA991" i="38"/>
  <c r="AG990" i="38"/>
  <c r="AF990" i="38"/>
  <c r="AE990" i="38"/>
  <c r="AD990" i="38"/>
  <c r="AC990" i="38"/>
  <c r="AB990" i="38"/>
  <c r="AA990" i="38"/>
  <c r="AG989" i="38"/>
  <c r="AF989" i="38"/>
  <c r="AE989" i="38"/>
  <c r="AD989" i="38"/>
  <c r="AC989" i="38"/>
  <c r="AB989" i="38"/>
  <c r="AA989" i="38"/>
  <c r="AG988" i="38"/>
  <c r="AF988" i="38"/>
  <c r="AE988" i="38"/>
  <c r="AD988" i="38"/>
  <c r="AC988" i="38"/>
  <c r="AB988" i="38"/>
  <c r="AA988" i="38"/>
  <c r="AG987" i="38"/>
  <c r="AF987" i="38"/>
  <c r="AE987" i="38"/>
  <c r="AD987" i="38"/>
  <c r="AC987" i="38"/>
  <c r="AB987" i="38"/>
  <c r="AA987" i="38"/>
  <c r="AG986" i="38"/>
  <c r="AF986" i="38"/>
  <c r="AE986" i="38"/>
  <c r="AD986" i="38"/>
  <c r="AC986" i="38"/>
  <c r="AB986" i="38"/>
  <c r="AA986" i="38"/>
  <c r="AG985" i="38"/>
  <c r="AF985" i="38"/>
  <c r="AE985" i="38"/>
  <c r="AD985" i="38"/>
  <c r="AC985" i="38"/>
  <c r="AB985" i="38"/>
  <c r="AA985" i="38"/>
  <c r="AG984" i="38"/>
  <c r="AF984" i="38"/>
  <c r="AE984" i="38"/>
  <c r="AD984" i="38"/>
  <c r="AC984" i="38"/>
  <c r="AB984" i="38"/>
  <c r="AA984" i="38"/>
  <c r="AG983" i="38"/>
  <c r="AF983" i="38"/>
  <c r="AE983" i="38"/>
  <c r="AD983" i="38"/>
  <c r="AC983" i="38"/>
  <c r="AB983" i="38"/>
  <c r="AA983" i="38"/>
  <c r="AG982" i="38"/>
  <c r="AF982" i="38"/>
  <c r="AE982" i="38"/>
  <c r="AD982" i="38"/>
  <c r="AC982" i="38"/>
  <c r="AB982" i="38"/>
  <c r="AA982" i="38"/>
  <c r="AG981" i="38"/>
  <c r="AF981" i="38"/>
  <c r="AE981" i="38"/>
  <c r="AD981" i="38"/>
  <c r="AC981" i="38"/>
  <c r="AB981" i="38"/>
  <c r="AA981" i="38"/>
  <c r="AG980" i="38"/>
  <c r="AF980" i="38"/>
  <c r="AE980" i="38"/>
  <c r="AD980" i="38"/>
  <c r="AC980" i="38"/>
  <c r="AB980" i="38"/>
  <c r="AA980" i="38"/>
  <c r="AG979" i="38"/>
  <c r="AF979" i="38"/>
  <c r="AE979" i="38"/>
  <c r="AD979" i="38"/>
  <c r="AC979" i="38"/>
  <c r="AB979" i="38"/>
  <c r="AA979" i="38"/>
  <c r="AG978" i="38"/>
  <c r="AF978" i="38"/>
  <c r="AE978" i="38"/>
  <c r="AD978" i="38"/>
  <c r="AC978" i="38"/>
  <c r="AB978" i="38"/>
  <c r="AA978" i="38"/>
  <c r="AG977" i="38"/>
  <c r="AF977" i="38"/>
  <c r="AE977" i="38"/>
  <c r="AD977" i="38"/>
  <c r="AC977" i="38"/>
  <c r="AB977" i="38"/>
  <c r="AA977" i="38"/>
  <c r="AG976" i="38"/>
  <c r="AF976" i="38"/>
  <c r="AE976" i="38"/>
  <c r="AD976" i="38"/>
  <c r="AC976" i="38"/>
  <c r="AB976" i="38"/>
  <c r="AA976" i="38"/>
  <c r="AG975" i="38"/>
  <c r="AF975" i="38"/>
  <c r="AE975" i="38"/>
  <c r="AD975" i="38"/>
  <c r="AC975" i="38"/>
  <c r="AB975" i="38"/>
  <c r="AA975" i="38"/>
  <c r="AG974" i="38"/>
  <c r="AF974" i="38"/>
  <c r="AE974" i="38"/>
  <c r="AD974" i="38"/>
  <c r="AC974" i="38"/>
  <c r="AB974" i="38"/>
  <c r="AA974" i="38"/>
  <c r="AG973" i="38"/>
  <c r="AF973" i="38"/>
  <c r="AE973" i="38"/>
  <c r="AD973" i="38"/>
  <c r="AC973" i="38"/>
  <c r="AB973" i="38"/>
  <c r="AA973" i="38"/>
  <c r="AG972" i="38"/>
  <c r="AF972" i="38"/>
  <c r="AE972" i="38"/>
  <c r="AD972" i="38"/>
  <c r="AC972" i="38"/>
  <c r="AB972" i="38"/>
  <c r="AA972" i="38"/>
  <c r="AG971" i="38"/>
  <c r="AF971" i="38"/>
  <c r="AE971" i="38"/>
  <c r="AD971" i="38"/>
  <c r="AC971" i="38"/>
  <c r="AB971" i="38"/>
  <c r="AA971" i="38"/>
  <c r="AG970" i="38"/>
  <c r="AF970" i="38"/>
  <c r="AE970" i="38"/>
  <c r="AD970" i="38"/>
  <c r="AC970" i="38"/>
  <c r="AB970" i="38"/>
  <c r="AA970" i="38"/>
  <c r="AG969" i="38"/>
  <c r="AF969" i="38"/>
  <c r="AE969" i="38"/>
  <c r="AD969" i="38"/>
  <c r="AC969" i="38"/>
  <c r="AB969" i="38"/>
  <c r="AA969" i="38"/>
  <c r="AG968" i="38"/>
  <c r="AF968" i="38"/>
  <c r="AE968" i="38"/>
  <c r="AD968" i="38"/>
  <c r="AC968" i="38"/>
  <c r="AB968" i="38"/>
  <c r="AA968" i="38"/>
  <c r="AG967" i="38"/>
  <c r="AF967" i="38"/>
  <c r="AE967" i="38"/>
  <c r="AD967" i="38"/>
  <c r="AC967" i="38"/>
  <c r="AB967" i="38"/>
  <c r="AA967" i="38"/>
  <c r="AG966" i="38"/>
  <c r="AF966" i="38"/>
  <c r="AE966" i="38"/>
  <c r="AD966" i="38"/>
  <c r="AC966" i="38"/>
  <c r="AB966" i="38"/>
  <c r="AA966" i="38"/>
  <c r="AG965" i="38"/>
  <c r="AF965" i="38"/>
  <c r="AE965" i="38"/>
  <c r="AD965" i="38"/>
  <c r="AC965" i="38"/>
  <c r="AB965" i="38"/>
  <c r="AA965" i="38"/>
  <c r="AG964" i="38"/>
  <c r="AF964" i="38"/>
  <c r="AE964" i="38"/>
  <c r="AD964" i="38"/>
  <c r="AC964" i="38"/>
  <c r="AB964" i="38"/>
  <c r="AA964" i="38"/>
  <c r="AG963" i="38"/>
  <c r="AF963" i="38"/>
  <c r="AE963" i="38"/>
  <c r="AD963" i="38"/>
  <c r="AC963" i="38"/>
  <c r="AB963" i="38"/>
  <c r="AA963" i="38"/>
  <c r="AG962" i="38"/>
  <c r="AF962" i="38"/>
  <c r="AE962" i="38"/>
  <c r="AD962" i="38"/>
  <c r="AC962" i="38"/>
  <c r="AB962" i="38"/>
  <c r="AA962" i="38"/>
  <c r="AG961" i="38"/>
  <c r="AF961" i="38"/>
  <c r="AE961" i="38"/>
  <c r="AD961" i="38"/>
  <c r="AC961" i="38"/>
  <c r="AB961" i="38"/>
  <c r="AA961" i="38"/>
  <c r="AG960" i="38"/>
  <c r="AF960" i="38"/>
  <c r="AE960" i="38"/>
  <c r="AD960" i="38"/>
  <c r="AC960" i="38"/>
  <c r="AB960" i="38"/>
  <c r="AA960" i="38"/>
  <c r="AG959" i="38"/>
  <c r="AF959" i="38"/>
  <c r="AE959" i="38"/>
  <c r="AD959" i="38"/>
  <c r="AC959" i="38"/>
  <c r="AB959" i="38"/>
  <c r="AA959" i="38"/>
  <c r="AG958" i="38"/>
  <c r="AF958" i="38"/>
  <c r="AE958" i="38"/>
  <c r="AD958" i="38"/>
  <c r="AC958" i="38"/>
  <c r="AB958" i="38"/>
  <c r="AA958" i="38"/>
  <c r="AG957" i="38"/>
  <c r="AF957" i="38"/>
  <c r="AE957" i="38"/>
  <c r="AD957" i="38"/>
  <c r="AC957" i="38"/>
  <c r="AB957" i="38"/>
  <c r="AA957" i="38"/>
  <c r="AG956" i="38"/>
  <c r="AF956" i="38"/>
  <c r="AE956" i="38"/>
  <c r="AD956" i="38"/>
  <c r="AC956" i="38"/>
  <c r="AB956" i="38"/>
  <c r="AA956" i="38"/>
  <c r="AG955" i="38"/>
  <c r="AF955" i="38"/>
  <c r="AE955" i="38"/>
  <c r="AD955" i="38"/>
  <c r="AC955" i="38"/>
  <c r="AB955" i="38"/>
  <c r="AA955" i="38"/>
  <c r="AG954" i="38"/>
  <c r="AF954" i="38"/>
  <c r="AE954" i="38"/>
  <c r="AD954" i="38"/>
  <c r="AC954" i="38"/>
  <c r="AB954" i="38"/>
  <c r="AA954" i="38"/>
  <c r="AG953" i="38"/>
  <c r="AF953" i="38"/>
  <c r="AE953" i="38"/>
  <c r="AD953" i="38"/>
  <c r="AC953" i="38"/>
  <c r="AB953" i="38"/>
  <c r="AA953" i="38"/>
  <c r="AG952" i="38"/>
  <c r="AF952" i="38"/>
  <c r="AE952" i="38"/>
  <c r="AD952" i="38"/>
  <c r="AC952" i="38"/>
  <c r="AB952" i="38"/>
  <c r="AA952" i="38"/>
  <c r="AG951" i="38"/>
  <c r="AF951" i="38"/>
  <c r="AE951" i="38"/>
  <c r="AD951" i="38"/>
  <c r="AC951" i="38"/>
  <c r="AB951" i="38"/>
  <c r="AA951" i="38"/>
  <c r="AG950" i="38"/>
  <c r="AF950" i="38"/>
  <c r="AE950" i="38"/>
  <c r="AD950" i="38"/>
  <c r="AC950" i="38"/>
  <c r="AB950" i="38"/>
  <c r="AA950" i="38"/>
  <c r="AG949" i="38"/>
  <c r="AF949" i="38"/>
  <c r="AE949" i="38"/>
  <c r="AD949" i="38"/>
  <c r="AC949" i="38"/>
  <c r="AB949" i="38"/>
  <c r="AA949" i="38"/>
  <c r="AG948" i="38"/>
  <c r="AF948" i="38"/>
  <c r="AE948" i="38"/>
  <c r="AD948" i="38"/>
  <c r="AC948" i="38"/>
  <c r="AB948" i="38"/>
  <c r="AA948" i="38"/>
  <c r="AG947" i="38"/>
  <c r="AF947" i="38"/>
  <c r="AE947" i="38"/>
  <c r="AD947" i="38"/>
  <c r="AC947" i="38"/>
  <c r="AB947" i="38"/>
  <c r="AA947" i="38"/>
  <c r="AG946" i="38"/>
  <c r="AF946" i="38"/>
  <c r="AE946" i="38"/>
  <c r="AD946" i="38"/>
  <c r="AC946" i="38"/>
  <c r="AB946" i="38"/>
  <c r="AA946" i="38"/>
  <c r="AG945" i="38"/>
  <c r="AF945" i="38"/>
  <c r="AE945" i="38"/>
  <c r="AD945" i="38"/>
  <c r="AC945" i="38"/>
  <c r="AB945" i="38"/>
  <c r="AA945" i="38"/>
  <c r="AG944" i="38"/>
  <c r="AF944" i="38"/>
  <c r="AE944" i="38"/>
  <c r="AD944" i="38"/>
  <c r="AC944" i="38"/>
  <c r="AB944" i="38"/>
  <c r="AA944" i="38"/>
  <c r="AG943" i="38"/>
  <c r="AF943" i="38"/>
  <c r="AE943" i="38"/>
  <c r="AD943" i="38"/>
  <c r="AC943" i="38"/>
  <c r="AB943" i="38"/>
  <c r="AA943" i="38"/>
  <c r="AG942" i="38"/>
  <c r="AF942" i="38"/>
  <c r="AE942" i="38"/>
  <c r="AD942" i="38"/>
  <c r="AC942" i="38"/>
  <c r="AB942" i="38"/>
  <c r="AA942" i="38"/>
  <c r="AG941" i="38"/>
  <c r="AF941" i="38"/>
  <c r="AE941" i="38"/>
  <c r="AD941" i="38"/>
  <c r="AC941" i="38"/>
  <c r="AB941" i="38"/>
  <c r="AA941" i="38"/>
  <c r="AG940" i="38"/>
  <c r="AF940" i="38"/>
  <c r="AE940" i="38"/>
  <c r="AD940" i="38"/>
  <c r="AC940" i="38"/>
  <c r="AB940" i="38"/>
  <c r="AA940" i="38"/>
  <c r="AG939" i="38"/>
  <c r="AF939" i="38"/>
  <c r="AE939" i="38"/>
  <c r="AD939" i="38"/>
  <c r="AC939" i="38"/>
  <c r="AB939" i="38"/>
  <c r="AA939" i="38"/>
  <c r="AG938" i="38"/>
  <c r="AF938" i="38"/>
  <c r="AE938" i="38"/>
  <c r="AD938" i="38"/>
  <c r="AC938" i="38"/>
  <c r="AB938" i="38"/>
  <c r="AA938" i="38"/>
  <c r="AG937" i="38"/>
  <c r="AF937" i="38"/>
  <c r="AE937" i="38"/>
  <c r="AD937" i="38"/>
  <c r="AC937" i="38"/>
  <c r="AB937" i="38"/>
  <c r="AA937" i="38"/>
  <c r="AG936" i="38"/>
  <c r="AF936" i="38"/>
  <c r="AE936" i="38"/>
  <c r="AD936" i="38"/>
  <c r="AC936" i="38"/>
  <c r="AB936" i="38"/>
  <c r="AA936" i="38"/>
  <c r="AG935" i="38"/>
  <c r="AF935" i="38"/>
  <c r="AE935" i="38"/>
  <c r="AD935" i="38"/>
  <c r="AC935" i="38"/>
  <c r="AB935" i="38"/>
  <c r="AA935" i="38"/>
  <c r="AG934" i="38"/>
  <c r="AF934" i="38"/>
  <c r="AE934" i="38"/>
  <c r="AD934" i="38"/>
  <c r="AC934" i="38"/>
  <c r="AB934" i="38"/>
  <c r="AA934" i="38"/>
  <c r="AG933" i="38"/>
  <c r="AF933" i="38"/>
  <c r="AE933" i="38"/>
  <c r="AD933" i="38"/>
  <c r="AC933" i="38"/>
  <c r="AB933" i="38"/>
  <c r="AA933" i="38"/>
  <c r="AG932" i="38"/>
  <c r="AF932" i="38"/>
  <c r="AE932" i="38"/>
  <c r="AD932" i="38"/>
  <c r="AC932" i="38"/>
  <c r="AB932" i="38"/>
  <c r="AA932" i="38"/>
  <c r="AG931" i="38"/>
  <c r="AF931" i="38"/>
  <c r="AE931" i="38"/>
  <c r="AD931" i="38"/>
  <c r="AC931" i="38"/>
  <c r="AB931" i="38"/>
  <c r="AA931" i="38"/>
  <c r="AG930" i="38"/>
  <c r="AF930" i="38"/>
  <c r="AE930" i="38"/>
  <c r="AD930" i="38"/>
  <c r="AC930" i="38"/>
  <c r="AB930" i="38"/>
  <c r="AA930" i="38"/>
  <c r="AG929" i="38"/>
  <c r="AF929" i="38"/>
  <c r="AE929" i="38"/>
  <c r="AD929" i="38"/>
  <c r="AC929" i="38"/>
  <c r="AB929" i="38"/>
  <c r="AA929" i="38"/>
  <c r="AG928" i="38"/>
  <c r="AF928" i="38"/>
  <c r="AE928" i="38"/>
  <c r="AD928" i="38"/>
  <c r="AC928" i="38"/>
  <c r="AB928" i="38"/>
  <c r="AA928" i="38"/>
  <c r="AG927" i="38"/>
  <c r="AF927" i="38"/>
  <c r="AE927" i="38"/>
  <c r="AD927" i="38"/>
  <c r="AC927" i="38"/>
  <c r="AB927" i="38"/>
  <c r="AA927" i="38"/>
  <c r="AG926" i="38"/>
  <c r="AF926" i="38"/>
  <c r="AE926" i="38"/>
  <c r="AD926" i="38"/>
  <c r="AC926" i="38"/>
  <c r="AB926" i="38"/>
  <c r="AA926" i="38"/>
  <c r="AG925" i="38"/>
  <c r="AF925" i="38"/>
  <c r="AE925" i="38"/>
  <c r="AD925" i="38"/>
  <c r="AC925" i="38"/>
  <c r="AB925" i="38"/>
  <c r="AA925" i="38"/>
  <c r="AG924" i="38"/>
  <c r="AF924" i="38"/>
  <c r="AE924" i="38"/>
  <c r="AD924" i="38"/>
  <c r="AC924" i="38"/>
  <c r="AB924" i="38"/>
  <c r="AA924" i="38"/>
  <c r="AG923" i="38"/>
  <c r="AF923" i="38"/>
  <c r="AE923" i="38"/>
  <c r="AD923" i="38"/>
  <c r="AC923" i="38"/>
  <c r="AB923" i="38"/>
  <c r="AA923" i="38"/>
  <c r="AG922" i="38"/>
  <c r="AF922" i="38"/>
  <c r="AE922" i="38"/>
  <c r="AD922" i="38"/>
  <c r="AC922" i="38"/>
  <c r="AB922" i="38"/>
  <c r="AA922" i="38"/>
  <c r="AG921" i="38"/>
  <c r="AF921" i="38"/>
  <c r="AE921" i="38"/>
  <c r="AD921" i="38"/>
  <c r="AC921" i="38"/>
  <c r="AB921" i="38"/>
  <c r="AA921" i="38"/>
  <c r="AG920" i="38"/>
  <c r="AF920" i="38"/>
  <c r="AE920" i="38"/>
  <c r="AD920" i="38"/>
  <c r="AC920" i="38"/>
  <c r="AB920" i="38"/>
  <c r="AA920" i="38"/>
  <c r="AG919" i="38"/>
  <c r="AF919" i="38"/>
  <c r="AE919" i="38"/>
  <c r="AD919" i="38"/>
  <c r="AC919" i="38"/>
  <c r="AB919" i="38"/>
  <c r="AA919" i="38"/>
  <c r="AG918" i="38"/>
  <c r="AF918" i="38"/>
  <c r="AE918" i="38"/>
  <c r="AD918" i="38"/>
  <c r="AC918" i="38"/>
  <c r="AB918" i="38"/>
  <c r="AA918" i="38"/>
  <c r="AG917" i="38"/>
  <c r="AF917" i="38"/>
  <c r="AE917" i="38"/>
  <c r="AD917" i="38"/>
  <c r="AC917" i="38"/>
  <c r="AB917" i="38"/>
  <c r="AA917" i="38"/>
  <c r="AG916" i="38"/>
  <c r="AF916" i="38"/>
  <c r="AE916" i="38"/>
  <c r="AD916" i="38"/>
  <c r="AC916" i="38"/>
  <c r="AB916" i="38"/>
  <c r="AA916" i="38"/>
  <c r="AG915" i="38"/>
  <c r="AF915" i="38"/>
  <c r="AE915" i="38"/>
  <c r="AD915" i="38"/>
  <c r="AC915" i="38"/>
  <c r="AB915" i="38"/>
  <c r="AA915" i="38"/>
  <c r="AG914" i="38"/>
  <c r="AF914" i="38"/>
  <c r="AE914" i="38"/>
  <c r="AD914" i="38"/>
  <c r="AC914" i="38"/>
  <c r="AB914" i="38"/>
  <c r="AA914" i="38"/>
  <c r="AG913" i="38"/>
  <c r="AF913" i="38"/>
  <c r="AE913" i="38"/>
  <c r="AD913" i="38"/>
  <c r="AC913" i="38"/>
  <c r="AB913" i="38"/>
  <c r="AA913" i="38"/>
  <c r="AG912" i="38"/>
  <c r="AF912" i="38"/>
  <c r="AE912" i="38"/>
  <c r="AD912" i="38"/>
  <c r="AC912" i="38"/>
  <c r="AB912" i="38"/>
  <c r="AA912" i="38"/>
  <c r="AG911" i="38"/>
  <c r="AF911" i="38"/>
  <c r="AE911" i="38"/>
  <c r="AD911" i="38"/>
  <c r="AC911" i="38"/>
  <c r="AB911" i="38"/>
  <c r="AA911" i="38"/>
  <c r="AG910" i="38"/>
  <c r="AF910" i="38"/>
  <c r="AE910" i="38"/>
  <c r="AD910" i="38"/>
  <c r="AC910" i="38"/>
  <c r="AB910" i="38"/>
  <c r="AA910" i="38"/>
  <c r="AG909" i="38"/>
  <c r="AF909" i="38"/>
  <c r="AE909" i="38"/>
  <c r="AD909" i="38"/>
  <c r="AC909" i="38"/>
  <c r="AB909" i="38"/>
  <c r="AA909" i="38"/>
  <c r="AG908" i="38"/>
  <c r="AF908" i="38"/>
  <c r="AE908" i="38"/>
  <c r="AD908" i="38"/>
  <c r="AC908" i="38"/>
  <c r="AB908" i="38"/>
  <c r="AA908" i="38"/>
  <c r="AG907" i="38"/>
  <c r="AF907" i="38"/>
  <c r="AE907" i="38"/>
  <c r="AD907" i="38"/>
  <c r="AC907" i="38"/>
  <c r="AB907" i="38"/>
  <c r="AA907" i="38"/>
  <c r="AG906" i="38"/>
  <c r="AF906" i="38"/>
  <c r="AE906" i="38"/>
  <c r="AD906" i="38"/>
  <c r="AC906" i="38"/>
  <c r="AB906" i="38"/>
  <c r="AA906" i="38"/>
  <c r="AG905" i="38"/>
  <c r="AF905" i="38"/>
  <c r="AE905" i="38"/>
  <c r="AD905" i="38"/>
  <c r="AC905" i="38"/>
  <c r="AB905" i="38"/>
  <c r="AA905" i="38"/>
  <c r="AG904" i="38"/>
  <c r="AF904" i="38"/>
  <c r="AE904" i="38"/>
  <c r="AD904" i="38"/>
  <c r="AC904" i="38"/>
  <c r="AB904" i="38"/>
  <c r="AA904" i="38"/>
  <c r="AG903" i="38"/>
  <c r="AF903" i="38"/>
  <c r="AE903" i="38"/>
  <c r="AD903" i="38"/>
  <c r="AC903" i="38"/>
  <c r="AB903" i="38"/>
  <c r="AA903" i="38"/>
  <c r="AG902" i="38"/>
  <c r="AF902" i="38"/>
  <c r="AE902" i="38"/>
  <c r="AD902" i="38"/>
  <c r="AC902" i="38"/>
  <c r="AB902" i="38"/>
  <c r="AA902" i="38"/>
  <c r="AG901" i="38"/>
  <c r="AF901" i="38"/>
  <c r="AE901" i="38"/>
  <c r="AD901" i="38"/>
  <c r="AC901" i="38"/>
  <c r="AB901" i="38"/>
  <c r="AA901" i="38"/>
  <c r="AG900" i="38"/>
  <c r="AF900" i="38"/>
  <c r="AE900" i="38"/>
  <c r="AD900" i="38"/>
  <c r="AC900" i="38"/>
  <c r="AB900" i="38"/>
  <c r="AA900" i="38"/>
  <c r="AG899" i="38"/>
  <c r="AF899" i="38"/>
  <c r="AE899" i="38"/>
  <c r="AD899" i="38"/>
  <c r="AC899" i="38"/>
  <c r="AB899" i="38"/>
  <c r="AA899" i="38"/>
  <c r="AG898" i="38"/>
  <c r="AF898" i="38"/>
  <c r="AE898" i="38"/>
  <c r="AD898" i="38"/>
  <c r="AC898" i="38"/>
  <c r="AB898" i="38"/>
  <c r="AA898" i="38"/>
  <c r="AG897" i="38"/>
  <c r="AF897" i="38"/>
  <c r="AE897" i="38"/>
  <c r="AD897" i="38"/>
  <c r="AC897" i="38"/>
  <c r="AB897" i="38"/>
  <c r="AA897" i="38"/>
  <c r="AG896" i="38"/>
  <c r="AF896" i="38"/>
  <c r="AE896" i="38"/>
  <c r="AD896" i="38"/>
  <c r="AC896" i="38"/>
  <c r="AB896" i="38"/>
  <c r="AA896" i="38"/>
  <c r="AG895" i="38"/>
  <c r="AF895" i="38"/>
  <c r="AE895" i="38"/>
  <c r="AD895" i="38"/>
  <c r="AC895" i="38"/>
  <c r="AB895" i="38"/>
  <c r="AA895" i="38"/>
  <c r="AG894" i="38"/>
  <c r="AF894" i="38"/>
  <c r="AE894" i="38"/>
  <c r="AD894" i="38"/>
  <c r="AC894" i="38"/>
  <c r="AB894" i="38"/>
  <c r="AA894" i="38"/>
  <c r="AG893" i="38"/>
  <c r="AF893" i="38"/>
  <c r="AE893" i="38"/>
  <c r="AD893" i="38"/>
  <c r="AC893" i="38"/>
  <c r="AB893" i="38"/>
  <c r="AA893" i="38"/>
  <c r="AG892" i="38"/>
  <c r="AF892" i="38"/>
  <c r="AE892" i="38"/>
  <c r="AD892" i="38"/>
  <c r="AC892" i="38"/>
  <c r="AB892" i="38"/>
  <c r="AA892" i="38"/>
  <c r="AG891" i="38"/>
  <c r="AF891" i="38"/>
  <c r="AE891" i="38"/>
  <c r="AD891" i="38"/>
  <c r="AC891" i="38"/>
  <c r="AB891" i="38"/>
  <c r="AA891" i="38"/>
  <c r="AG890" i="38"/>
  <c r="AF890" i="38"/>
  <c r="AE890" i="38"/>
  <c r="AD890" i="38"/>
  <c r="AC890" i="38"/>
  <c r="AB890" i="38"/>
  <c r="AA890" i="38"/>
  <c r="AG889" i="38"/>
  <c r="AF889" i="38"/>
  <c r="AE889" i="38"/>
  <c r="AD889" i="38"/>
  <c r="AC889" i="38"/>
  <c r="AB889" i="38"/>
  <c r="AA889" i="38"/>
  <c r="AG888" i="38"/>
  <c r="AF888" i="38"/>
  <c r="AE888" i="38"/>
  <c r="AD888" i="38"/>
  <c r="AC888" i="38"/>
  <c r="AB888" i="38"/>
  <c r="AA888" i="38"/>
  <c r="AG887" i="38"/>
  <c r="AF887" i="38"/>
  <c r="AE887" i="38"/>
  <c r="AD887" i="38"/>
  <c r="AC887" i="38"/>
  <c r="AB887" i="38"/>
  <c r="AA887" i="38"/>
  <c r="AG886" i="38"/>
  <c r="AF886" i="38"/>
  <c r="AE886" i="38"/>
  <c r="AD886" i="38"/>
  <c r="AC886" i="38"/>
  <c r="AB886" i="38"/>
  <c r="AA886" i="38"/>
  <c r="AG885" i="38"/>
  <c r="AF885" i="38"/>
  <c r="AE885" i="38"/>
  <c r="AD885" i="38"/>
  <c r="AC885" i="38"/>
  <c r="AB885" i="38"/>
  <c r="AA885" i="38"/>
  <c r="AG884" i="38"/>
  <c r="AF884" i="38"/>
  <c r="AE884" i="38"/>
  <c r="AD884" i="38"/>
  <c r="AC884" i="38"/>
  <c r="AB884" i="38"/>
  <c r="AA884" i="38"/>
  <c r="AG883" i="38"/>
  <c r="AF883" i="38"/>
  <c r="AE883" i="38"/>
  <c r="AD883" i="38"/>
  <c r="AC883" i="38"/>
  <c r="AB883" i="38"/>
  <c r="AA883" i="38"/>
  <c r="AG882" i="38"/>
  <c r="AF882" i="38"/>
  <c r="AE882" i="38"/>
  <c r="AD882" i="38"/>
  <c r="AC882" i="38"/>
  <c r="AB882" i="38"/>
  <c r="AA882" i="38"/>
  <c r="AG881" i="38"/>
  <c r="AF881" i="38"/>
  <c r="AE881" i="38"/>
  <c r="AD881" i="38"/>
  <c r="AC881" i="38"/>
  <c r="AB881" i="38"/>
  <c r="AA881" i="38"/>
  <c r="AG880" i="38"/>
  <c r="AF880" i="38"/>
  <c r="AE880" i="38"/>
  <c r="AD880" i="38"/>
  <c r="AC880" i="38"/>
  <c r="AB880" i="38"/>
  <c r="AA880" i="38"/>
  <c r="AG879" i="38"/>
  <c r="AF879" i="38"/>
  <c r="AE879" i="38"/>
  <c r="AD879" i="38"/>
  <c r="AC879" i="38"/>
  <c r="AB879" i="38"/>
  <c r="AA879" i="38"/>
  <c r="AG878" i="38"/>
  <c r="AF878" i="38"/>
  <c r="AE878" i="38"/>
  <c r="AD878" i="38"/>
  <c r="AC878" i="38"/>
  <c r="AB878" i="38"/>
  <c r="AA878" i="38"/>
  <c r="AG877" i="38"/>
  <c r="AF877" i="38"/>
  <c r="AE877" i="38"/>
  <c r="AD877" i="38"/>
  <c r="AC877" i="38"/>
  <c r="AB877" i="38"/>
  <c r="AA877" i="38"/>
  <c r="AG876" i="38"/>
  <c r="AF876" i="38"/>
  <c r="AE876" i="38"/>
  <c r="AD876" i="38"/>
  <c r="AC876" i="38"/>
  <c r="AB876" i="38"/>
  <c r="AA876" i="38"/>
  <c r="AG875" i="38"/>
  <c r="AF875" i="38"/>
  <c r="AE875" i="38"/>
  <c r="AD875" i="38"/>
  <c r="AC875" i="38"/>
  <c r="AB875" i="38"/>
  <c r="AA875" i="38"/>
  <c r="AG874" i="38"/>
  <c r="AF874" i="38"/>
  <c r="AE874" i="38"/>
  <c r="AD874" i="38"/>
  <c r="AC874" i="38"/>
  <c r="AB874" i="38"/>
  <c r="AA874" i="38"/>
  <c r="AG873" i="38"/>
  <c r="AF873" i="38"/>
  <c r="AE873" i="38"/>
  <c r="AD873" i="38"/>
  <c r="AC873" i="38"/>
  <c r="AB873" i="38"/>
  <c r="AA873" i="38"/>
  <c r="AG872" i="38"/>
  <c r="AF872" i="38"/>
  <c r="AE872" i="38"/>
  <c r="AD872" i="38"/>
  <c r="AC872" i="38"/>
  <c r="AB872" i="38"/>
  <c r="AA872" i="38"/>
  <c r="AG871" i="38"/>
  <c r="AF871" i="38"/>
  <c r="AE871" i="38"/>
  <c r="AD871" i="38"/>
  <c r="AC871" i="38"/>
  <c r="AB871" i="38"/>
  <c r="AA871" i="38"/>
  <c r="AG870" i="38"/>
  <c r="AF870" i="38"/>
  <c r="AE870" i="38"/>
  <c r="AD870" i="38"/>
  <c r="AC870" i="38"/>
  <c r="AB870" i="38"/>
  <c r="AA870" i="38"/>
  <c r="AG869" i="38"/>
  <c r="AF869" i="38"/>
  <c r="AE869" i="38"/>
  <c r="AD869" i="38"/>
  <c r="AC869" i="38"/>
  <c r="AB869" i="38"/>
  <c r="AA869" i="38"/>
  <c r="AG868" i="38"/>
  <c r="AF868" i="38"/>
  <c r="AE868" i="38"/>
  <c r="AD868" i="38"/>
  <c r="AC868" i="38"/>
  <c r="AB868" i="38"/>
  <c r="AA868" i="38"/>
  <c r="AG867" i="38"/>
  <c r="AF867" i="38"/>
  <c r="AE867" i="38"/>
  <c r="AD867" i="38"/>
  <c r="AC867" i="38"/>
  <c r="AB867" i="38"/>
  <c r="AA867" i="38"/>
  <c r="AG866" i="38"/>
  <c r="AF866" i="38"/>
  <c r="AE866" i="38"/>
  <c r="AD866" i="38"/>
  <c r="AC866" i="38"/>
  <c r="AB866" i="38"/>
  <c r="AA866" i="38"/>
  <c r="AG865" i="38"/>
  <c r="AF865" i="38"/>
  <c r="AE865" i="38"/>
  <c r="AD865" i="38"/>
  <c r="AC865" i="38"/>
  <c r="AB865" i="38"/>
  <c r="AA865" i="38"/>
  <c r="AG864" i="38"/>
  <c r="AF864" i="38"/>
  <c r="AE864" i="38"/>
  <c r="AD864" i="38"/>
  <c r="AC864" i="38"/>
  <c r="AB864" i="38"/>
  <c r="AA864" i="38"/>
  <c r="AG863" i="38"/>
  <c r="AF863" i="38"/>
  <c r="AE863" i="38"/>
  <c r="AD863" i="38"/>
  <c r="AC863" i="38"/>
  <c r="AB863" i="38"/>
  <c r="AA863" i="38"/>
  <c r="AG862" i="38"/>
  <c r="AF862" i="38"/>
  <c r="AE862" i="38"/>
  <c r="AD862" i="38"/>
  <c r="AC862" i="38"/>
  <c r="AB862" i="38"/>
  <c r="AA862" i="38"/>
  <c r="AG861" i="38"/>
  <c r="AF861" i="38"/>
  <c r="AE861" i="38"/>
  <c r="AD861" i="38"/>
  <c r="AC861" i="38"/>
  <c r="AB861" i="38"/>
  <c r="AA861" i="38"/>
  <c r="AG860" i="38"/>
  <c r="AF860" i="38"/>
  <c r="AE860" i="38"/>
  <c r="AD860" i="38"/>
  <c r="AC860" i="38"/>
  <c r="AB860" i="38"/>
  <c r="AA860" i="38"/>
  <c r="AG859" i="38"/>
  <c r="AF859" i="38"/>
  <c r="AE859" i="38"/>
  <c r="AD859" i="38"/>
  <c r="AC859" i="38"/>
  <c r="AB859" i="38"/>
  <c r="AA859" i="38"/>
  <c r="AG858" i="38"/>
  <c r="AF858" i="38"/>
  <c r="AE858" i="38"/>
  <c r="AD858" i="38"/>
  <c r="AC858" i="38"/>
  <c r="AB858" i="38"/>
  <c r="AA858" i="38"/>
  <c r="AG857" i="38"/>
  <c r="AF857" i="38"/>
  <c r="AE857" i="38"/>
  <c r="AD857" i="38"/>
  <c r="AC857" i="38"/>
  <c r="AB857" i="38"/>
  <c r="AA857" i="38"/>
  <c r="AG856" i="38"/>
  <c r="AF856" i="38"/>
  <c r="AE856" i="38"/>
  <c r="AD856" i="38"/>
  <c r="AC856" i="38"/>
  <c r="AB856" i="38"/>
  <c r="AA856" i="38"/>
  <c r="AG855" i="38"/>
  <c r="AF855" i="38"/>
  <c r="AE855" i="38"/>
  <c r="AD855" i="38"/>
  <c r="AC855" i="38"/>
  <c r="AB855" i="38"/>
  <c r="AA855" i="38"/>
  <c r="AG854" i="38"/>
  <c r="AF854" i="38"/>
  <c r="AE854" i="38"/>
  <c r="AD854" i="38"/>
  <c r="AC854" i="38"/>
  <c r="AB854" i="38"/>
  <c r="AA854" i="38"/>
  <c r="AG853" i="38"/>
  <c r="AF853" i="38"/>
  <c r="AE853" i="38"/>
  <c r="AD853" i="38"/>
  <c r="AC853" i="38"/>
  <c r="AB853" i="38"/>
  <c r="AA853" i="38"/>
  <c r="AG852" i="38"/>
  <c r="AF852" i="38"/>
  <c r="AE852" i="38"/>
  <c r="AD852" i="38"/>
  <c r="AC852" i="38"/>
  <c r="AB852" i="38"/>
  <c r="AA852" i="38"/>
  <c r="AG851" i="38"/>
  <c r="AF851" i="38"/>
  <c r="AE851" i="38"/>
  <c r="AD851" i="38"/>
  <c r="AC851" i="38"/>
  <c r="AB851" i="38"/>
  <c r="AA851" i="38"/>
  <c r="AG850" i="38"/>
  <c r="AF850" i="38"/>
  <c r="AE850" i="38"/>
  <c r="AD850" i="38"/>
  <c r="AC850" i="38"/>
  <c r="AB850" i="38"/>
  <c r="AA850" i="38"/>
  <c r="AG849" i="38"/>
  <c r="AF849" i="38"/>
  <c r="AE849" i="38"/>
  <c r="AD849" i="38"/>
  <c r="AC849" i="38"/>
  <c r="AB849" i="38"/>
  <c r="AA849" i="38"/>
  <c r="AG848" i="38"/>
  <c r="AF848" i="38"/>
  <c r="AE848" i="38"/>
  <c r="AD848" i="38"/>
  <c r="AC848" i="38"/>
  <c r="AB848" i="38"/>
  <c r="AA848" i="38"/>
  <c r="AG847" i="38"/>
  <c r="AF847" i="38"/>
  <c r="AE847" i="38"/>
  <c r="AD847" i="38"/>
  <c r="AC847" i="38"/>
  <c r="AB847" i="38"/>
  <c r="AA847" i="38"/>
  <c r="AG846" i="38"/>
  <c r="AF846" i="38"/>
  <c r="AE846" i="38"/>
  <c r="AD846" i="38"/>
  <c r="AC846" i="38"/>
  <c r="AB846" i="38"/>
  <c r="AA846" i="38"/>
  <c r="AG845" i="38"/>
  <c r="AF845" i="38"/>
  <c r="AE845" i="38"/>
  <c r="AD845" i="38"/>
  <c r="AC845" i="38"/>
  <c r="AB845" i="38"/>
  <c r="AA845" i="38"/>
  <c r="AG844" i="38"/>
  <c r="AF844" i="38"/>
  <c r="AE844" i="38"/>
  <c r="AD844" i="38"/>
  <c r="AC844" i="38"/>
  <c r="AB844" i="38"/>
  <c r="AA844" i="38"/>
  <c r="AG843" i="38"/>
  <c r="AF843" i="38"/>
  <c r="AE843" i="38"/>
  <c r="AD843" i="38"/>
  <c r="AC843" i="38"/>
  <c r="AB843" i="38"/>
  <c r="AA843" i="38"/>
  <c r="AG842" i="38"/>
  <c r="AF842" i="38"/>
  <c r="AE842" i="38"/>
  <c r="AD842" i="38"/>
  <c r="AC842" i="38"/>
  <c r="AB842" i="38"/>
  <c r="AA842" i="38"/>
  <c r="AG841" i="38"/>
  <c r="AF841" i="38"/>
  <c r="AE841" i="38"/>
  <c r="AD841" i="38"/>
  <c r="AC841" i="38"/>
  <c r="AB841" i="38"/>
  <c r="AA841" i="38"/>
  <c r="AG840" i="38"/>
  <c r="AF840" i="38"/>
  <c r="AE840" i="38"/>
  <c r="AD840" i="38"/>
  <c r="AC840" i="38"/>
  <c r="AB840" i="38"/>
  <c r="AA840" i="38"/>
  <c r="AG839" i="38"/>
  <c r="AF839" i="38"/>
  <c r="AE839" i="38"/>
  <c r="AD839" i="38"/>
  <c r="AC839" i="38"/>
  <c r="AB839" i="38"/>
  <c r="AA839" i="38"/>
  <c r="AG838" i="38"/>
  <c r="AF838" i="38"/>
  <c r="AE838" i="38"/>
  <c r="AD838" i="38"/>
  <c r="AC838" i="38"/>
  <c r="AB838" i="38"/>
  <c r="AA838" i="38"/>
  <c r="AG837" i="38"/>
  <c r="AF837" i="38"/>
  <c r="AE837" i="38"/>
  <c r="AD837" i="38"/>
  <c r="AC837" i="38"/>
  <c r="AB837" i="38"/>
  <c r="AA837" i="38"/>
  <c r="AG836" i="38"/>
  <c r="AF836" i="38"/>
  <c r="AE836" i="38"/>
  <c r="AD836" i="38"/>
  <c r="AC836" i="38"/>
  <c r="AB836" i="38"/>
  <c r="AA836" i="38"/>
  <c r="AG835" i="38"/>
  <c r="AF835" i="38"/>
  <c r="AE835" i="38"/>
  <c r="AD835" i="38"/>
  <c r="AC835" i="38"/>
  <c r="AB835" i="38"/>
  <c r="AA835" i="38"/>
  <c r="AG834" i="38"/>
  <c r="AF834" i="38"/>
  <c r="AE834" i="38"/>
  <c r="AD834" i="38"/>
  <c r="AC834" i="38"/>
  <c r="AB834" i="38"/>
  <c r="AA834" i="38"/>
  <c r="AG833" i="38"/>
  <c r="AF833" i="38"/>
  <c r="AE833" i="38"/>
  <c r="AD833" i="38"/>
  <c r="AC833" i="38"/>
  <c r="AB833" i="38"/>
  <c r="AA833" i="38"/>
  <c r="AG832" i="38"/>
  <c r="AF832" i="38"/>
  <c r="AE832" i="38"/>
  <c r="AD832" i="38"/>
  <c r="AC832" i="38"/>
  <c r="AB832" i="38"/>
  <c r="AA832" i="38"/>
  <c r="AG831" i="38"/>
  <c r="AF831" i="38"/>
  <c r="AE831" i="38"/>
  <c r="AD831" i="38"/>
  <c r="AC831" i="38"/>
  <c r="AB831" i="38"/>
  <c r="AA831" i="38"/>
  <c r="AG830" i="38"/>
  <c r="AF830" i="38"/>
  <c r="AE830" i="38"/>
  <c r="AD830" i="38"/>
  <c r="AC830" i="38"/>
  <c r="AB830" i="38"/>
  <c r="AA830" i="38"/>
  <c r="AG829" i="38"/>
  <c r="AF829" i="38"/>
  <c r="AE829" i="38"/>
  <c r="AD829" i="38"/>
  <c r="AC829" i="38"/>
  <c r="AB829" i="38"/>
  <c r="AA829" i="38"/>
  <c r="AG828" i="38"/>
  <c r="AF828" i="38"/>
  <c r="AE828" i="38"/>
  <c r="AD828" i="38"/>
  <c r="AC828" i="38"/>
  <c r="AB828" i="38"/>
  <c r="AA828" i="38"/>
  <c r="AG827" i="38"/>
  <c r="AF827" i="38"/>
  <c r="AE827" i="38"/>
  <c r="AD827" i="38"/>
  <c r="AC827" i="38"/>
  <c r="AB827" i="38"/>
  <c r="AA827" i="38"/>
  <c r="AG826" i="38"/>
  <c r="AF826" i="38"/>
  <c r="AE826" i="38"/>
  <c r="AD826" i="38"/>
  <c r="AC826" i="38"/>
  <c r="AB826" i="38"/>
  <c r="AA826" i="38"/>
  <c r="AG825" i="38"/>
  <c r="AF825" i="38"/>
  <c r="AE825" i="38"/>
  <c r="AD825" i="38"/>
  <c r="AC825" i="38"/>
  <c r="AB825" i="38"/>
  <c r="AA825" i="38"/>
  <c r="AG824" i="38"/>
  <c r="AF824" i="38"/>
  <c r="AE824" i="38"/>
  <c r="AD824" i="38"/>
  <c r="AC824" i="38"/>
  <c r="AB824" i="38"/>
  <c r="AA824" i="38"/>
  <c r="AG823" i="38"/>
  <c r="AF823" i="38"/>
  <c r="AE823" i="38"/>
  <c r="AD823" i="38"/>
  <c r="AC823" i="38"/>
  <c r="AB823" i="38"/>
  <c r="AA823" i="38"/>
  <c r="AG822" i="38"/>
  <c r="AF822" i="38"/>
  <c r="AE822" i="38"/>
  <c r="AD822" i="38"/>
  <c r="AC822" i="38"/>
  <c r="AB822" i="38"/>
  <c r="AA822" i="38"/>
  <c r="AG821" i="38"/>
  <c r="AF821" i="38"/>
  <c r="AE821" i="38"/>
  <c r="AD821" i="38"/>
  <c r="AC821" i="38"/>
  <c r="AB821" i="38"/>
  <c r="AA821" i="38"/>
  <c r="AG820" i="38"/>
  <c r="AF820" i="38"/>
  <c r="AE820" i="38"/>
  <c r="AD820" i="38"/>
  <c r="AC820" i="38"/>
  <c r="AB820" i="38"/>
  <c r="AA820" i="38"/>
  <c r="AG819" i="38"/>
  <c r="AF819" i="38"/>
  <c r="AE819" i="38"/>
  <c r="AD819" i="38"/>
  <c r="AC819" i="38"/>
  <c r="AB819" i="38"/>
  <c r="AA819" i="38"/>
  <c r="AG818" i="38"/>
  <c r="AF818" i="38"/>
  <c r="AE818" i="38"/>
  <c r="AD818" i="38"/>
  <c r="AC818" i="38"/>
  <c r="AB818" i="38"/>
  <c r="AA818" i="38"/>
  <c r="AG817" i="38"/>
  <c r="AF817" i="38"/>
  <c r="AE817" i="38"/>
  <c r="AD817" i="38"/>
  <c r="AC817" i="38"/>
  <c r="AB817" i="38"/>
  <c r="AA817" i="38"/>
  <c r="AG816" i="38"/>
  <c r="AF816" i="38"/>
  <c r="AE816" i="38"/>
  <c r="AD816" i="38"/>
  <c r="AC816" i="38"/>
  <c r="AB816" i="38"/>
  <c r="AA816" i="38"/>
  <c r="AG815" i="38"/>
  <c r="AF815" i="38"/>
  <c r="AE815" i="38"/>
  <c r="AD815" i="38"/>
  <c r="AC815" i="38"/>
  <c r="AB815" i="38"/>
  <c r="AA815" i="38"/>
  <c r="AG814" i="38"/>
  <c r="AF814" i="38"/>
  <c r="AE814" i="38"/>
  <c r="AD814" i="38"/>
  <c r="AC814" i="38"/>
  <c r="AB814" i="38"/>
  <c r="AA814" i="38"/>
  <c r="AG813" i="38"/>
  <c r="AF813" i="38"/>
  <c r="AE813" i="38"/>
  <c r="AD813" i="38"/>
  <c r="AC813" i="38"/>
  <c r="AB813" i="38"/>
  <c r="AA813" i="38"/>
  <c r="AG812" i="38"/>
  <c r="AF812" i="38"/>
  <c r="AE812" i="38"/>
  <c r="AD812" i="38"/>
  <c r="AC812" i="38"/>
  <c r="AB812" i="38"/>
  <c r="AA812" i="38"/>
  <c r="AG811" i="38"/>
  <c r="AF811" i="38"/>
  <c r="AE811" i="38"/>
  <c r="AD811" i="38"/>
  <c r="AC811" i="38"/>
  <c r="AB811" i="38"/>
  <c r="AA811" i="38"/>
  <c r="AG810" i="38"/>
  <c r="AF810" i="38"/>
  <c r="AE810" i="38"/>
  <c r="AD810" i="38"/>
  <c r="AC810" i="38"/>
  <c r="AB810" i="38"/>
  <c r="AA810" i="38"/>
  <c r="AG809" i="38"/>
  <c r="AF809" i="38"/>
  <c r="AE809" i="38"/>
  <c r="AD809" i="38"/>
  <c r="AC809" i="38"/>
  <c r="AB809" i="38"/>
  <c r="AA809" i="38"/>
  <c r="AG808" i="38"/>
  <c r="AF808" i="38"/>
  <c r="AE808" i="38"/>
  <c r="AD808" i="38"/>
  <c r="AC808" i="38"/>
  <c r="AB808" i="38"/>
  <c r="AA808" i="38"/>
  <c r="AG807" i="38"/>
  <c r="AF807" i="38"/>
  <c r="AE807" i="38"/>
  <c r="AD807" i="38"/>
  <c r="AC807" i="38"/>
  <c r="AB807" i="38"/>
  <c r="AA807" i="38"/>
  <c r="AG806" i="38"/>
  <c r="AF806" i="38"/>
  <c r="AE806" i="38"/>
  <c r="AD806" i="38"/>
  <c r="AC806" i="38"/>
  <c r="AB806" i="38"/>
  <c r="AA806" i="38"/>
  <c r="AG805" i="38"/>
  <c r="AF805" i="38"/>
  <c r="AE805" i="38"/>
  <c r="AD805" i="38"/>
  <c r="AC805" i="38"/>
  <c r="AB805" i="38"/>
  <c r="AA805" i="38"/>
  <c r="AG804" i="38"/>
  <c r="AF804" i="38"/>
  <c r="AE804" i="38"/>
  <c r="AD804" i="38"/>
  <c r="AC804" i="38"/>
  <c r="AB804" i="38"/>
  <c r="AA804" i="38"/>
  <c r="AG803" i="38"/>
  <c r="AF803" i="38"/>
  <c r="AE803" i="38"/>
  <c r="AD803" i="38"/>
  <c r="AC803" i="38"/>
  <c r="AB803" i="38"/>
  <c r="AA803" i="38"/>
  <c r="AG802" i="38"/>
  <c r="AF802" i="38"/>
  <c r="AE802" i="38"/>
  <c r="AD802" i="38"/>
  <c r="AC802" i="38"/>
  <c r="AB802" i="38"/>
  <c r="AA802" i="38"/>
  <c r="AG801" i="38"/>
  <c r="AF801" i="38"/>
  <c r="AE801" i="38"/>
  <c r="AD801" i="38"/>
  <c r="AC801" i="38"/>
  <c r="AB801" i="38"/>
  <c r="AA801" i="38"/>
  <c r="AG800" i="38"/>
  <c r="AF800" i="38"/>
  <c r="AE800" i="38"/>
  <c r="AD800" i="38"/>
  <c r="AC800" i="38"/>
  <c r="AB800" i="38"/>
  <c r="AA800" i="38"/>
  <c r="AG799" i="38"/>
  <c r="AF799" i="38"/>
  <c r="AE799" i="38"/>
  <c r="AD799" i="38"/>
  <c r="AC799" i="38"/>
  <c r="AB799" i="38"/>
  <c r="AA799" i="38"/>
  <c r="AG798" i="38"/>
  <c r="AF798" i="38"/>
  <c r="AE798" i="38"/>
  <c r="AD798" i="38"/>
  <c r="AC798" i="38"/>
  <c r="AB798" i="38"/>
  <c r="AA798" i="38"/>
  <c r="AG797" i="38"/>
  <c r="AF797" i="38"/>
  <c r="AE797" i="38"/>
  <c r="AD797" i="38"/>
  <c r="AC797" i="38"/>
  <c r="AB797" i="38"/>
  <c r="AA797" i="38"/>
  <c r="AG796" i="38"/>
  <c r="AF796" i="38"/>
  <c r="AE796" i="38"/>
  <c r="AD796" i="38"/>
  <c r="AC796" i="38"/>
  <c r="AB796" i="38"/>
  <c r="AA796" i="38"/>
  <c r="AG795" i="38"/>
  <c r="AF795" i="38"/>
  <c r="AE795" i="38"/>
  <c r="AD795" i="38"/>
  <c r="AC795" i="38"/>
  <c r="AB795" i="38"/>
  <c r="AA795" i="38"/>
  <c r="AG794" i="38"/>
  <c r="AF794" i="38"/>
  <c r="AE794" i="38"/>
  <c r="AD794" i="38"/>
  <c r="AC794" i="38"/>
  <c r="AB794" i="38"/>
  <c r="AA794" i="38"/>
  <c r="AG793" i="38"/>
  <c r="AF793" i="38"/>
  <c r="AE793" i="38"/>
  <c r="AD793" i="38"/>
  <c r="AC793" i="38"/>
  <c r="AB793" i="38"/>
  <c r="AA793" i="38"/>
  <c r="AG792" i="38"/>
  <c r="AF792" i="38"/>
  <c r="AE792" i="38"/>
  <c r="AD792" i="38"/>
  <c r="AC792" i="38"/>
  <c r="AB792" i="38"/>
  <c r="AA792" i="38"/>
  <c r="AG791" i="38"/>
  <c r="AF791" i="38"/>
  <c r="AE791" i="38"/>
  <c r="AD791" i="38"/>
  <c r="AC791" i="38"/>
  <c r="AB791" i="38"/>
  <c r="AA791" i="38"/>
  <c r="AG790" i="38"/>
  <c r="AF790" i="38"/>
  <c r="AE790" i="38"/>
  <c r="AD790" i="38"/>
  <c r="AC790" i="38"/>
  <c r="AB790" i="38"/>
  <c r="AA790" i="38"/>
  <c r="AG789" i="38"/>
  <c r="AF789" i="38"/>
  <c r="AE789" i="38"/>
  <c r="AD789" i="38"/>
  <c r="AC789" i="38"/>
  <c r="AB789" i="38"/>
  <c r="AA789" i="38"/>
  <c r="AG788" i="38"/>
  <c r="AF788" i="38"/>
  <c r="AE788" i="38"/>
  <c r="AD788" i="38"/>
  <c r="AC788" i="38"/>
  <c r="AB788" i="38"/>
  <c r="AA788" i="38"/>
  <c r="AG787" i="38"/>
  <c r="AF787" i="38"/>
  <c r="AE787" i="38"/>
  <c r="AD787" i="38"/>
  <c r="AC787" i="38"/>
  <c r="AB787" i="38"/>
  <c r="AA787" i="38"/>
  <c r="AG786" i="38"/>
  <c r="AF786" i="38"/>
  <c r="AE786" i="38"/>
  <c r="AD786" i="38"/>
  <c r="AC786" i="38"/>
  <c r="AB786" i="38"/>
  <c r="AA786" i="38"/>
  <c r="AG785" i="38"/>
  <c r="AF785" i="38"/>
  <c r="AE785" i="38"/>
  <c r="AD785" i="38"/>
  <c r="AC785" i="38"/>
  <c r="AB785" i="38"/>
  <c r="AA785" i="38"/>
  <c r="AG784" i="38"/>
  <c r="AF784" i="38"/>
  <c r="AE784" i="38"/>
  <c r="AD784" i="38"/>
  <c r="AC784" i="38"/>
  <c r="AB784" i="38"/>
  <c r="AA784" i="38"/>
  <c r="AG783" i="38"/>
  <c r="AF783" i="38"/>
  <c r="AE783" i="38"/>
  <c r="AD783" i="38"/>
  <c r="AC783" i="38"/>
  <c r="AB783" i="38"/>
  <c r="AA783" i="38"/>
  <c r="AG782" i="38"/>
  <c r="AF782" i="38"/>
  <c r="AE782" i="38"/>
  <c r="AD782" i="38"/>
  <c r="AC782" i="38"/>
  <c r="AB782" i="38"/>
  <c r="AA782" i="38"/>
  <c r="AG781" i="38"/>
  <c r="AF781" i="38"/>
  <c r="AE781" i="38"/>
  <c r="AD781" i="38"/>
  <c r="AC781" i="38"/>
  <c r="AB781" i="38"/>
  <c r="AA781" i="38"/>
  <c r="AG780" i="38"/>
  <c r="AF780" i="38"/>
  <c r="AE780" i="38"/>
  <c r="AD780" i="38"/>
  <c r="AC780" i="38"/>
  <c r="AB780" i="38"/>
  <c r="AA780" i="38"/>
  <c r="AG779" i="38"/>
  <c r="AF779" i="38"/>
  <c r="AE779" i="38"/>
  <c r="AD779" i="38"/>
  <c r="AC779" i="38"/>
  <c r="AB779" i="38"/>
  <c r="AA779" i="38"/>
  <c r="AG778" i="38"/>
  <c r="AF778" i="38"/>
  <c r="AE778" i="38"/>
  <c r="AD778" i="38"/>
  <c r="AC778" i="38"/>
  <c r="AB778" i="38"/>
  <c r="AA778" i="38"/>
  <c r="AG777" i="38"/>
  <c r="AF777" i="38"/>
  <c r="AE777" i="38"/>
  <c r="AD777" i="38"/>
  <c r="AC777" i="38"/>
  <c r="AB777" i="38"/>
  <c r="AA777" i="38"/>
  <c r="AG776" i="38"/>
  <c r="AF776" i="38"/>
  <c r="AE776" i="38"/>
  <c r="AD776" i="38"/>
  <c r="AC776" i="38"/>
  <c r="AB776" i="38"/>
  <c r="AA776" i="38"/>
  <c r="AG775" i="38"/>
  <c r="AF775" i="38"/>
  <c r="AE775" i="38"/>
  <c r="AD775" i="38"/>
  <c r="AC775" i="38"/>
  <c r="AB775" i="38"/>
  <c r="AA775" i="38"/>
  <c r="AG774" i="38"/>
  <c r="AF774" i="38"/>
  <c r="AE774" i="38"/>
  <c r="AD774" i="38"/>
  <c r="AC774" i="38"/>
  <c r="AB774" i="38"/>
  <c r="AA774" i="38"/>
  <c r="AG773" i="38"/>
  <c r="AF773" i="38"/>
  <c r="AE773" i="38"/>
  <c r="AD773" i="38"/>
  <c r="AC773" i="38"/>
  <c r="AB773" i="38"/>
  <c r="AA773" i="38"/>
  <c r="AG772" i="38"/>
  <c r="AF772" i="38"/>
  <c r="AE772" i="38"/>
  <c r="AD772" i="38"/>
  <c r="AC772" i="38"/>
  <c r="AB772" i="38"/>
  <c r="AA772" i="38"/>
  <c r="AG771" i="38"/>
  <c r="AF771" i="38"/>
  <c r="AE771" i="38"/>
  <c r="AD771" i="38"/>
  <c r="AC771" i="38"/>
  <c r="AB771" i="38"/>
  <c r="AA771" i="38"/>
  <c r="AG770" i="38"/>
  <c r="AF770" i="38"/>
  <c r="AE770" i="38"/>
  <c r="AD770" i="38"/>
  <c r="AC770" i="38"/>
  <c r="AB770" i="38"/>
  <c r="AA770" i="38"/>
  <c r="AG769" i="38"/>
  <c r="AF769" i="38"/>
  <c r="AE769" i="38"/>
  <c r="AD769" i="38"/>
  <c r="AC769" i="38"/>
  <c r="AB769" i="38"/>
  <c r="AA769" i="38"/>
  <c r="AG768" i="38"/>
  <c r="AF768" i="38"/>
  <c r="AE768" i="38"/>
  <c r="AD768" i="38"/>
  <c r="AC768" i="38"/>
  <c r="AB768" i="38"/>
  <c r="AA768" i="38"/>
  <c r="AG767" i="38"/>
  <c r="AF767" i="38"/>
  <c r="AE767" i="38"/>
  <c r="AD767" i="38"/>
  <c r="AC767" i="38"/>
  <c r="AB767" i="38"/>
  <c r="AA767" i="38"/>
  <c r="AG766" i="38"/>
  <c r="AF766" i="38"/>
  <c r="AE766" i="38"/>
  <c r="AD766" i="38"/>
  <c r="AC766" i="38"/>
  <c r="AB766" i="38"/>
  <c r="AA766" i="38"/>
  <c r="AG765" i="38"/>
  <c r="AF765" i="38"/>
  <c r="AE765" i="38"/>
  <c r="AD765" i="38"/>
  <c r="AC765" i="38"/>
  <c r="AB765" i="38"/>
  <c r="AA765" i="38"/>
  <c r="AG764" i="38"/>
  <c r="AF764" i="38"/>
  <c r="AE764" i="38"/>
  <c r="AD764" i="38"/>
  <c r="AC764" i="38"/>
  <c r="AB764" i="38"/>
  <c r="AA764" i="38"/>
  <c r="AG763" i="38"/>
  <c r="AF763" i="38"/>
  <c r="AE763" i="38"/>
  <c r="AD763" i="38"/>
  <c r="AC763" i="38"/>
  <c r="AB763" i="38"/>
  <c r="AA763" i="38"/>
  <c r="AG762" i="38"/>
  <c r="AF762" i="38"/>
  <c r="AE762" i="38"/>
  <c r="AD762" i="38"/>
  <c r="AC762" i="38"/>
  <c r="AB762" i="38"/>
  <c r="AA762" i="38"/>
  <c r="AG761" i="38"/>
  <c r="AF761" i="38"/>
  <c r="AE761" i="38"/>
  <c r="AD761" i="38"/>
  <c r="AC761" i="38"/>
  <c r="AB761" i="38"/>
  <c r="AA761" i="38"/>
  <c r="AG760" i="38"/>
  <c r="AF760" i="38"/>
  <c r="AE760" i="38"/>
  <c r="AD760" i="38"/>
  <c r="AC760" i="38"/>
  <c r="AB760" i="38"/>
  <c r="AA760" i="38"/>
  <c r="AG759" i="38"/>
  <c r="AF759" i="38"/>
  <c r="AE759" i="38"/>
  <c r="AD759" i="38"/>
  <c r="AC759" i="38"/>
  <c r="AB759" i="38"/>
  <c r="AA759" i="38"/>
  <c r="AG758" i="38"/>
  <c r="AF758" i="38"/>
  <c r="AE758" i="38"/>
  <c r="AD758" i="38"/>
  <c r="AC758" i="38"/>
  <c r="AB758" i="38"/>
  <c r="AA758" i="38"/>
  <c r="AG757" i="38"/>
  <c r="AF757" i="38"/>
  <c r="AE757" i="38"/>
  <c r="AD757" i="38"/>
  <c r="AC757" i="38"/>
  <c r="AB757" i="38"/>
  <c r="AA757" i="38"/>
  <c r="AG756" i="38"/>
  <c r="AF756" i="38"/>
  <c r="AE756" i="38"/>
  <c r="AD756" i="38"/>
  <c r="AC756" i="38"/>
  <c r="AB756" i="38"/>
  <c r="AA756" i="38"/>
  <c r="AG755" i="38"/>
  <c r="AF755" i="38"/>
  <c r="AE755" i="38"/>
  <c r="AD755" i="38"/>
  <c r="AC755" i="38"/>
  <c r="AB755" i="38"/>
  <c r="AA755" i="38"/>
  <c r="AG754" i="38"/>
  <c r="AF754" i="38"/>
  <c r="AE754" i="38"/>
  <c r="AD754" i="38"/>
  <c r="AC754" i="38"/>
  <c r="AB754" i="38"/>
  <c r="AA754" i="38"/>
  <c r="AG753" i="38"/>
  <c r="AF753" i="38"/>
  <c r="AE753" i="38"/>
  <c r="AD753" i="38"/>
  <c r="AC753" i="38"/>
  <c r="AB753" i="38"/>
  <c r="AA753" i="38"/>
  <c r="AG752" i="38"/>
  <c r="AF752" i="38"/>
  <c r="AE752" i="38"/>
  <c r="AD752" i="38"/>
  <c r="AC752" i="38"/>
  <c r="AB752" i="38"/>
  <c r="AA752" i="38"/>
  <c r="AG751" i="38"/>
  <c r="AF751" i="38"/>
  <c r="AE751" i="38"/>
  <c r="AD751" i="38"/>
  <c r="AC751" i="38"/>
  <c r="AB751" i="38"/>
  <c r="AA751" i="38"/>
  <c r="AG750" i="38"/>
  <c r="AF750" i="38"/>
  <c r="AE750" i="38"/>
  <c r="AD750" i="38"/>
  <c r="AC750" i="38"/>
  <c r="AB750" i="38"/>
  <c r="AA750" i="38"/>
  <c r="AG749" i="38"/>
  <c r="AF749" i="38"/>
  <c r="AE749" i="38"/>
  <c r="AD749" i="38"/>
  <c r="AC749" i="38"/>
  <c r="AB749" i="38"/>
  <c r="AA749" i="38"/>
  <c r="AG748" i="38"/>
  <c r="AF748" i="38"/>
  <c r="AE748" i="38"/>
  <c r="AD748" i="38"/>
  <c r="AC748" i="38"/>
  <c r="AB748" i="38"/>
  <c r="AA748" i="38"/>
  <c r="AG747" i="38"/>
  <c r="AF747" i="38"/>
  <c r="AE747" i="38"/>
  <c r="AD747" i="38"/>
  <c r="AC747" i="38"/>
  <c r="AB747" i="38"/>
  <c r="AA747" i="38"/>
  <c r="AG746" i="38"/>
  <c r="AF746" i="38"/>
  <c r="AE746" i="38"/>
  <c r="AD746" i="38"/>
  <c r="AC746" i="38"/>
  <c r="AB746" i="38"/>
  <c r="AA746" i="38"/>
  <c r="AG745" i="38"/>
  <c r="AF745" i="38"/>
  <c r="AE745" i="38"/>
  <c r="AD745" i="38"/>
  <c r="AC745" i="38"/>
  <c r="AB745" i="38"/>
  <c r="AA745" i="38"/>
  <c r="AG744" i="38"/>
  <c r="AF744" i="38"/>
  <c r="AE744" i="38"/>
  <c r="AD744" i="38"/>
  <c r="AC744" i="38"/>
  <c r="AB744" i="38"/>
  <c r="AA744" i="38"/>
  <c r="AG743" i="38"/>
  <c r="AF743" i="38"/>
  <c r="AE743" i="38"/>
  <c r="AD743" i="38"/>
  <c r="AC743" i="38"/>
  <c r="AB743" i="38"/>
  <c r="AA743" i="38"/>
  <c r="AG742" i="38"/>
  <c r="AF742" i="38"/>
  <c r="AE742" i="38"/>
  <c r="AD742" i="38"/>
  <c r="AC742" i="38"/>
  <c r="AB742" i="38"/>
  <c r="AA742" i="38"/>
  <c r="AG741" i="38"/>
  <c r="AF741" i="38"/>
  <c r="AE741" i="38"/>
  <c r="AD741" i="38"/>
  <c r="AC741" i="38"/>
  <c r="AB741" i="38"/>
  <c r="AA741" i="38"/>
  <c r="AG740" i="38"/>
  <c r="AF740" i="38"/>
  <c r="AE740" i="38"/>
  <c r="AD740" i="38"/>
  <c r="AC740" i="38"/>
  <c r="AB740" i="38"/>
  <c r="AA740" i="38"/>
  <c r="AG739" i="38"/>
  <c r="AF739" i="38"/>
  <c r="AE739" i="38"/>
  <c r="AD739" i="38"/>
  <c r="AC739" i="38"/>
  <c r="AB739" i="38"/>
  <c r="AA739" i="38"/>
  <c r="AG738" i="38"/>
  <c r="AF738" i="38"/>
  <c r="AE738" i="38"/>
  <c r="AD738" i="38"/>
  <c r="AC738" i="38"/>
  <c r="AB738" i="38"/>
  <c r="AA738" i="38"/>
  <c r="AG737" i="38"/>
  <c r="AF737" i="38"/>
  <c r="AE737" i="38"/>
  <c r="AD737" i="38"/>
  <c r="AC737" i="38"/>
  <c r="AB737" i="38"/>
  <c r="AA737" i="38"/>
  <c r="AG736" i="38"/>
  <c r="AF736" i="38"/>
  <c r="AE736" i="38"/>
  <c r="AD736" i="38"/>
  <c r="AC736" i="38"/>
  <c r="AB736" i="38"/>
  <c r="AA736" i="38"/>
  <c r="AG735" i="38"/>
  <c r="AF735" i="38"/>
  <c r="AE735" i="38"/>
  <c r="AD735" i="38"/>
  <c r="AC735" i="38"/>
  <c r="AB735" i="38"/>
  <c r="AA735" i="38"/>
  <c r="AG734" i="38"/>
  <c r="AF734" i="38"/>
  <c r="AE734" i="38"/>
  <c r="AD734" i="38"/>
  <c r="AC734" i="38"/>
  <c r="AB734" i="38"/>
  <c r="AA734" i="38"/>
  <c r="AG733" i="38"/>
  <c r="AF733" i="38"/>
  <c r="AE733" i="38"/>
  <c r="AD733" i="38"/>
  <c r="AC733" i="38"/>
  <c r="AB733" i="38"/>
  <c r="AA733" i="38"/>
  <c r="AG732" i="38"/>
  <c r="AF732" i="38"/>
  <c r="AE732" i="38"/>
  <c r="AD732" i="38"/>
  <c r="AC732" i="38"/>
  <c r="AB732" i="38"/>
  <c r="AA732" i="38"/>
  <c r="AG731" i="38"/>
  <c r="AF731" i="38"/>
  <c r="AE731" i="38"/>
  <c r="AD731" i="38"/>
  <c r="AC731" i="38"/>
  <c r="AB731" i="38"/>
  <c r="AA731" i="38"/>
  <c r="AG730" i="38"/>
  <c r="AF730" i="38"/>
  <c r="AE730" i="38"/>
  <c r="AD730" i="38"/>
  <c r="AC730" i="38"/>
  <c r="AB730" i="38"/>
  <c r="AA730" i="38"/>
  <c r="AG729" i="38"/>
  <c r="AF729" i="38"/>
  <c r="AE729" i="38"/>
  <c r="AD729" i="38"/>
  <c r="AC729" i="38"/>
  <c r="AB729" i="38"/>
  <c r="AA729" i="38"/>
  <c r="AG728" i="38"/>
  <c r="AF728" i="38"/>
  <c r="AE728" i="38"/>
  <c r="AD728" i="38"/>
  <c r="AC728" i="38"/>
  <c r="AB728" i="38"/>
  <c r="AA728" i="38"/>
  <c r="AG727" i="38"/>
  <c r="AF727" i="38"/>
  <c r="AE727" i="38"/>
  <c r="AD727" i="38"/>
  <c r="AC727" i="38"/>
  <c r="AB727" i="38"/>
  <c r="AA727" i="38"/>
  <c r="AG726" i="38"/>
  <c r="AF726" i="38"/>
  <c r="AE726" i="38"/>
  <c r="AD726" i="38"/>
  <c r="AC726" i="38"/>
  <c r="AB726" i="38"/>
  <c r="AA726" i="38"/>
  <c r="AG725" i="38"/>
  <c r="AF725" i="38"/>
  <c r="AE725" i="38"/>
  <c r="AD725" i="38"/>
  <c r="AC725" i="38"/>
  <c r="AB725" i="38"/>
  <c r="AA725" i="38"/>
  <c r="AG724" i="38"/>
  <c r="AF724" i="38"/>
  <c r="AE724" i="38"/>
  <c r="AD724" i="38"/>
  <c r="AC724" i="38"/>
  <c r="AB724" i="38"/>
  <c r="AA724" i="38"/>
  <c r="AG723" i="38"/>
  <c r="AF723" i="38"/>
  <c r="AE723" i="38"/>
  <c r="AD723" i="38"/>
  <c r="AC723" i="38"/>
  <c r="AB723" i="38"/>
  <c r="AA723" i="38"/>
  <c r="AG722" i="38"/>
  <c r="AF722" i="38"/>
  <c r="AE722" i="38"/>
  <c r="AD722" i="38"/>
  <c r="AC722" i="38"/>
  <c r="AB722" i="38"/>
  <c r="AA722" i="38"/>
  <c r="AG721" i="38"/>
  <c r="AF721" i="38"/>
  <c r="AE721" i="38"/>
  <c r="AD721" i="38"/>
  <c r="AC721" i="38"/>
  <c r="AB721" i="38"/>
  <c r="AA721" i="38"/>
  <c r="AG720" i="38"/>
  <c r="AF720" i="38"/>
  <c r="AE720" i="38"/>
  <c r="AD720" i="38"/>
  <c r="AC720" i="38"/>
  <c r="AB720" i="38"/>
  <c r="AA720" i="38"/>
  <c r="AG719" i="38"/>
  <c r="AF719" i="38"/>
  <c r="AE719" i="38"/>
  <c r="AD719" i="38"/>
  <c r="AC719" i="38"/>
  <c r="AB719" i="38"/>
  <c r="AA719" i="38"/>
  <c r="AG718" i="38"/>
  <c r="AF718" i="38"/>
  <c r="AE718" i="38"/>
  <c r="AD718" i="38"/>
  <c r="AC718" i="38"/>
  <c r="AB718" i="38"/>
  <c r="AA718" i="38"/>
  <c r="AG717" i="38"/>
  <c r="AF717" i="38"/>
  <c r="AE717" i="38"/>
  <c r="AD717" i="38"/>
  <c r="AC717" i="38"/>
  <c r="AB717" i="38"/>
  <c r="AA717" i="38"/>
  <c r="AG716" i="38"/>
  <c r="AF716" i="38"/>
  <c r="AE716" i="38"/>
  <c r="AD716" i="38"/>
  <c r="AC716" i="38"/>
  <c r="AB716" i="38"/>
  <c r="AA716" i="38"/>
  <c r="AG715" i="38"/>
  <c r="AF715" i="38"/>
  <c r="AE715" i="38"/>
  <c r="AD715" i="38"/>
  <c r="AC715" i="38"/>
  <c r="AB715" i="38"/>
  <c r="AA715" i="38"/>
  <c r="AG714" i="38"/>
  <c r="AF714" i="38"/>
  <c r="AE714" i="38"/>
  <c r="AD714" i="38"/>
  <c r="AC714" i="38"/>
  <c r="AB714" i="38"/>
  <c r="AA714" i="38"/>
  <c r="AG713" i="38"/>
  <c r="AF713" i="38"/>
  <c r="AE713" i="38"/>
  <c r="AD713" i="38"/>
  <c r="AC713" i="38"/>
  <c r="AB713" i="38"/>
  <c r="AA713" i="38"/>
  <c r="AG712" i="38"/>
  <c r="AF712" i="38"/>
  <c r="AE712" i="38"/>
  <c r="AD712" i="38"/>
  <c r="AC712" i="38"/>
  <c r="AB712" i="38"/>
  <c r="AA712" i="38"/>
  <c r="AG711" i="38"/>
  <c r="AF711" i="38"/>
  <c r="AE711" i="38"/>
  <c r="AD711" i="38"/>
  <c r="AC711" i="38"/>
  <c r="AB711" i="38"/>
  <c r="AA711" i="38"/>
  <c r="AG710" i="38"/>
  <c r="AF710" i="38"/>
  <c r="AE710" i="38"/>
  <c r="AD710" i="38"/>
  <c r="AC710" i="38"/>
  <c r="AB710" i="38"/>
  <c r="AA710" i="38"/>
  <c r="AG709" i="38"/>
  <c r="AF709" i="38"/>
  <c r="AE709" i="38"/>
  <c r="AD709" i="38"/>
  <c r="AC709" i="38"/>
  <c r="AB709" i="38"/>
  <c r="AA709" i="38"/>
  <c r="AG708" i="38"/>
  <c r="AF708" i="38"/>
  <c r="AE708" i="38"/>
  <c r="AD708" i="38"/>
  <c r="AC708" i="38"/>
  <c r="AB708" i="38"/>
  <c r="AA708" i="38"/>
  <c r="AG707" i="38"/>
  <c r="AF707" i="38"/>
  <c r="AE707" i="38"/>
  <c r="AD707" i="38"/>
  <c r="AC707" i="38"/>
  <c r="AB707" i="38"/>
  <c r="AA707" i="38"/>
  <c r="AG706" i="38"/>
  <c r="AF706" i="38"/>
  <c r="AE706" i="38"/>
  <c r="AD706" i="38"/>
  <c r="AC706" i="38"/>
  <c r="AB706" i="38"/>
  <c r="AA706" i="38"/>
  <c r="AG705" i="38"/>
  <c r="AF705" i="38"/>
  <c r="AE705" i="38"/>
  <c r="AD705" i="38"/>
  <c r="AC705" i="38"/>
  <c r="AB705" i="38"/>
  <c r="AA705" i="38"/>
  <c r="AG704" i="38"/>
  <c r="AF704" i="38"/>
  <c r="AE704" i="38"/>
  <c r="AD704" i="38"/>
  <c r="AC704" i="38"/>
  <c r="AB704" i="38"/>
  <c r="AA704" i="38"/>
  <c r="AG703" i="38"/>
  <c r="AF703" i="38"/>
  <c r="AE703" i="38"/>
  <c r="AD703" i="38"/>
  <c r="AC703" i="38"/>
  <c r="AB703" i="38"/>
  <c r="AA703" i="38"/>
  <c r="AG702" i="38"/>
  <c r="AF702" i="38"/>
  <c r="AE702" i="38"/>
  <c r="AD702" i="38"/>
  <c r="AC702" i="38"/>
  <c r="AB702" i="38"/>
  <c r="AA702" i="38"/>
  <c r="AG701" i="38"/>
  <c r="AF701" i="38"/>
  <c r="AE701" i="38"/>
  <c r="AD701" i="38"/>
  <c r="AC701" i="38"/>
  <c r="AB701" i="38"/>
  <c r="AA701" i="38"/>
  <c r="AG700" i="38"/>
  <c r="AF700" i="38"/>
  <c r="AE700" i="38"/>
  <c r="AD700" i="38"/>
  <c r="AC700" i="38"/>
  <c r="AB700" i="38"/>
  <c r="AA700" i="38"/>
  <c r="AG699" i="38"/>
  <c r="AF699" i="38"/>
  <c r="AE699" i="38"/>
  <c r="AD699" i="38"/>
  <c r="AC699" i="38"/>
  <c r="AB699" i="38"/>
  <c r="AA699" i="38"/>
  <c r="AG698" i="38"/>
  <c r="AF698" i="38"/>
  <c r="AE698" i="38"/>
  <c r="AD698" i="38"/>
  <c r="AC698" i="38"/>
  <c r="AB698" i="38"/>
  <c r="AA698" i="38"/>
  <c r="AG697" i="38"/>
  <c r="AF697" i="38"/>
  <c r="AE697" i="38"/>
  <c r="AD697" i="38"/>
  <c r="AC697" i="38"/>
  <c r="AB697" i="38"/>
  <c r="AA697" i="38"/>
  <c r="AG696" i="38"/>
  <c r="AF696" i="38"/>
  <c r="AE696" i="38"/>
  <c r="AD696" i="38"/>
  <c r="AC696" i="38"/>
  <c r="AB696" i="38"/>
  <c r="AA696" i="38"/>
  <c r="AG695" i="38"/>
  <c r="AF695" i="38"/>
  <c r="AE695" i="38"/>
  <c r="AD695" i="38"/>
  <c r="AC695" i="38"/>
  <c r="AB695" i="38"/>
  <c r="AA695" i="38"/>
  <c r="AG694" i="38"/>
  <c r="AF694" i="38"/>
  <c r="AE694" i="38"/>
  <c r="AD694" i="38"/>
  <c r="AC694" i="38"/>
  <c r="AB694" i="38"/>
  <c r="AA694" i="38"/>
  <c r="AG693" i="38"/>
  <c r="AF693" i="38"/>
  <c r="AE693" i="38"/>
  <c r="AD693" i="38"/>
  <c r="AC693" i="38"/>
  <c r="AB693" i="38"/>
  <c r="AA693" i="38"/>
  <c r="AG692" i="38"/>
  <c r="AF692" i="38"/>
  <c r="AE692" i="38"/>
  <c r="AD692" i="38"/>
  <c r="AC692" i="38"/>
  <c r="AB692" i="38"/>
  <c r="AA692" i="38"/>
  <c r="AG691" i="38"/>
  <c r="AF691" i="38"/>
  <c r="AE691" i="38"/>
  <c r="AD691" i="38"/>
  <c r="AC691" i="38"/>
  <c r="AB691" i="38"/>
  <c r="AA691" i="38"/>
  <c r="AG690" i="38"/>
  <c r="AF690" i="38"/>
  <c r="AE690" i="38"/>
  <c r="AD690" i="38"/>
  <c r="AC690" i="38"/>
  <c r="AB690" i="38"/>
  <c r="AA690" i="38"/>
  <c r="AG689" i="38"/>
  <c r="AF689" i="38"/>
  <c r="AE689" i="38"/>
  <c r="AD689" i="38"/>
  <c r="AC689" i="38"/>
  <c r="AB689" i="38"/>
  <c r="AA689" i="38"/>
  <c r="AG688" i="38"/>
  <c r="AF688" i="38"/>
  <c r="AE688" i="38"/>
  <c r="AD688" i="38"/>
  <c r="AC688" i="38"/>
  <c r="AB688" i="38"/>
  <c r="AA688" i="38"/>
  <c r="AG687" i="38"/>
  <c r="AF687" i="38"/>
  <c r="AE687" i="38"/>
  <c r="AD687" i="38"/>
  <c r="AC687" i="38"/>
  <c r="AB687" i="38"/>
  <c r="AA687" i="38"/>
  <c r="AG686" i="38"/>
  <c r="AF686" i="38"/>
  <c r="AE686" i="38"/>
  <c r="AD686" i="38"/>
  <c r="AC686" i="38"/>
  <c r="AB686" i="38"/>
  <c r="AA686" i="38"/>
  <c r="AG685" i="38"/>
  <c r="AF685" i="38"/>
  <c r="AE685" i="38"/>
  <c r="AD685" i="38"/>
  <c r="AC685" i="38"/>
  <c r="AB685" i="38"/>
  <c r="AA685" i="38"/>
  <c r="AG684" i="38"/>
  <c r="AF684" i="38"/>
  <c r="AE684" i="38"/>
  <c r="AD684" i="38"/>
  <c r="AC684" i="38"/>
  <c r="AB684" i="38"/>
  <c r="AA684" i="38"/>
  <c r="AG683" i="38"/>
  <c r="AF683" i="38"/>
  <c r="AE683" i="38"/>
  <c r="AD683" i="38"/>
  <c r="AC683" i="38"/>
  <c r="AB683" i="38"/>
  <c r="AA683" i="38"/>
  <c r="AG682" i="38"/>
  <c r="AF682" i="38"/>
  <c r="AE682" i="38"/>
  <c r="AD682" i="38"/>
  <c r="AC682" i="38"/>
  <c r="AB682" i="38"/>
  <c r="AA682" i="38"/>
  <c r="AG681" i="38"/>
  <c r="AF681" i="38"/>
  <c r="AE681" i="38"/>
  <c r="AD681" i="38"/>
  <c r="AC681" i="38"/>
  <c r="AB681" i="38"/>
  <c r="AA681" i="38"/>
  <c r="AG680" i="38"/>
  <c r="AF680" i="38"/>
  <c r="AE680" i="38"/>
  <c r="AD680" i="38"/>
  <c r="AC680" i="38"/>
  <c r="AB680" i="38"/>
  <c r="AA680" i="38"/>
  <c r="AG679" i="38"/>
  <c r="AF679" i="38"/>
  <c r="AE679" i="38"/>
  <c r="AD679" i="38"/>
  <c r="AC679" i="38"/>
  <c r="AB679" i="38"/>
  <c r="AA679" i="38"/>
  <c r="AG678" i="38"/>
  <c r="AF678" i="38"/>
  <c r="AE678" i="38"/>
  <c r="AD678" i="38"/>
  <c r="AC678" i="38"/>
  <c r="AB678" i="38"/>
  <c r="AA678" i="38"/>
  <c r="AG677" i="38"/>
  <c r="AF677" i="38"/>
  <c r="AE677" i="38"/>
  <c r="AD677" i="38"/>
  <c r="AC677" i="38"/>
  <c r="AB677" i="38"/>
  <c r="AA677" i="38"/>
  <c r="AG676" i="38"/>
  <c r="AF676" i="38"/>
  <c r="AE676" i="38"/>
  <c r="AD676" i="38"/>
  <c r="AC676" i="38"/>
  <c r="AB676" i="38"/>
  <c r="AA676" i="38"/>
  <c r="AG675" i="38"/>
  <c r="AF675" i="38"/>
  <c r="AE675" i="38"/>
  <c r="AD675" i="38"/>
  <c r="AC675" i="38"/>
  <c r="AB675" i="38"/>
  <c r="AA675" i="38"/>
  <c r="AG674" i="38"/>
  <c r="AF674" i="38"/>
  <c r="AE674" i="38"/>
  <c r="AD674" i="38"/>
  <c r="AC674" i="38"/>
  <c r="AB674" i="38"/>
  <c r="AA674" i="38"/>
  <c r="AG673" i="38"/>
  <c r="AF673" i="38"/>
  <c r="AE673" i="38"/>
  <c r="AD673" i="38"/>
  <c r="AC673" i="38"/>
  <c r="AB673" i="38"/>
  <c r="AA673" i="38"/>
  <c r="AG672" i="38"/>
  <c r="AF672" i="38"/>
  <c r="AE672" i="38"/>
  <c r="AD672" i="38"/>
  <c r="AC672" i="38"/>
  <c r="AB672" i="38"/>
  <c r="AA672" i="38"/>
  <c r="AG671" i="38"/>
  <c r="AF671" i="38"/>
  <c r="AE671" i="38"/>
  <c r="AD671" i="38"/>
  <c r="AC671" i="38"/>
  <c r="AB671" i="38"/>
  <c r="AA671" i="38"/>
  <c r="AG670" i="38"/>
  <c r="AF670" i="38"/>
  <c r="AE670" i="38"/>
  <c r="AD670" i="38"/>
  <c r="AC670" i="38"/>
  <c r="AB670" i="38"/>
  <c r="AA670" i="38"/>
  <c r="AG669" i="38"/>
  <c r="AF669" i="38"/>
  <c r="AE669" i="38"/>
  <c r="AD669" i="38"/>
  <c r="AC669" i="38"/>
  <c r="AB669" i="38"/>
  <c r="AA669" i="38"/>
  <c r="AG668" i="38"/>
  <c r="AF668" i="38"/>
  <c r="AE668" i="38"/>
  <c r="AD668" i="38"/>
  <c r="AC668" i="38"/>
  <c r="AB668" i="38"/>
  <c r="AA668" i="38"/>
  <c r="AG667" i="38"/>
  <c r="AF667" i="38"/>
  <c r="AE667" i="38"/>
  <c r="AD667" i="38"/>
  <c r="AC667" i="38"/>
  <c r="AB667" i="38"/>
  <c r="AA667" i="38"/>
  <c r="AG666" i="38"/>
  <c r="AF666" i="38"/>
  <c r="AE666" i="38"/>
  <c r="AD666" i="38"/>
  <c r="AC666" i="38"/>
  <c r="AB666" i="38"/>
  <c r="AA666" i="38"/>
  <c r="AG665" i="38"/>
  <c r="AF665" i="38"/>
  <c r="AE665" i="38"/>
  <c r="AD665" i="38"/>
  <c r="AC665" i="38"/>
  <c r="AB665" i="38"/>
  <c r="AA665" i="38"/>
  <c r="AG664" i="38"/>
  <c r="AF664" i="38"/>
  <c r="AE664" i="38"/>
  <c r="AD664" i="38"/>
  <c r="AC664" i="38"/>
  <c r="AB664" i="38"/>
  <c r="AA664" i="38"/>
  <c r="AG663" i="38"/>
  <c r="AF663" i="38"/>
  <c r="AE663" i="38"/>
  <c r="AD663" i="38"/>
  <c r="AC663" i="38"/>
  <c r="AB663" i="38"/>
  <c r="AA663" i="38"/>
  <c r="AG662" i="38"/>
  <c r="AF662" i="38"/>
  <c r="AE662" i="38"/>
  <c r="AD662" i="38"/>
  <c r="AC662" i="38"/>
  <c r="AB662" i="38"/>
  <c r="AA662" i="38"/>
  <c r="AG661" i="38"/>
  <c r="AF661" i="38"/>
  <c r="AE661" i="38"/>
  <c r="AD661" i="38"/>
  <c r="AC661" i="38"/>
  <c r="AB661" i="38"/>
  <c r="AA661" i="38"/>
  <c r="AG660" i="38"/>
  <c r="AF660" i="38"/>
  <c r="AE660" i="38"/>
  <c r="AD660" i="38"/>
  <c r="AC660" i="38"/>
  <c r="AB660" i="38"/>
  <c r="AA660" i="38"/>
  <c r="AG659" i="38"/>
  <c r="AF659" i="38"/>
  <c r="AE659" i="38"/>
  <c r="AD659" i="38"/>
  <c r="AC659" i="38"/>
  <c r="AB659" i="38"/>
  <c r="AA659" i="38"/>
  <c r="AG658" i="38"/>
  <c r="AF658" i="38"/>
  <c r="AE658" i="38"/>
  <c r="AD658" i="38"/>
  <c r="AC658" i="38"/>
  <c r="AB658" i="38"/>
  <c r="AA658" i="38"/>
  <c r="AG657" i="38"/>
  <c r="AF657" i="38"/>
  <c r="AE657" i="38"/>
  <c r="AD657" i="38"/>
  <c r="AC657" i="38"/>
  <c r="AB657" i="38"/>
  <c r="AA657" i="38"/>
  <c r="AG656" i="38"/>
  <c r="AF656" i="38"/>
  <c r="AE656" i="38"/>
  <c r="AD656" i="38"/>
  <c r="AC656" i="38"/>
  <c r="AB656" i="38"/>
  <c r="AA656" i="38"/>
  <c r="AG655" i="38"/>
  <c r="AF655" i="38"/>
  <c r="AE655" i="38"/>
  <c r="AD655" i="38"/>
  <c r="AC655" i="38"/>
  <c r="AB655" i="38"/>
  <c r="AA655" i="38"/>
  <c r="AG654" i="38"/>
  <c r="AF654" i="38"/>
  <c r="AE654" i="38"/>
  <c r="AD654" i="38"/>
  <c r="AC654" i="38"/>
  <c r="AB654" i="38"/>
  <c r="AA654" i="38"/>
  <c r="AG653" i="38"/>
  <c r="AF653" i="38"/>
  <c r="AE653" i="38"/>
  <c r="AD653" i="38"/>
  <c r="AC653" i="38"/>
  <c r="AB653" i="38"/>
  <c r="AA653" i="38"/>
  <c r="AG652" i="38"/>
  <c r="AF652" i="38"/>
  <c r="AE652" i="38"/>
  <c r="AD652" i="38"/>
  <c r="AC652" i="38"/>
  <c r="AB652" i="38"/>
  <c r="AA652" i="38"/>
  <c r="AG651" i="38"/>
  <c r="AF651" i="38"/>
  <c r="AE651" i="38"/>
  <c r="AD651" i="38"/>
  <c r="AC651" i="38"/>
  <c r="AB651" i="38"/>
  <c r="AA651" i="38"/>
  <c r="AG650" i="38"/>
  <c r="AF650" i="38"/>
  <c r="AE650" i="38"/>
  <c r="AD650" i="38"/>
  <c r="AC650" i="38"/>
  <c r="AB650" i="38"/>
  <c r="AA650" i="38"/>
  <c r="AG649" i="38"/>
  <c r="AF649" i="38"/>
  <c r="AE649" i="38"/>
  <c r="AD649" i="38"/>
  <c r="AC649" i="38"/>
  <c r="AB649" i="38"/>
  <c r="AA649" i="38"/>
  <c r="AG648" i="38"/>
  <c r="AF648" i="38"/>
  <c r="AE648" i="38"/>
  <c r="AD648" i="38"/>
  <c r="AC648" i="38"/>
  <c r="AB648" i="38"/>
  <c r="AA648" i="38"/>
  <c r="AG647" i="38"/>
  <c r="AF647" i="38"/>
  <c r="AE647" i="38"/>
  <c r="AD647" i="38"/>
  <c r="AC647" i="38"/>
  <c r="AB647" i="38"/>
  <c r="AA647" i="38"/>
  <c r="AG646" i="38"/>
  <c r="AF646" i="38"/>
  <c r="AE646" i="38"/>
  <c r="AD646" i="38"/>
  <c r="AC646" i="38"/>
  <c r="AB646" i="38"/>
  <c r="AA646" i="38"/>
  <c r="AG645" i="38"/>
  <c r="AF645" i="38"/>
  <c r="AE645" i="38"/>
  <c r="AD645" i="38"/>
  <c r="AC645" i="38"/>
  <c r="AB645" i="38"/>
  <c r="AA645" i="38"/>
  <c r="AG644" i="38"/>
  <c r="AF644" i="38"/>
  <c r="AE644" i="38"/>
  <c r="AD644" i="38"/>
  <c r="AC644" i="38"/>
  <c r="AB644" i="38"/>
  <c r="AA644" i="38"/>
  <c r="AG643" i="38"/>
  <c r="AF643" i="38"/>
  <c r="AE643" i="38"/>
  <c r="AD643" i="38"/>
  <c r="AC643" i="38"/>
  <c r="AB643" i="38"/>
  <c r="AA643" i="38"/>
  <c r="AG642" i="38"/>
  <c r="AF642" i="38"/>
  <c r="AE642" i="38"/>
  <c r="AD642" i="38"/>
  <c r="AC642" i="38"/>
  <c r="AB642" i="38"/>
  <c r="AA642" i="38"/>
  <c r="AG641" i="38"/>
  <c r="AF641" i="38"/>
  <c r="AE641" i="38"/>
  <c r="AD641" i="38"/>
  <c r="AC641" i="38"/>
  <c r="AB641" i="38"/>
  <c r="AA641" i="38"/>
  <c r="AG640" i="38"/>
  <c r="AF640" i="38"/>
  <c r="AE640" i="38"/>
  <c r="AD640" i="38"/>
  <c r="AC640" i="38"/>
  <c r="AB640" i="38"/>
  <c r="AA640" i="38"/>
  <c r="AG639" i="38"/>
  <c r="AF639" i="38"/>
  <c r="AE639" i="38"/>
  <c r="AD639" i="38"/>
  <c r="AC639" i="38"/>
  <c r="AB639" i="38"/>
  <c r="AA639" i="38"/>
  <c r="AG638" i="38"/>
  <c r="AF638" i="38"/>
  <c r="AE638" i="38"/>
  <c r="AD638" i="38"/>
  <c r="AC638" i="38"/>
  <c r="AB638" i="38"/>
  <c r="AA638" i="38"/>
  <c r="AG637" i="38"/>
  <c r="AF637" i="38"/>
  <c r="AE637" i="38"/>
  <c r="AD637" i="38"/>
  <c r="AC637" i="38"/>
  <c r="AB637" i="38"/>
  <c r="AA637" i="38"/>
  <c r="AG636" i="38"/>
  <c r="AF636" i="38"/>
  <c r="AE636" i="38"/>
  <c r="AD636" i="38"/>
  <c r="AC636" i="38"/>
  <c r="AB636" i="38"/>
  <c r="AA636" i="38"/>
  <c r="AG635" i="38"/>
  <c r="AF635" i="38"/>
  <c r="AE635" i="38"/>
  <c r="AD635" i="38"/>
  <c r="AC635" i="38"/>
  <c r="AB635" i="38"/>
  <c r="AA635" i="38"/>
  <c r="AG634" i="38"/>
  <c r="AF634" i="38"/>
  <c r="AE634" i="38"/>
  <c r="AD634" i="38"/>
  <c r="AC634" i="38"/>
  <c r="AB634" i="38"/>
  <c r="AA634" i="38"/>
  <c r="AG633" i="38"/>
  <c r="AF633" i="38"/>
  <c r="AE633" i="38"/>
  <c r="AD633" i="38"/>
  <c r="AC633" i="38"/>
  <c r="AB633" i="38"/>
  <c r="AA633" i="38"/>
  <c r="AG632" i="38"/>
  <c r="AF632" i="38"/>
  <c r="AE632" i="38"/>
  <c r="AD632" i="38"/>
  <c r="AC632" i="38"/>
  <c r="AB632" i="38"/>
  <c r="AA632" i="38"/>
  <c r="AG631" i="38"/>
  <c r="AF631" i="38"/>
  <c r="AE631" i="38"/>
  <c r="AD631" i="38"/>
  <c r="AC631" i="38"/>
  <c r="AB631" i="38"/>
  <c r="AA631" i="38"/>
  <c r="AG630" i="38"/>
  <c r="AF630" i="38"/>
  <c r="AE630" i="38"/>
  <c r="AD630" i="38"/>
  <c r="AC630" i="38"/>
  <c r="AB630" i="38"/>
  <c r="AA630" i="38"/>
  <c r="AG629" i="38"/>
  <c r="AF629" i="38"/>
  <c r="AE629" i="38"/>
  <c r="AD629" i="38"/>
  <c r="AC629" i="38"/>
  <c r="AB629" i="38"/>
  <c r="AA629" i="38"/>
  <c r="AG628" i="38"/>
  <c r="AF628" i="38"/>
  <c r="AE628" i="38"/>
  <c r="AD628" i="38"/>
  <c r="AC628" i="38"/>
  <c r="AB628" i="38"/>
  <c r="AA628" i="38"/>
  <c r="AG627" i="38"/>
  <c r="AF627" i="38"/>
  <c r="AE627" i="38"/>
  <c r="AD627" i="38"/>
  <c r="AC627" i="38"/>
  <c r="AB627" i="38"/>
  <c r="AA627" i="38"/>
  <c r="AG626" i="38"/>
  <c r="AF626" i="38"/>
  <c r="AE626" i="38"/>
  <c r="AD626" i="38"/>
  <c r="AC626" i="38"/>
  <c r="AB626" i="38"/>
  <c r="AA626" i="38"/>
  <c r="AG625" i="38"/>
  <c r="AF625" i="38"/>
  <c r="AE625" i="38"/>
  <c r="AD625" i="38"/>
  <c r="AC625" i="38"/>
  <c r="AB625" i="38"/>
  <c r="AA625" i="38"/>
  <c r="AG624" i="38"/>
  <c r="AF624" i="38"/>
  <c r="AE624" i="38"/>
  <c r="AD624" i="38"/>
  <c r="AC624" i="38"/>
  <c r="AB624" i="38"/>
  <c r="AA624" i="38"/>
  <c r="AG623" i="38"/>
  <c r="AF623" i="38"/>
  <c r="AE623" i="38"/>
  <c r="AD623" i="38"/>
  <c r="AC623" i="38"/>
  <c r="AB623" i="38"/>
  <c r="AA623" i="38"/>
  <c r="AG622" i="38"/>
  <c r="AF622" i="38"/>
  <c r="AE622" i="38"/>
  <c r="AD622" i="38"/>
  <c r="AC622" i="38"/>
  <c r="AB622" i="38"/>
  <c r="AA622" i="38"/>
  <c r="AG621" i="38"/>
  <c r="AF621" i="38"/>
  <c r="AE621" i="38"/>
  <c r="AD621" i="38"/>
  <c r="AC621" i="38"/>
  <c r="AB621" i="38"/>
  <c r="AA621" i="38"/>
  <c r="AG620" i="38"/>
  <c r="AF620" i="38"/>
  <c r="AE620" i="38"/>
  <c r="AD620" i="38"/>
  <c r="AC620" i="38"/>
  <c r="AB620" i="38"/>
  <c r="AA620" i="38"/>
  <c r="AG619" i="38"/>
  <c r="AF619" i="38"/>
  <c r="AE619" i="38"/>
  <c r="AD619" i="38"/>
  <c r="AC619" i="38"/>
  <c r="AB619" i="38"/>
  <c r="AA619" i="38"/>
  <c r="AG618" i="38"/>
  <c r="AF618" i="38"/>
  <c r="AE618" i="38"/>
  <c r="AD618" i="38"/>
  <c r="AC618" i="38"/>
  <c r="AB618" i="38"/>
  <c r="AA618" i="38"/>
  <c r="AG617" i="38"/>
  <c r="AF617" i="38"/>
  <c r="AE617" i="38"/>
  <c r="AD617" i="38"/>
  <c r="AC617" i="38"/>
  <c r="AB617" i="38"/>
  <c r="AA617" i="38"/>
  <c r="AG616" i="38"/>
  <c r="AF616" i="38"/>
  <c r="AE616" i="38"/>
  <c r="AD616" i="38"/>
  <c r="AC616" i="38"/>
  <c r="AB616" i="38"/>
  <c r="AA616" i="38"/>
  <c r="AG615" i="38"/>
  <c r="AF615" i="38"/>
  <c r="AE615" i="38"/>
  <c r="AD615" i="38"/>
  <c r="AC615" i="38"/>
  <c r="AB615" i="38"/>
  <c r="AA615" i="38"/>
  <c r="AG614" i="38"/>
  <c r="AF614" i="38"/>
  <c r="AE614" i="38"/>
  <c r="AD614" i="38"/>
  <c r="AC614" i="38"/>
  <c r="AB614" i="38"/>
  <c r="AA614" i="38"/>
  <c r="AG613" i="38"/>
  <c r="AF613" i="38"/>
  <c r="AE613" i="38"/>
  <c r="AD613" i="38"/>
  <c r="AC613" i="38"/>
  <c r="AB613" i="38"/>
  <c r="AA613" i="38"/>
  <c r="AG612" i="38"/>
  <c r="AF612" i="38"/>
  <c r="AE612" i="38"/>
  <c r="AD612" i="38"/>
  <c r="AC612" i="38"/>
  <c r="AB612" i="38"/>
  <c r="AA612" i="38"/>
  <c r="AG611" i="38"/>
  <c r="AF611" i="38"/>
  <c r="AE611" i="38"/>
  <c r="AD611" i="38"/>
  <c r="AC611" i="38"/>
  <c r="AB611" i="38"/>
  <c r="AA611" i="38"/>
  <c r="AG610" i="38"/>
  <c r="AF610" i="38"/>
  <c r="AE610" i="38"/>
  <c r="AD610" i="38"/>
  <c r="AC610" i="38"/>
  <c r="AB610" i="38"/>
  <c r="AA610" i="38"/>
  <c r="AG609" i="38"/>
  <c r="AF609" i="38"/>
  <c r="AE609" i="38"/>
  <c r="AD609" i="38"/>
  <c r="AC609" i="38"/>
  <c r="AB609" i="38"/>
  <c r="AA609" i="38"/>
  <c r="AG608" i="38"/>
  <c r="AF608" i="38"/>
  <c r="AE608" i="38"/>
  <c r="AD608" i="38"/>
  <c r="AC608" i="38"/>
  <c r="AB608" i="38"/>
  <c r="AA608" i="38"/>
  <c r="AG607" i="38"/>
  <c r="AF607" i="38"/>
  <c r="AE607" i="38"/>
  <c r="AD607" i="38"/>
  <c r="AC607" i="38"/>
  <c r="AB607" i="38"/>
  <c r="AA607" i="38"/>
  <c r="AG606" i="38"/>
  <c r="AF606" i="38"/>
  <c r="AE606" i="38"/>
  <c r="AD606" i="38"/>
  <c r="AC606" i="38"/>
  <c r="AB606" i="38"/>
  <c r="AA606" i="38"/>
  <c r="AG605" i="38"/>
  <c r="AF605" i="38"/>
  <c r="AE605" i="38"/>
  <c r="AD605" i="38"/>
  <c r="AC605" i="38"/>
  <c r="AB605" i="38"/>
  <c r="AA605" i="38"/>
  <c r="AG604" i="38"/>
  <c r="AF604" i="38"/>
  <c r="AE604" i="38"/>
  <c r="AD604" i="38"/>
  <c r="AC604" i="38"/>
  <c r="AB604" i="38"/>
  <c r="AA604" i="38"/>
  <c r="AG603" i="38"/>
  <c r="AF603" i="38"/>
  <c r="AE603" i="38"/>
  <c r="AD603" i="38"/>
  <c r="AC603" i="38"/>
  <c r="AB603" i="38"/>
  <c r="AA603" i="38"/>
  <c r="AG602" i="38"/>
  <c r="AF602" i="38"/>
  <c r="AE602" i="38"/>
  <c r="AD602" i="38"/>
  <c r="AC602" i="38"/>
  <c r="AB602" i="38"/>
  <c r="AA602" i="38"/>
  <c r="AG601" i="38"/>
  <c r="AF601" i="38"/>
  <c r="AE601" i="38"/>
  <c r="AD601" i="38"/>
  <c r="AC601" i="38"/>
  <c r="AB601" i="38"/>
  <c r="AA601" i="38"/>
  <c r="AG600" i="38"/>
  <c r="AF600" i="38"/>
  <c r="AE600" i="38"/>
  <c r="AD600" i="38"/>
  <c r="AC600" i="38"/>
  <c r="AB600" i="38"/>
  <c r="AA600" i="38"/>
  <c r="AG599" i="38"/>
  <c r="AF599" i="38"/>
  <c r="AE599" i="38"/>
  <c r="AD599" i="38"/>
  <c r="AC599" i="38"/>
  <c r="AB599" i="38"/>
  <c r="AA599" i="38"/>
  <c r="AG598" i="38"/>
  <c r="AF598" i="38"/>
  <c r="AE598" i="38"/>
  <c r="AD598" i="38"/>
  <c r="AC598" i="38"/>
  <c r="AB598" i="38"/>
  <c r="AA598" i="38"/>
  <c r="AG597" i="38"/>
  <c r="AF597" i="38"/>
  <c r="AE597" i="38"/>
  <c r="AD597" i="38"/>
  <c r="AC597" i="38"/>
  <c r="AB597" i="38"/>
  <c r="AA597" i="38"/>
  <c r="AG596" i="38"/>
  <c r="AF596" i="38"/>
  <c r="AE596" i="38"/>
  <c r="AD596" i="38"/>
  <c r="AC596" i="38"/>
  <c r="AB596" i="38"/>
  <c r="AA596" i="38"/>
  <c r="AG595" i="38"/>
  <c r="AF595" i="38"/>
  <c r="AE595" i="38"/>
  <c r="AD595" i="38"/>
  <c r="AC595" i="38"/>
  <c r="AB595" i="38"/>
  <c r="AA595" i="38"/>
  <c r="AG594" i="38"/>
  <c r="AF594" i="38"/>
  <c r="AE594" i="38"/>
  <c r="AD594" i="38"/>
  <c r="AC594" i="38"/>
  <c r="AB594" i="38"/>
  <c r="AA594" i="38"/>
  <c r="AG593" i="38"/>
  <c r="AF593" i="38"/>
  <c r="AE593" i="38"/>
  <c r="AD593" i="38"/>
  <c r="AC593" i="38"/>
  <c r="AB593" i="38"/>
  <c r="AA593" i="38"/>
  <c r="AG592" i="38"/>
  <c r="AF592" i="38"/>
  <c r="AE592" i="38"/>
  <c r="AD592" i="38"/>
  <c r="AC592" i="38"/>
  <c r="AB592" i="38"/>
  <c r="AA592" i="38"/>
  <c r="AG591" i="38"/>
  <c r="AF591" i="38"/>
  <c r="AE591" i="38"/>
  <c r="AD591" i="38"/>
  <c r="AC591" i="38"/>
  <c r="AB591" i="38"/>
  <c r="AA591" i="38"/>
  <c r="AG590" i="38"/>
  <c r="AF590" i="38"/>
  <c r="AE590" i="38"/>
  <c r="AD590" i="38"/>
  <c r="AC590" i="38"/>
  <c r="AB590" i="38"/>
  <c r="AA590" i="38"/>
  <c r="AG589" i="38"/>
  <c r="AF589" i="38"/>
  <c r="AE589" i="38"/>
  <c r="AD589" i="38"/>
  <c r="AC589" i="38"/>
  <c r="AB589" i="38"/>
  <c r="AA589" i="38"/>
  <c r="AG588" i="38"/>
  <c r="AF588" i="38"/>
  <c r="AE588" i="38"/>
  <c r="AD588" i="38"/>
  <c r="AC588" i="38"/>
  <c r="AB588" i="38"/>
  <c r="AA588" i="38"/>
  <c r="AG587" i="38"/>
  <c r="AF587" i="38"/>
  <c r="AE587" i="38"/>
  <c r="AD587" i="38"/>
  <c r="AC587" i="38"/>
  <c r="AB587" i="38"/>
  <c r="AA587" i="38"/>
  <c r="AG586" i="38"/>
  <c r="AF586" i="38"/>
  <c r="AE586" i="38"/>
  <c r="AD586" i="38"/>
  <c r="AC586" i="38"/>
  <c r="AB586" i="38"/>
  <c r="AA586" i="38"/>
  <c r="AG585" i="38"/>
  <c r="AF585" i="38"/>
  <c r="AE585" i="38"/>
  <c r="AD585" i="38"/>
  <c r="AC585" i="38"/>
  <c r="AB585" i="38"/>
  <c r="AA585" i="38"/>
  <c r="AG584" i="38"/>
  <c r="AF584" i="38"/>
  <c r="AE584" i="38"/>
  <c r="AD584" i="38"/>
  <c r="AC584" i="38"/>
  <c r="AB584" i="38"/>
  <c r="AA584" i="38"/>
  <c r="AG583" i="38"/>
  <c r="AF583" i="38"/>
  <c r="AE583" i="38"/>
  <c r="AD583" i="38"/>
  <c r="AC583" i="38"/>
  <c r="AB583" i="38"/>
  <c r="AA583" i="38"/>
  <c r="AG582" i="38"/>
  <c r="AF582" i="38"/>
  <c r="AE582" i="38"/>
  <c r="AD582" i="38"/>
  <c r="AC582" i="38"/>
  <c r="AB582" i="38"/>
  <c r="AA582" i="38"/>
  <c r="AG581" i="38"/>
  <c r="AF581" i="38"/>
  <c r="AE581" i="38"/>
  <c r="AD581" i="38"/>
  <c r="AC581" i="38"/>
  <c r="AB581" i="38"/>
  <c r="AA581" i="38"/>
  <c r="AG580" i="38"/>
  <c r="AF580" i="38"/>
  <c r="AE580" i="38"/>
  <c r="AD580" i="38"/>
  <c r="AC580" i="38"/>
  <c r="AB580" i="38"/>
  <c r="AA580" i="38"/>
  <c r="AG579" i="38"/>
  <c r="AF579" i="38"/>
  <c r="AE579" i="38"/>
  <c r="AD579" i="38"/>
  <c r="AC579" i="38"/>
  <c r="AB579" i="38"/>
  <c r="AA579" i="38"/>
  <c r="AG578" i="38"/>
  <c r="AF578" i="38"/>
  <c r="AE578" i="38"/>
  <c r="AD578" i="38"/>
  <c r="AC578" i="38"/>
  <c r="AB578" i="38"/>
  <c r="AA578" i="38"/>
  <c r="AG577" i="38"/>
  <c r="AF577" i="38"/>
  <c r="AE577" i="38"/>
  <c r="AD577" i="38"/>
  <c r="AC577" i="38"/>
  <c r="AB577" i="38"/>
  <c r="AA577" i="38"/>
  <c r="AG576" i="38"/>
  <c r="AF576" i="38"/>
  <c r="AE576" i="38"/>
  <c r="AD576" i="38"/>
  <c r="AC576" i="38"/>
  <c r="AB576" i="38"/>
  <c r="AA576" i="38"/>
  <c r="AG575" i="38"/>
  <c r="AF575" i="38"/>
  <c r="AE575" i="38"/>
  <c r="AD575" i="38"/>
  <c r="AC575" i="38"/>
  <c r="AB575" i="38"/>
  <c r="AA575" i="38"/>
  <c r="AG574" i="38"/>
  <c r="AF574" i="38"/>
  <c r="AE574" i="38"/>
  <c r="AD574" i="38"/>
  <c r="AC574" i="38"/>
  <c r="AB574" i="38"/>
  <c r="AA574" i="38"/>
  <c r="AG573" i="38"/>
  <c r="AF573" i="38"/>
  <c r="AE573" i="38"/>
  <c r="AD573" i="38"/>
  <c r="AC573" i="38"/>
  <c r="AB573" i="38"/>
  <c r="AA573" i="38"/>
  <c r="AG572" i="38"/>
  <c r="AF572" i="38"/>
  <c r="AE572" i="38"/>
  <c r="AD572" i="38"/>
  <c r="AC572" i="38"/>
  <c r="AB572" i="38"/>
  <c r="AA572" i="38"/>
  <c r="AG571" i="38"/>
  <c r="AF571" i="38"/>
  <c r="AE571" i="38"/>
  <c r="AD571" i="38"/>
  <c r="AC571" i="38"/>
  <c r="AB571" i="38"/>
  <c r="AA571" i="38"/>
  <c r="AG570" i="38"/>
  <c r="AF570" i="38"/>
  <c r="AE570" i="38"/>
  <c r="AD570" i="38"/>
  <c r="AC570" i="38"/>
  <c r="AB570" i="38"/>
  <c r="AA570" i="38"/>
  <c r="AG569" i="38"/>
  <c r="AF569" i="38"/>
  <c r="AE569" i="38"/>
  <c r="AD569" i="38"/>
  <c r="AC569" i="38"/>
  <c r="AB569" i="38"/>
  <c r="AA569" i="38"/>
  <c r="AG568" i="38"/>
  <c r="AF568" i="38"/>
  <c r="AE568" i="38"/>
  <c r="AD568" i="38"/>
  <c r="AC568" i="38"/>
  <c r="AB568" i="38"/>
  <c r="AA568" i="38"/>
  <c r="AG567" i="38"/>
  <c r="AF567" i="38"/>
  <c r="AE567" i="38"/>
  <c r="AD567" i="38"/>
  <c r="AC567" i="38"/>
  <c r="AB567" i="38"/>
  <c r="AA567" i="38"/>
  <c r="AG566" i="38"/>
  <c r="AF566" i="38"/>
  <c r="AE566" i="38"/>
  <c r="AD566" i="38"/>
  <c r="AC566" i="38"/>
  <c r="AB566" i="38"/>
  <c r="AA566" i="38"/>
  <c r="AG565" i="38"/>
  <c r="AF565" i="38"/>
  <c r="AE565" i="38"/>
  <c r="AD565" i="38"/>
  <c r="AC565" i="38"/>
  <c r="AB565" i="38"/>
  <c r="AA565" i="38"/>
  <c r="AG564" i="38"/>
  <c r="AF564" i="38"/>
  <c r="AE564" i="38"/>
  <c r="AD564" i="38"/>
  <c r="AC564" i="38"/>
  <c r="AB564" i="38"/>
  <c r="AA564" i="38"/>
  <c r="AG563" i="38"/>
  <c r="AF563" i="38"/>
  <c r="AE563" i="38"/>
  <c r="AD563" i="38"/>
  <c r="AC563" i="38"/>
  <c r="AB563" i="38"/>
  <c r="AA563" i="38"/>
  <c r="AG562" i="38"/>
  <c r="AF562" i="38"/>
  <c r="AE562" i="38"/>
  <c r="AD562" i="38"/>
  <c r="AC562" i="38"/>
  <c r="AB562" i="38"/>
  <c r="AA562" i="38"/>
  <c r="AG561" i="38"/>
  <c r="AF561" i="38"/>
  <c r="AE561" i="38"/>
  <c r="AD561" i="38"/>
  <c r="AC561" i="38"/>
  <c r="AB561" i="38"/>
  <c r="AA561" i="38"/>
  <c r="AG560" i="38"/>
  <c r="AF560" i="38"/>
  <c r="AE560" i="38"/>
  <c r="AD560" i="38"/>
  <c r="AC560" i="38"/>
  <c r="AB560" i="38"/>
  <c r="AA560" i="38"/>
  <c r="AG559" i="38"/>
  <c r="AF559" i="38"/>
  <c r="AE559" i="38"/>
  <c r="AD559" i="38"/>
  <c r="AC559" i="38"/>
  <c r="AB559" i="38"/>
  <c r="AA559" i="38"/>
  <c r="AG558" i="38"/>
  <c r="AF558" i="38"/>
  <c r="AE558" i="38"/>
  <c r="AD558" i="38"/>
  <c r="AC558" i="38"/>
  <c r="AB558" i="38"/>
  <c r="AA558" i="38"/>
  <c r="AG557" i="38"/>
  <c r="AF557" i="38"/>
  <c r="AE557" i="38"/>
  <c r="AD557" i="38"/>
  <c r="AC557" i="38"/>
  <c r="AB557" i="38"/>
  <c r="AA557" i="38"/>
  <c r="AG556" i="38"/>
  <c r="AF556" i="38"/>
  <c r="AE556" i="38"/>
  <c r="AD556" i="38"/>
  <c r="AC556" i="38"/>
  <c r="AB556" i="38"/>
  <c r="AA556" i="38"/>
  <c r="AG555" i="38"/>
  <c r="AF555" i="38"/>
  <c r="AE555" i="38"/>
  <c r="AD555" i="38"/>
  <c r="AC555" i="38"/>
  <c r="AB555" i="38"/>
  <c r="AA555" i="38"/>
  <c r="AG554" i="38"/>
  <c r="AF554" i="38"/>
  <c r="AE554" i="38"/>
  <c r="AD554" i="38"/>
  <c r="AC554" i="38"/>
  <c r="AB554" i="38"/>
  <c r="AA554" i="38"/>
  <c r="AG553" i="38"/>
  <c r="AF553" i="38"/>
  <c r="AE553" i="38"/>
  <c r="AD553" i="38"/>
  <c r="AC553" i="38"/>
  <c r="AB553" i="38"/>
  <c r="AA553" i="38"/>
  <c r="AG552" i="38"/>
  <c r="AF552" i="38"/>
  <c r="AE552" i="38"/>
  <c r="AD552" i="38"/>
  <c r="AC552" i="38"/>
  <c r="AB552" i="38"/>
  <c r="AA552" i="38"/>
  <c r="AG551" i="38"/>
  <c r="AF551" i="38"/>
  <c r="AE551" i="38"/>
  <c r="AD551" i="38"/>
  <c r="AC551" i="38"/>
  <c r="AB551" i="38"/>
  <c r="AA551" i="38"/>
  <c r="AG550" i="38"/>
  <c r="AF550" i="38"/>
  <c r="AE550" i="38"/>
  <c r="AD550" i="38"/>
  <c r="AC550" i="38"/>
  <c r="AB550" i="38"/>
  <c r="AA550" i="38"/>
  <c r="AG549" i="38"/>
  <c r="AF549" i="38"/>
  <c r="AE549" i="38"/>
  <c r="AD549" i="38"/>
  <c r="AC549" i="38"/>
  <c r="AB549" i="38"/>
  <c r="AA549" i="38"/>
  <c r="AG548" i="38"/>
  <c r="AF548" i="38"/>
  <c r="AE548" i="38"/>
  <c r="AD548" i="38"/>
  <c r="AC548" i="38"/>
  <c r="AB548" i="38"/>
  <c r="AA548" i="38"/>
  <c r="AG547" i="38"/>
  <c r="AF547" i="38"/>
  <c r="AE547" i="38"/>
  <c r="AD547" i="38"/>
  <c r="AC547" i="38"/>
  <c r="AB547" i="38"/>
  <c r="AA547" i="38"/>
  <c r="AG546" i="38"/>
  <c r="AF546" i="38"/>
  <c r="AE546" i="38"/>
  <c r="AD546" i="38"/>
  <c r="AC546" i="38"/>
  <c r="AB546" i="38"/>
  <c r="AA546" i="38"/>
  <c r="AG545" i="38"/>
  <c r="AF545" i="38"/>
  <c r="AE545" i="38"/>
  <c r="AD545" i="38"/>
  <c r="AC545" i="38"/>
  <c r="AB545" i="38"/>
  <c r="AA545" i="38"/>
  <c r="AG544" i="38"/>
  <c r="AF544" i="38"/>
  <c r="AE544" i="38"/>
  <c r="AD544" i="38"/>
  <c r="AC544" i="38"/>
  <c r="AB544" i="38"/>
  <c r="AA544" i="38"/>
  <c r="AG543" i="38"/>
  <c r="AF543" i="38"/>
  <c r="AE543" i="38"/>
  <c r="AD543" i="38"/>
  <c r="AC543" i="38"/>
  <c r="AB543" i="38"/>
  <c r="AA543" i="38"/>
  <c r="AG542" i="38"/>
  <c r="AF542" i="38"/>
  <c r="AE542" i="38"/>
  <c r="AD542" i="38"/>
  <c r="AC542" i="38"/>
  <c r="AB542" i="38"/>
  <c r="AA542" i="38"/>
  <c r="AG541" i="38"/>
  <c r="AF541" i="38"/>
  <c r="AE541" i="38"/>
  <c r="AD541" i="38"/>
  <c r="AC541" i="38"/>
  <c r="AB541" i="38"/>
  <c r="AA541" i="38"/>
  <c r="AG540" i="38"/>
  <c r="AF540" i="38"/>
  <c r="AE540" i="38"/>
  <c r="AD540" i="38"/>
  <c r="AC540" i="38"/>
  <c r="AB540" i="38"/>
  <c r="AA540" i="38"/>
  <c r="AG539" i="38"/>
  <c r="AF539" i="38"/>
  <c r="AE539" i="38"/>
  <c r="AD539" i="38"/>
  <c r="AC539" i="38"/>
  <c r="AB539" i="38"/>
  <c r="AA539" i="38"/>
  <c r="AG538" i="38"/>
  <c r="AF538" i="38"/>
  <c r="AE538" i="38"/>
  <c r="AD538" i="38"/>
  <c r="AC538" i="38"/>
  <c r="AB538" i="38"/>
  <c r="AA538" i="38"/>
  <c r="AG537" i="38"/>
  <c r="AF537" i="38"/>
  <c r="AE537" i="38"/>
  <c r="AD537" i="38"/>
  <c r="AC537" i="38"/>
  <c r="AB537" i="38"/>
  <c r="AA537" i="38"/>
  <c r="AG536" i="38"/>
  <c r="AF536" i="38"/>
  <c r="AE536" i="38"/>
  <c r="AD536" i="38"/>
  <c r="AC536" i="38"/>
  <c r="AB536" i="38"/>
  <c r="AA536" i="38"/>
  <c r="AG535" i="38"/>
  <c r="AF535" i="38"/>
  <c r="AE535" i="38"/>
  <c r="AD535" i="38"/>
  <c r="AC535" i="38"/>
  <c r="AB535" i="38"/>
  <c r="AA535" i="38"/>
  <c r="AG534" i="38"/>
  <c r="AF534" i="38"/>
  <c r="AE534" i="38"/>
  <c r="AD534" i="38"/>
  <c r="AC534" i="38"/>
  <c r="AB534" i="38"/>
  <c r="AA534" i="38"/>
  <c r="AG533" i="38"/>
  <c r="AF533" i="38"/>
  <c r="AE533" i="38"/>
  <c r="AD533" i="38"/>
  <c r="AC533" i="38"/>
  <c r="AB533" i="38"/>
  <c r="AA533" i="38"/>
  <c r="AG532" i="38"/>
  <c r="AF532" i="38"/>
  <c r="AE532" i="38"/>
  <c r="AD532" i="38"/>
  <c r="AC532" i="38"/>
  <c r="AB532" i="38"/>
  <c r="AA532" i="38"/>
  <c r="AG531" i="38"/>
  <c r="AF531" i="38"/>
  <c r="AE531" i="38"/>
  <c r="AD531" i="38"/>
  <c r="AC531" i="38"/>
  <c r="AB531" i="38"/>
  <c r="AA531" i="38"/>
  <c r="AG530" i="38"/>
  <c r="AF530" i="38"/>
  <c r="AE530" i="38"/>
  <c r="AD530" i="38"/>
  <c r="AC530" i="38"/>
  <c r="AB530" i="38"/>
  <c r="AA530" i="38"/>
  <c r="AG529" i="38"/>
  <c r="AF529" i="38"/>
  <c r="AE529" i="38"/>
  <c r="AD529" i="38"/>
  <c r="AC529" i="38"/>
  <c r="AB529" i="38"/>
  <c r="AA529" i="38"/>
  <c r="AG528" i="38"/>
  <c r="AF528" i="38"/>
  <c r="AE528" i="38"/>
  <c r="AD528" i="38"/>
  <c r="AC528" i="38"/>
  <c r="AB528" i="38"/>
  <c r="AA528" i="38"/>
  <c r="AG527" i="38"/>
  <c r="AF527" i="38"/>
  <c r="AE527" i="38"/>
  <c r="AD527" i="38"/>
  <c r="AC527" i="38"/>
  <c r="AB527" i="38"/>
  <c r="AA527" i="38"/>
  <c r="AG526" i="38"/>
  <c r="AF526" i="38"/>
  <c r="AE526" i="38"/>
  <c r="AD526" i="38"/>
  <c r="AC526" i="38"/>
  <c r="AB526" i="38"/>
  <c r="AA526" i="38"/>
  <c r="AG525" i="38"/>
  <c r="AF525" i="38"/>
  <c r="AE525" i="38"/>
  <c r="AD525" i="38"/>
  <c r="AC525" i="38"/>
  <c r="AB525" i="38"/>
  <c r="AA525" i="38"/>
  <c r="AG524" i="38"/>
  <c r="AF524" i="38"/>
  <c r="AE524" i="38"/>
  <c r="AD524" i="38"/>
  <c r="AC524" i="38"/>
  <c r="AB524" i="38"/>
  <c r="AA524" i="38"/>
  <c r="AG523" i="38"/>
  <c r="AF523" i="38"/>
  <c r="AE523" i="38"/>
  <c r="AD523" i="38"/>
  <c r="AC523" i="38"/>
  <c r="AB523" i="38"/>
  <c r="AA523" i="38"/>
  <c r="AG522" i="38"/>
  <c r="AF522" i="38"/>
  <c r="AE522" i="38"/>
  <c r="AD522" i="38"/>
  <c r="AC522" i="38"/>
  <c r="AB522" i="38"/>
  <c r="AA522" i="38"/>
  <c r="AG521" i="38"/>
  <c r="AF521" i="38"/>
  <c r="AE521" i="38"/>
  <c r="AD521" i="38"/>
  <c r="AC521" i="38"/>
  <c r="AB521" i="38"/>
  <c r="AA521" i="38"/>
  <c r="AG520" i="38"/>
  <c r="AF520" i="38"/>
  <c r="AE520" i="38"/>
  <c r="AD520" i="38"/>
  <c r="AC520" i="38"/>
  <c r="AB520" i="38"/>
  <c r="AA520" i="38"/>
  <c r="AG519" i="38"/>
  <c r="AF519" i="38"/>
  <c r="AE519" i="38"/>
  <c r="AD519" i="38"/>
  <c r="AC519" i="38"/>
  <c r="AB519" i="38"/>
  <c r="AA519" i="38"/>
  <c r="AG518" i="38"/>
  <c r="AF518" i="38"/>
  <c r="AE518" i="38"/>
  <c r="AD518" i="38"/>
  <c r="AC518" i="38"/>
  <c r="AB518" i="38"/>
  <c r="AA518" i="38"/>
  <c r="AG517" i="38"/>
  <c r="AF517" i="38"/>
  <c r="AE517" i="38"/>
  <c r="AD517" i="38"/>
  <c r="AC517" i="38"/>
  <c r="AB517" i="38"/>
  <c r="AA517" i="38"/>
  <c r="AG516" i="38"/>
  <c r="AF516" i="38"/>
  <c r="AE516" i="38"/>
  <c r="AD516" i="38"/>
  <c r="AC516" i="38"/>
  <c r="AB516" i="38"/>
  <c r="AA516" i="38"/>
  <c r="AG515" i="38"/>
  <c r="AF515" i="38"/>
  <c r="AE515" i="38"/>
  <c r="AD515" i="38"/>
  <c r="AC515" i="38"/>
  <c r="AB515" i="38"/>
  <c r="AA515" i="38"/>
  <c r="AG514" i="38"/>
  <c r="AF514" i="38"/>
  <c r="AE514" i="38"/>
  <c r="AD514" i="38"/>
  <c r="AC514" i="38"/>
  <c r="AB514" i="38"/>
  <c r="AA514" i="38"/>
  <c r="AG513" i="38"/>
  <c r="AF513" i="38"/>
  <c r="AE513" i="38"/>
  <c r="AD513" i="38"/>
  <c r="AC513" i="38"/>
  <c r="AB513" i="38"/>
  <c r="AA513" i="38"/>
  <c r="AG512" i="38"/>
  <c r="AF512" i="38"/>
  <c r="AE512" i="38"/>
  <c r="AD512" i="38"/>
  <c r="AC512" i="38"/>
  <c r="AB512" i="38"/>
  <c r="AA512" i="38"/>
  <c r="AG511" i="38"/>
  <c r="AF511" i="38"/>
  <c r="AE511" i="38"/>
  <c r="AD511" i="38"/>
  <c r="AC511" i="38"/>
  <c r="AB511" i="38"/>
  <c r="AA511" i="38"/>
  <c r="AG510" i="38"/>
  <c r="AF510" i="38"/>
  <c r="AE510" i="38"/>
  <c r="AD510" i="38"/>
  <c r="AC510" i="38"/>
  <c r="AB510" i="38"/>
  <c r="AA510" i="38"/>
  <c r="AG509" i="38"/>
  <c r="AF509" i="38"/>
  <c r="AE509" i="38"/>
  <c r="AD509" i="38"/>
  <c r="AC509" i="38"/>
  <c r="AB509" i="38"/>
  <c r="AA509" i="38"/>
  <c r="AG508" i="38"/>
  <c r="AF508" i="38"/>
  <c r="AE508" i="38"/>
  <c r="AD508" i="38"/>
  <c r="AC508" i="38"/>
  <c r="AB508" i="38"/>
  <c r="AA508" i="38"/>
  <c r="AG507" i="38"/>
  <c r="AF507" i="38"/>
  <c r="AE507" i="38"/>
  <c r="AD507" i="38"/>
  <c r="AC507" i="38"/>
  <c r="AB507" i="38"/>
  <c r="AA507" i="38"/>
  <c r="AG506" i="38"/>
  <c r="AF506" i="38"/>
  <c r="AE506" i="38"/>
  <c r="AD506" i="38"/>
  <c r="AC506" i="38"/>
  <c r="AB506" i="38"/>
  <c r="AA506" i="38"/>
  <c r="AG505" i="38"/>
  <c r="AF505" i="38"/>
  <c r="AE505" i="38"/>
  <c r="AD505" i="38"/>
  <c r="AC505" i="38"/>
  <c r="AB505" i="38"/>
  <c r="AA505" i="38"/>
  <c r="AG504" i="38"/>
  <c r="AF504" i="38"/>
  <c r="AE504" i="38"/>
  <c r="AD504" i="38"/>
  <c r="AC504" i="38"/>
  <c r="AB504" i="38"/>
  <c r="AA504" i="38"/>
  <c r="AG503" i="38"/>
  <c r="AF503" i="38"/>
  <c r="AE503" i="38"/>
  <c r="AD503" i="38"/>
  <c r="AC503" i="38"/>
  <c r="AB503" i="38"/>
  <c r="AA503" i="38"/>
  <c r="AG502" i="38"/>
  <c r="AF502" i="38"/>
  <c r="AE502" i="38"/>
  <c r="AD502" i="38"/>
  <c r="AC502" i="38"/>
  <c r="AB502" i="38"/>
  <c r="AA502" i="38"/>
  <c r="AG501" i="38"/>
  <c r="AF501" i="38"/>
  <c r="AE501" i="38"/>
  <c r="AD501" i="38"/>
  <c r="AC501" i="38"/>
  <c r="AB501" i="38"/>
  <c r="AA501" i="38"/>
  <c r="AG500" i="38"/>
  <c r="AF500" i="38"/>
  <c r="AE500" i="38"/>
  <c r="AD500" i="38"/>
  <c r="AC500" i="38"/>
  <c r="AB500" i="38"/>
  <c r="AA500" i="38"/>
  <c r="AG499" i="38"/>
  <c r="AF499" i="38"/>
  <c r="AE499" i="38"/>
  <c r="AD499" i="38"/>
  <c r="AC499" i="38"/>
  <c r="AB499" i="38"/>
  <c r="AA499" i="38"/>
  <c r="AG498" i="38"/>
  <c r="AF498" i="38"/>
  <c r="AE498" i="38"/>
  <c r="AD498" i="38"/>
  <c r="AC498" i="38"/>
  <c r="AB498" i="38"/>
  <c r="AA498" i="38"/>
  <c r="AG497" i="38"/>
  <c r="AF497" i="38"/>
  <c r="AE497" i="38"/>
  <c r="AD497" i="38"/>
  <c r="AC497" i="38"/>
  <c r="AB497" i="38"/>
  <c r="AA497" i="38"/>
  <c r="AG496" i="38"/>
  <c r="AF496" i="38"/>
  <c r="AE496" i="38"/>
  <c r="AD496" i="38"/>
  <c r="AC496" i="38"/>
  <c r="AB496" i="38"/>
  <c r="AA496" i="38"/>
  <c r="AG495" i="38"/>
  <c r="AF495" i="38"/>
  <c r="AE495" i="38"/>
  <c r="AD495" i="38"/>
  <c r="AC495" i="38"/>
  <c r="AB495" i="38"/>
  <c r="AA495" i="38"/>
  <c r="AG494" i="38"/>
  <c r="AF494" i="38"/>
  <c r="AE494" i="38"/>
  <c r="AD494" i="38"/>
  <c r="AC494" i="38"/>
  <c r="AB494" i="38"/>
  <c r="AA494" i="38"/>
  <c r="AG493" i="38"/>
  <c r="AF493" i="38"/>
  <c r="AE493" i="38"/>
  <c r="AD493" i="38"/>
  <c r="AC493" i="38"/>
  <c r="AB493" i="38"/>
  <c r="AA493" i="38"/>
  <c r="AG492" i="38"/>
  <c r="AF492" i="38"/>
  <c r="AE492" i="38"/>
  <c r="AD492" i="38"/>
  <c r="AC492" i="38"/>
  <c r="AB492" i="38"/>
  <c r="AA492" i="38"/>
  <c r="AG491" i="38"/>
  <c r="AF491" i="38"/>
  <c r="AE491" i="38"/>
  <c r="AD491" i="38"/>
  <c r="AC491" i="38"/>
  <c r="AB491" i="38"/>
  <c r="AA491" i="38"/>
  <c r="AG490" i="38"/>
  <c r="AF490" i="38"/>
  <c r="AE490" i="38"/>
  <c r="AD490" i="38"/>
  <c r="AC490" i="38"/>
  <c r="AB490" i="38"/>
  <c r="AA490" i="38"/>
  <c r="AG489" i="38"/>
  <c r="AF489" i="38"/>
  <c r="AE489" i="38"/>
  <c r="AD489" i="38"/>
  <c r="AC489" i="38"/>
  <c r="AB489" i="38"/>
  <c r="AA489" i="38"/>
  <c r="AG488" i="38"/>
  <c r="AF488" i="38"/>
  <c r="AE488" i="38"/>
  <c r="AD488" i="38"/>
  <c r="AC488" i="38"/>
  <c r="AB488" i="38"/>
  <c r="AA488" i="38"/>
  <c r="AG487" i="38"/>
  <c r="AF487" i="38"/>
  <c r="AE487" i="38"/>
  <c r="AD487" i="38"/>
  <c r="AC487" i="38"/>
  <c r="AB487" i="38"/>
  <c r="AA487" i="38"/>
  <c r="AG486" i="38"/>
  <c r="AF486" i="38"/>
  <c r="AE486" i="38"/>
  <c r="AD486" i="38"/>
  <c r="AC486" i="38"/>
  <c r="AB486" i="38"/>
  <c r="AA486" i="38"/>
  <c r="AG485" i="38"/>
  <c r="AF485" i="38"/>
  <c r="AE485" i="38"/>
  <c r="AD485" i="38"/>
  <c r="AC485" i="38"/>
  <c r="AB485" i="38"/>
  <c r="AA485" i="38"/>
  <c r="AG484" i="38"/>
  <c r="AF484" i="38"/>
  <c r="AE484" i="38"/>
  <c r="AD484" i="38"/>
  <c r="AC484" i="38"/>
  <c r="AB484" i="38"/>
  <c r="AA484" i="38"/>
  <c r="AG483" i="38"/>
  <c r="AF483" i="38"/>
  <c r="AE483" i="38"/>
  <c r="AD483" i="38"/>
  <c r="AC483" i="38"/>
  <c r="AB483" i="38"/>
  <c r="AA483" i="38"/>
  <c r="AG482" i="38"/>
  <c r="AF482" i="38"/>
  <c r="AE482" i="38"/>
  <c r="AD482" i="38"/>
  <c r="AC482" i="38"/>
  <c r="AB482" i="38"/>
  <c r="AA482" i="38"/>
  <c r="AG481" i="38"/>
  <c r="AF481" i="38"/>
  <c r="AE481" i="38"/>
  <c r="AD481" i="38"/>
  <c r="AC481" i="38"/>
  <c r="AB481" i="38"/>
  <c r="AA481" i="38"/>
  <c r="AG480" i="38"/>
  <c r="AF480" i="38"/>
  <c r="AE480" i="38"/>
  <c r="AD480" i="38"/>
  <c r="AC480" i="38"/>
  <c r="AB480" i="38"/>
  <c r="AA480" i="38"/>
  <c r="AG479" i="38"/>
  <c r="AF479" i="38"/>
  <c r="AE479" i="38"/>
  <c r="AD479" i="38"/>
  <c r="AC479" i="38"/>
  <c r="AB479" i="38"/>
  <c r="AA479" i="38"/>
  <c r="AG478" i="38"/>
  <c r="AF478" i="38"/>
  <c r="AE478" i="38"/>
  <c r="AD478" i="38"/>
  <c r="AC478" i="38"/>
  <c r="AB478" i="38"/>
  <c r="AA478" i="38"/>
  <c r="AG477" i="38"/>
  <c r="AF477" i="38"/>
  <c r="AE477" i="38"/>
  <c r="AD477" i="38"/>
  <c r="AC477" i="38"/>
  <c r="AB477" i="38"/>
  <c r="AA477" i="38"/>
  <c r="AG476" i="38"/>
  <c r="AF476" i="38"/>
  <c r="AE476" i="38"/>
  <c r="AD476" i="38"/>
  <c r="AC476" i="38"/>
  <c r="AB476" i="38"/>
  <c r="AA476" i="38"/>
  <c r="AG475" i="38"/>
  <c r="AF475" i="38"/>
  <c r="AE475" i="38"/>
  <c r="AD475" i="38"/>
  <c r="AC475" i="38"/>
  <c r="AB475" i="38"/>
  <c r="AA475" i="38"/>
  <c r="AG474" i="38"/>
  <c r="AF474" i="38"/>
  <c r="AE474" i="38"/>
  <c r="AD474" i="38"/>
  <c r="AC474" i="38"/>
  <c r="AB474" i="38"/>
  <c r="AA474" i="38"/>
  <c r="AG473" i="38"/>
  <c r="AF473" i="38"/>
  <c r="AE473" i="38"/>
  <c r="AD473" i="38"/>
  <c r="AC473" i="38"/>
  <c r="AB473" i="38"/>
  <c r="AA473" i="38"/>
  <c r="AG472" i="38"/>
  <c r="AF472" i="38"/>
  <c r="AE472" i="38"/>
  <c r="AD472" i="38"/>
  <c r="AC472" i="38"/>
  <c r="AB472" i="38"/>
  <c r="AA472" i="38"/>
  <c r="AG471" i="38"/>
  <c r="AF471" i="38"/>
  <c r="AE471" i="38"/>
  <c r="AD471" i="38"/>
  <c r="AC471" i="38"/>
  <c r="AB471" i="38"/>
  <c r="AA471" i="38"/>
  <c r="AG470" i="38"/>
  <c r="AF470" i="38"/>
  <c r="AE470" i="38"/>
  <c r="AD470" i="38"/>
  <c r="AC470" i="38"/>
  <c r="AB470" i="38"/>
  <c r="AA470" i="38"/>
  <c r="AG469" i="38"/>
  <c r="AF469" i="38"/>
  <c r="AE469" i="38"/>
  <c r="AD469" i="38"/>
  <c r="AC469" i="38"/>
  <c r="AB469" i="38"/>
  <c r="AA469" i="38"/>
  <c r="AG468" i="38"/>
  <c r="AF468" i="38"/>
  <c r="AE468" i="38"/>
  <c r="AD468" i="38"/>
  <c r="AC468" i="38"/>
  <c r="AB468" i="38"/>
  <c r="AA468" i="38"/>
  <c r="AG467" i="38"/>
  <c r="AF467" i="38"/>
  <c r="AE467" i="38"/>
  <c r="AD467" i="38"/>
  <c r="AC467" i="38"/>
  <c r="AB467" i="38"/>
  <c r="AA467" i="38"/>
  <c r="AG466" i="38"/>
  <c r="AF466" i="38"/>
  <c r="AE466" i="38"/>
  <c r="AD466" i="38"/>
  <c r="AC466" i="38"/>
  <c r="AB466" i="38"/>
  <c r="AA466" i="38"/>
  <c r="AG465" i="38"/>
  <c r="AF465" i="38"/>
  <c r="AE465" i="38"/>
  <c r="AD465" i="38"/>
  <c r="AC465" i="38"/>
  <c r="AB465" i="38"/>
  <c r="AA465" i="38"/>
  <c r="AG464" i="38"/>
  <c r="AF464" i="38"/>
  <c r="AE464" i="38"/>
  <c r="AD464" i="38"/>
  <c r="AC464" i="38"/>
  <c r="AB464" i="38"/>
  <c r="AA464" i="38"/>
  <c r="AG463" i="38"/>
  <c r="AF463" i="38"/>
  <c r="AE463" i="38"/>
  <c r="AD463" i="38"/>
  <c r="AC463" i="38"/>
  <c r="AB463" i="38"/>
  <c r="AA463" i="38"/>
  <c r="AG462" i="38"/>
  <c r="AF462" i="38"/>
  <c r="AE462" i="38"/>
  <c r="AD462" i="38"/>
  <c r="AC462" i="38"/>
  <c r="AB462" i="38"/>
  <c r="AA462" i="38"/>
  <c r="AG461" i="38"/>
  <c r="AF461" i="38"/>
  <c r="AE461" i="38"/>
  <c r="AD461" i="38"/>
  <c r="AC461" i="38"/>
  <c r="AB461" i="38"/>
  <c r="AA461" i="38"/>
  <c r="AG460" i="38"/>
  <c r="AF460" i="38"/>
  <c r="AE460" i="38"/>
  <c r="AD460" i="38"/>
  <c r="AC460" i="38"/>
  <c r="AB460" i="38"/>
  <c r="AA460" i="38"/>
  <c r="AG459" i="38"/>
  <c r="AF459" i="38"/>
  <c r="AE459" i="38"/>
  <c r="AD459" i="38"/>
  <c r="AC459" i="38"/>
  <c r="AB459" i="38"/>
  <c r="AA459" i="38"/>
  <c r="AG458" i="38"/>
  <c r="AF458" i="38"/>
  <c r="AE458" i="38"/>
  <c r="AD458" i="38"/>
  <c r="AC458" i="38"/>
  <c r="AB458" i="38"/>
  <c r="AA458" i="38"/>
  <c r="AG457" i="38"/>
  <c r="AF457" i="38"/>
  <c r="AE457" i="38"/>
  <c r="AD457" i="38"/>
  <c r="AC457" i="38"/>
  <c r="AB457" i="38"/>
  <c r="AA457" i="38"/>
  <c r="AG456" i="38"/>
  <c r="AF456" i="38"/>
  <c r="AE456" i="38"/>
  <c r="AD456" i="38"/>
  <c r="AC456" i="38"/>
  <c r="AB456" i="38"/>
  <c r="AA456" i="38"/>
  <c r="AG455" i="38"/>
  <c r="AF455" i="38"/>
  <c r="AE455" i="38"/>
  <c r="AD455" i="38"/>
  <c r="AC455" i="38"/>
  <c r="AB455" i="38"/>
  <c r="AA455" i="38"/>
  <c r="AG454" i="38"/>
  <c r="AF454" i="38"/>
  <c r="AE454" i="38"/>
  <c r="AD454" i="38"/>
  <c r="AC454" i="38"/>
  <c r="AB454" i="38"/>
  <c r="AA454" i="38"/>
  <c r="AG453" i="38"/>
  <c r="AF453" i="38"/>
  <c r="AE453" i="38"/>
  <c r="AD453" i="38"/>
  <c r="AC453" i="38"/>
  <c r="AB453" i="38"/>
  <c r="AA453" i="38"/>
  <c r="AG452" i="38"/>
  <c r="AF452" i="38"/>
  <c r="AE452" i="38"/>
  <c r="AD452" i="38"/>
  <c r="AC452" i="38"/>
  <c r="AB452" i="38"/>
  <c r="AA452" i="38"/>
  <c r="AG451" i="38"/>
  <c r="AF451" i="38"/>
  <c r="AE451" i="38"/>
  <c r="AD451" i="38"/>
  <c r="AC451" i="38"/>
  <c r="AB451" i="38"/>
  <c r="AA451" i="38"/>
  <c r="AG450" i="38"/>
  <c r="AF450" i="38"/>
  <c r="AE450" i="38"/>
  <c r="AD450" i="38"/>
  <c r="AC450" i="38"/>
  <c r="AB450" i="38"/>
  <c r="AA450" i="38"/>
  <c r="AG449" i="38"/>
  <c r="AF449" i="38"/>
  <c r="AE449" i="38"/>
  <c r="AD449" i="38"/>
  <c r="AC449" i="38"/>
  <c r="AB449" i="38"/>
  <c r="AA449" i="38"/>
  <c r="AG448" i="38"/>
  <c r="AF448" i="38"/>
  <c r="AE448" i="38"/>
  <c r="AD448" i="38"/>
  <c r="AC448" i="38"/>
  <c r="AB448" i="38"/>
  <c r="AA448" i="38"/>
  <c r="AG447" i="38"/>
  <c r="AF447" i="38"/>
  <c r="AE447" i="38"/>
  <c r="AD447" i="38"/>
  <c r="AC447" i="38"/>
  <c r="AB447" i="38"/>
  <c r="AA447" i="38"/>
  <c r="AG446" i="38"/>
  <c r="AF446" i="38"/>
  <c r="AE446" i="38"/>
  <c r="AD446" i="38"/>
  <c r="AC446" i="38"/>
  <c r="AB446" i="38"/>
  <c r="AA446" i="38"/>
  <c r="AG445" i="38"/>
  <c r="AF445" i="38"/>
  <c r="AE445" i="38"/>
  <c r="AD445" i="38"/>
  <c r="AC445" i="38"/>
  <c r="AB445" i="38"/>
  <c r="AA445" i="38"/>
  <c r="AG444" i="38"/>
  <c r="AF444" i="38"/>
  <c r="AE444" i="38"/>
  <c r="AD444" i="38"/>
  <c r="AC444" i="38"/>
  <c r="AB444" i="38"/>
  <c r="AA444" i="38"/>
  <c r="AG443" i="38"/>
  <c r="AF443" i="38"/>
  <c r="AE443" i="38"/>
  <c r="AD443" i="38"/>
  <c r="AC443" i="38"/>
  <c r="AB443" i="38"/>
  <c r="AA443" i="38"/>
  <c r="AG442" i="38"/>
  <c r="AF442" i="38"/>
  <c r="AE442" i="38"/>
  <c r="AD442" i="38"/>
  <c r="AC442" i="38"/>
  <c r="AB442" i="38"/>
  <c r="AA442" i="38"/>
  <c r="AG441" i="38"/>
  <c r="AF441" i="38"/>
  <c r="AE441" i="38"/>
  <c r="AD441" i="38"/>
  <c r="AC441" i="38"/>
  <c r="AB441" i="38"/>
  <c r="AA441" i="38"/>
  <c r="AG440" i="38"/>
  <c r="AF440" i="38"/>
  <c r="AE440" i="38"/>
  <c r="AD440" i="38"/>
  <c r="AC440" i="38"/>
  <c r="AB440" i="38"/>
  <c r="AA440" i="38"/>
  <c r="AG439" i="38"/>
  <c r="AF439" i="38"/>
  <c r="AE439" i="38"/>
  <c r="AD439" i="38"/>
  <c r="AC439" i="38"/>
  <c r="AB439" i="38"/>
  <c r="AA439" i="38"/>
  <c r="AG438" i="38"/>
  <c r="AF438" i="38"/>
  <c r="AE438" i="38"/>
  <c r="AD438" i="38"/>
  <c r="AC438" i="38"/>
  <c r="AB438" i="38"/>
  <c r="AA438" i="38"/>
  <c r="AG437" i="38"/>
  <c r="AF437" i="38"/>
  <c r="AE437" i="38"/>
  <c r="AD437" i="38"/>
  <c r="AC437" i="38"/>
  <c r="AB437" i="38"/>
  <c r="AA437" i="38"/>
  <c r="AG436" i="38"/>
  <c r="AF436" i="38"/>
  <c r="AE436" i="38"/>
  <c r="AD436" i="38"/>
  <c r="AC436" i="38"/>
  <c r="AB436" i="38"/>
  <c r="AA436" i="38"/>
  <c r="AG435" i="38"/>
  <c r="AF435" i="38"/>
  <c r="AE435" i="38"/>
  <c r="AD435" i="38"/>
  <c r="AC435" i="38"/>
  <c r="AB435" i="38"/>
  <c r="AA435" i="38"/>
  <c r="AG434" i="38"/>
  <c r="AF434" i="38"/>
  <c r="AE434" i="38"/>
  <c r="AD434" i="38"/>
  <c r="AC434" i="38"/>
  <c r="AB434" i="38"/>
  <c r="AA434" i="38"/>
  <c r="AG433" i="38"/>
  <c r="AF433" i="38"/>
  <c r="AE433" i="38"/>
  <c r="AD433" i="38"/>
  <c r="AC433" i="38"/>
  <c r="AB433" i="38"/>
  <c r="AA433" i="38"/>
  <c r="AG432" i="38"/>
  <c r="AF432" i="38"/>
  <c r="AE432" i="38"/>
  <c r="AD432" i="38"/>
  <c r="AC432" i="38"/>
  <c r="AB432" i="38"/>
  <c r="AA432" i="38"/>
  <c r="AG431" i="38"/>
  <c r="AF431" i="38"/>
  <c r="AE431" i="38"/>
  <c r="AD431" i="38"/>
  <c r="AC431" i="38"/>
  <c r="AB431" i="38"/>
  <c r="AA431" i="38"/>
  <c r="AG430" i="38"/>
  <c r="AF430" i="38"/>
  <c r="AE430" i="38"/>
  <c r="AD430" i="38"/>
  <c r="AC430" i="38"/>
  <c r="AB430" i="38"/>
  <c r="AA430" i="38"/>
  <c r="AG429" i="38"/>
  <c r="AF429" i="38"/>
  <c r="AE429" i="38"/>
  <c r="AD429" i="38"/>
  <c r="AC429" i="38"/>
  <c r="AB429" i="38"/>
  <c r="AA429" i="38"/>
  <c r="AG428" i="38"/>
  <c r="AF428" i="38"/>
  <c r="AE428" i="38"/>
  <c r="AD428" i="38"/>
  <c r="AC428" i="38"/>
  <c r="AB428" i="38"/>
  <c r="AA428" i="38"/>
  <c r="AG427" i="38"/>
  <c r="AF427" i="38"/>
  <c r="AE427" i="38"/>
  <c r="AD427" i="38"/>
  <c r="AC427" i="38"/>
  <c r="AB427" i="38"/>
  <c r="AA427" i="38"/>
  <c r="AG426" i="38"/>
  <c r="AF426" i="38"/>
  <c r="AE426" i="38"/>
  <c r="AD426" i="38"/>
  <c r="AC426" i="38"/>
  <c r="AB426" i="38"/>
  <c r="AA426" i="38"/>
  <c r="AG425" i="38"/>
  <c r="AF425" i="38"/>
  <c r="AE425" i="38"/>
  <c r="AD425" i="38"/>
  <c r="AC425" i="38"/>
  <c r="AB425" i="38"/>
  <c r="AA425" i="38"/>
  <c r="AG424" i="38"/>
  <c r="AF424" i="38"/>
  <c r="AE424" i="38"/>
  <c r="AD424" i="38"/>
  <c r="AC424" i="38"/>
  <c r="AB424" i="38"/>
  <c r="AA424" i="38"/>
  <c r="AG423" i="38"/>
  <c r="AF423" i="38"/>
  <c r="AE423" i="38"/>
  <c r="AD423" i="38"/>
  <c r="AC423" i="38"/>
  <c r="AB423" i="38"/>
  <c r="AA423" i="38"/>
  <c r="AG422" i="38"/>
  <c r="AF422" i="38"/>
  <c r="AE422" i="38"/>
  <c r="AD422" i="38"/>
  <c r="AC422" i="38"/>
  <c r="AB422" i="38"/>
  <c r="AA422" i="38"/>
  <c r="AG421" i="38"/>
  <c r="AF421" i="38"/>
  <c r="AE421" i="38"/>
  <c r="AD421" i="38"/>
  <c r="AC421" i="38"/>
  <c r="AB421" i="38"/>
  <c r="AA421" i="38"/>
  <c r="AG420" i="38"/>
  <c r="AF420" i="38"/>
  <c r="AE420" i="38"/>
  <c r="AD420" i="38"/>
  <c r="AC420" i="38"/>
  <c r="AB420" i="38"/>
  <c r="AA420" i="38"/>
  <c r="AG419" i="38"/>
  <c r="AF419" i="38"/>
  <c r="AE419" i="38"/>
  <c r="AD419" i="38"/>
  <c r="AC419" i="38"/>
  <c r="AB419" i="38"/>
  <c r="AA419" i="38"/>
  <c r="AG418" i="38"/>
  <c r="AF418" i="38"/>
  <c r="AE418" i="38"/>
  <c r="AD418" i="38"/>
  <c r="AC418" i="38"/>
  <c r="AB418" i="38"/>
  <c r="AA418" i="38"/>
  <c r="AG417" i="38"/>
  <c r="AF417" i="38"/>
  <c r="AE417" i="38"/>
  <c r="AD417" i="38"/>
  <c r="AC417" i="38"/>
  <c r="AB417" i="38"/>
  <c r="AA417" i="38"/>
  <c r="AG416" i="38"/>
  <c r="AF416" i="38"/>
  <c r="AE416" i="38"/>
  <c r="AD416" i="38"/>
  <c r="AC416" i="38"/>
  <c r="AB416" i="38"/>
  <c r="AA416" i="38"/>
  <c r="AG415" i="38"/>
  <c r="AF415" i="38"/>
  <c r="AE415" i="38"/>
  <c r="AD415" i="38"/>
  <c r="AC415" i="38"/>
  <c r="AB415" i="38"/>
  <c r="AA415" i="38"/>
  <c r="AG414" i="38"/>
  <c r="AF414" i="38"/>
  <c r="AE414" i="38"/>
  <c r="AD414" i="38"/>
  <c r="AC414" i="38"/>
  <c r="AB414" i="38"/>
  <c r="AA414" i="38"/>
  <c r="AG413" i="38"/>
  <c r="AF413" i="38"/>
  <c r="AE413" i="38"/>
  <c r="AD413" i="38"/>
  <c r="AC413" i="38"/>
  <c r="AB413" i="38"/>
  <c r="AA413" i="38"/>
  <c r="AG412" i="38"/>
  <c r="AF412" i="38"/>
  <c r="AE412" i="38"/>
  <c r="AD412" i="38"/>
  <c r="AC412" i="38"/>
  <c r="AB412" i="38"/>
  <c r="AA412" i="38"/>
  <c r="AG411" i="38"/>
  <c r="AF411" i="38"/>
  <c r="AE411" i="38"/>
  <c r="AD411" i="38"/>
  <c r="AC411" i="38"/>
  <c r="AB411" i="38"/>
  <c r="AA411" i="38"/>
  <c r="AG410" i="38"/>
  <c r="AF410" i="38"/>
  <c r="AE410" i="38"/>
  <c r="AD410" i="38"/>
  <c r="AC410" i="38"/>
  <c r="AB410" i="38"/>
  <c r="AA410" i="38"/>
  <c r="AG409" i="38"/>
  <c r="AF409" i="38"/>
  <c r="AE409" i="38"/>
  <c r="AD409" i="38"/>
  <c r="AC409" i="38"/>
  <c r="AB409" i="38"/>
  <c r="AA409" i="38"/>
  <c r="AG408" i="38"/>
  <c r="AF408" i="38"/>
  <c r="AE408" i="38"/>
  <c r="AD408" i="38"/>
  <c r="AC408" i="38"/>
  <c r="AB408" i="38"/>
  <c r="AA408" i="38"/>
  <c r="AG407" i="38"/>
  <c r="AF407" i="38"/>
  <c r="AE407" i="38"/>
  <c r="AD407" i="38"/>
  <c r="AC407" i="38"/>
  <c r="AB407" i="38"/>
  <c r="AA407" i="38"/>
  <c r="AG406" i="38"/>
  <c r="AF406" i="38"/>
  <c r="AE406" i="38"/>
  <c r="AD406" i="38"/>
  <c r="AC406" i="38"/>
  <c r="AB406" i="38"/>
  <c r="AA406" i="38"/>
  <c r="AG405" i="38"/>
  <c r="AF405" i="38"/>
  <c r="AE405" i="38"/>
  <c r="AD405" i="38"/>
  <c r="AC405" i="38"/>
  <c r="AB405" i="38"/>
  <c r="AA405" i="38"/>
  <c r="AG404" i="38"/>
  <c r="AF404" i="38"/>
  <c r="AE404" i="38"/>
  <c r="AD404" i="38"/>
  <c r="AC404" i="38"/>
  <c r="AB404" i="38"/>
  <c r="AA404" i="38"/>
  <c r="AG403" i="38"/>
  <c r="AF403" i="38"/>
  <c r="AE403" i="38"/>
  <c r="AD403" i="38"/>
  <c r="AC403" i="38"/>
  <c r="AB403" i="38"/>
  <c r="AA403" i="38"/>
  <c r="AG402" i="38"/>
  <c r="AF402" i="38"/>
  <c r="AE402" i="38"/>
  <c r="AD402" i="38"/>
  <c r="AC402" i="38"/>
  <c r="AB402" i="38"/>
  <c r="AA402" i="38"/>
  <c r="AG401" i="38"/>
  <c r="AF401" i="38"/>
  <c r="AE401" i="38"/>
  <c r="AD401" i="38"/>
  <c r="AC401" i="38"/>
  <c r="AB401" i="38"/>
  <c r="AA401" i="38"/>
  <c r="AG400" i="38"/>
  <c r="AF400" i="38"/>
  <c r="AE400" i="38"/>
  <c r="AD400" i="38"/>
  <c r="AC400" i="38"/>
  <c r="AB400" i="38"/>
  <c r="AA400" i="38"/>
  <c r="AG399" i="38"/>
  <c r="AF399" i="38"/>
  <c r="AE399" i="38"/>
  <c r="AD399" i="38"/>
  <c r="AC399" i="38"/>
  <c r="AB399" i="38"/>
  <c r="AA399" i="38"/>
  <c r="AG398" i="38"/>
  <c r="AF398" i="38"/>
  <c r="AE398" i="38"/>
  <c r="AD398" i="38"/>
  <c r="AC398" i="38"/>
  <c r="AB398" i="38"/>
  <c r="AA398" i="38"/>
  <c r="AG397" i="38"/>
  <c r="AF397" i="38"/>
  <c r="AE397" i="38"/>
  <c r="AD397" i="38"/>
  <c r="AC397" i="38"/>
  <c r="AB397" i="38"/>
  <c r="AA397" i="38"/>
  <c r="AG396" i="38"/>
  <c r="AF396" i="38"/>
  <c r="AE396" i="38"/>
  <c r="AD396" i="38"/>
  <c r="AC396" i="38"/>
  <c r="AB396" i="38"/>
  <c r="AA396" i="38"/>
  <c r="AG395" i="38"/>
  <c r="AF395" i="38"/>
  <c r="AE395" i="38"/>
  <c r="AD395" i="38"/>
  <c r="AC395" i="38"/>
  <c r="AB395" i="38"/>
  <c r="AA395" i="38"/>
  <c r="AG394" i="38"/>
  <c r="AF394" i="38"/>
  <c r="AE394" i="38"/>
  <c r="AD394" i="38"/>
  <c r="AC394" i="38"/>
  <c r="AB394" i="38"/>
  <c r="AA394" i="38"/>
  <c r="AG393" i="38"/>
  <c r="AF393" i="38"/>
  <c r="AE393" i="38"/>
  <c r="AD393" i="38"/>
  <c r="AC393" i="38"/>
  <c r="AB393" i="38"/>
  <c r="AA393" i="38"/>
  <c r="AG392" i="38"/>
  <c r="AF392" i="38"/>
  <c r="AE392" i="38"/>
  <c r="AD392" i="38"/>
  <c r="AC392" i="38"/>
  <c r="AB392" i="38"/>
  <c r="AA392" i="38"/>
  <c r="AG391" i="38"/>
  <c r="AF391" i="38"/>
  <c r="AE391" i="38"/>
  <c r="AD391" i="38"/>
  <c r="AC391" i="38"/>
  <c r="AB391" i="38"/>
  <c r="AA391" i="38"/>
  <c r="AG390" i="38"/>
  <c r="AF390" i="38"/>
  <c r="AE390" i="38"/>
  <c r="AD390" i="38"/>
  <c r="AC390" i="38"/>
  <c r="AB390" i="38"/>
  <c r="AA390" i="38"/>
  <c r="AG389" i="38"/>
  <c r="AF389" i="38"/>
  <c r="AE389" i="38"/>
  <c r="AD389" i="38"/>
  <c r="AC389" i="38"/>
  <c r="AB389" i="38"/>
  <c r="AA389" i="38"/>
  <c r="AG388" i="38"/>
  <c r="AF388" i="38"/>
  <c r="AE388" i="38"/>
  <c r="AD388" i="38"/>
  <c r="AC388" i="38"/>
  <c r="AB388" i="38"/>
  <c r="AA388" i="38"/>
  <c r="AG387" i="38"/>
  <c r="AF387" i="38"/>
  <c r="AE387" i="38"/>
  <c r="AD387" i="38"/>
  <c r="AC387" i="38"/>
  <c r="AB387" i="38"/>
  <c r="AA387" i="38"/>
  <c r="AG386" i="38"/>
  <c r="AF386" i="38"/>
  <c r="AE386" i="38"/>
  <c r="AD386" i="38"/>
  <c r="AC386" i="38"/>
  <c r="AB386" i="38"/>
  <c r="AA386" i="38"/>
  <c r="AG385" i="38"/>
  <c r="AF385" i="38"/>
  <c r="AE385" i="38"/>
  <c r="AD385" i="38"/>
  <c r="AC385" i="38"/>
  <c r="AB385" i="38"/>
  <c r="AA385" i="38"/>
  <c r="AG384" i="38"/>
  <c r="AF384" i="38"/>
  <c r="AE384" i="38"/>
  <c r="AD384" i="38"/>
  <c r="AC384" i="38"/>
  <c r="AB384" i="38"/>
  <c r="AA384" i="38"/>
  <c r="AG383" i="38"/>
  <c r="AF383" i="38"/>
  <c r="AE383" i="38"/>
  <c r="AD383" i="38"/>
  <c r="AC383" i="38"/>
  <c r="AB383" i="38"/>
  <c r="AA383" i="38"/>
  <c r="AG382" i="38"/>
  <c r="AF382" i="38"/>
  <c r="AE382" i="38"/>
  <c r="AD382" i="38"/>
  <c r="AC382" i="38"/>
  <c r="AB382" i="38"/>
  <c r="AA382" i="38"/>
  <c r="AG381" i="38"/>
  <c r="AF381" i="38"/>
  <c r="AE381" i="38"/>
  <c r="AD381" i="38"/>
  <c r="AC381" i="38"/>
  <c r="AB381" i="38"/>
  <c r="AA381" i="38"/>
  <c r="AG380" i="38"/>
  <c r="AF380" i="38"/>
  <c r="AE380" i="38"/>
  <c r="AD380" i="38"/>
  <c r="AC380" i="38"/>
  <c r="AB380" i="38"/>
  <c r="AA380" i="38"/>
  <c r="AG379" i="38"/>
  <c r="AF379" i="38"/>
  <c r="AE379" i="38"/>
  <c r="AD379" i="38"/>
  <c r="AC379" i="38"/>
  <c r="AB379" i="38"/>
  <c r="AA379" i="38"/>
  <c r="AG378" i="38"/>
  <c r="AF378" i="38"/>
  <c r="AE378" i="38"/>
  <c r="AD378" i="38"/>
  <c r="AC378" i="38"/>
  <c r="AB378" i="38"/>
  <c r="AA378" i="38"/>
  <c r="AG377" i="38"/>
  <c r="AF377" i="38"/>
  <c r="AE377" i="38"/>
  <c r="AD377" i="38"/>
  <c r="AC377" i="38"/>
  <c r="AB377" i="38"/>
  <c r="AA377" i="38"/>
  <c r="AG376" i="38"/>
  <c r="AF376" i="38"/>
  <c r="AE376" i="38"/>
  <c r="AD376" i="38"/>
  <c r="AC376" i="38"/>
  <c r="AB376" i="38"/>
  <c r="AA376" i="38"/>
  <c r="AG375" i="38"/>
  <c r="AF375" i="38"/>
  <c r="AE375" i="38"/>
  <c r="AD375" i="38"/>
  <c r="AC375" i="38"/>
  <c r="AB375" i="38"/>
  <c r="AA375" i="38"/>
  <c r="AG374" i="38"/>
  <c r="AF374" i="38"/>
  <c r="AE374" i="38"/>
  <c r="AD374" i="38"/>
  <c r="AC374" i="38"/>
  <c r="AB374" i="38"/>
  <c r="AA374" i="38"/>
  <c r="AG373" i="38"/>
  <c r="AF373" i="38"/>
  <c r="AE373" i="38"/>
  <c r="AD373" i="38"/>
  <c r="AC373" i="38"/>
  <c r="AB373" i="38"/>
  <c r="AA373" i="38"/>
  <c r="AG372" i="38"/>
  <c r="AF372" i="38"/>
  <c r="AE372" i="38"/>
  <c r="AD372" i="38"/>
  <c r="AC372" i="38"/>
  <c r="AB372" i="38"/>
  <c r="AA372" i="38"/>
  <c r="AG371" i="38"/>
  <c r="AF371" i="38"/>
  <c r="AE371" i="38"/>
  <c r="AD371" i="38"/>
  <c r="AC371" i="38"/>
  <c r="AB371" i="38"/>
  <c r="AA371" i="38"/>
  <c r="AG370" i="38"/>
  <c r="AF370" i="38"/>
  <c r="AE370" i="38"/>
  <c r="AD370" i="38"/>
  <c r="AC370" i="38"/>
  <c r="AB370" i="38"/>
  <c r="AA370" i="38"/>
  <c r="AG369" i="38"/>
  <c r="AF369" i="38"/>
  <c r="AE369" i="38"/>
  <c r="AD369" i="38"/>
  <c r="AC369" i="38"/>
  <c r="AB369" i="38"/>
  <c r="AA369" i="38"/>
  <c r="AG368" i="38"/>
  <c r="AF368" i="38"/>
  <c r="AE368" i="38"/>
  <c r="AD368" i="38"/>
  <c r="AC368" i="38"/>
  <c r="AB368" i="38"/>
  <c r="AA368" i="38"/>
  <c r="AG367" i="38"/>
  <c r="AF367" i="38"/>
  <c r="AE367" i="38"/>
  <c r="AD367" i="38"/>
  <c r="AC367" i="38"/>
  <c r="AB367" i="38"/>
  <c r="AA367" i="38"/>
  <c r="AG366" i="38"/>
  <c r="AF366" i="38"/>
  <c r="AE366" i="38"/>
  <c r="AD366" i="38"/>
  <c r="AC366" i="38"/>
  <c r="AB366" i="38"/>
  <c r="AA366" i="38"/>
  <c r="AG365" i="38"/>
  <c r="AF365" i="38"/>
  <c r="AE365" i="38"/>
  <c r="AD365" i="38"/>
  <c r="AC365" i="38"/>
  <c r="AB365" i="38"/>
  <c r="AA365" i="38"/>
  <c r="AG364" i="38"/>
  <c r="AF364" i="38"/>
  <c r="AE364" i="38"/>
  <c r="AD364" i="38"/>
  <c r="AC364" i="38"/>
  <c r="AB364" i="38"/>
  <c r="AA364" i="38"/>
  <c r="AG363" i="38"/>
  <c r="AF363" i="38"/>
  <c r="AE363" i="38"/>
  <c r="AD363" i="38"/>
  <c r="AC363" i="38"/>
  <c r="AB363" i="38"/>
  <c r="AA363" i="38"/>
  <c r="AG362" i="38"/>
  <c r="AF362" i="38"/>
  <c r="AE362" i="38"/>
  <c r="AD362" i="38"/>
  <c r="AC362" i="38"/>
  <c r="AB362" i="38"/>
  <c r="AA362" i="38"/>
  <c r="AG361" i="38"/>
  <c r="AF361" i="38"/>
  <c r="AE361" i="38"/>
  <c r="AD361" i="38"/>
  <c r="AC361" i="38"/>
  <c r="AB361" i="38"/>
  <c r="AA361" i="38"/>
  <c r="AG360" i="38"/>
  <c r="AF360" i="38"/>
  <c r="AE360" i="38"/>
  <c r="AD360" i="38"/>
  <c r="AC360" i="38"/>
  <c r="AB360" i="38"/>
  <c r="AA360" i="38"/>
  <c r="AG359" i="38"/>
  <c r="AF359" i="38"/>
  <c r="AE359" i="38"/>
  <c r="AD359" i="38"/>
  <c r="AC359" i="38"/>
  <c r="AB359" i="38"/>
  <c r="AA359" i="38"/>
  <c r="AG358" i="38"/>
  <c r="AF358" i="38"/>
  <c r="AE358" i="38"/>
  <c r="AD358" i="38"/>
  <c r="AC358" i="38"/>
  <c r="AB358" i="38"/>
  <c r="AA358" i="38"/>
  <c r="AG357" i="38"/>
  <c r="AF357" i="38"/>
  <c r="AE357" i="38"/>
  <c r="AD357" i="38"/>
  <c r="AC357" i="38"/>
  <c r="AB357" i="38"/>
  <c r="AA357" i="38"/>
  <c r="AG356" i="38"/>
  <c r="AF356" i="38"/>
  <c r="AE356" i="38"/>
  <c r="AD356" i="38"/>
  <c r="AC356" i="38"/>
  <c r="AB356" i="38"/>
  <c r="AA356" i="38"/>
  <c r="AG355" i="38"/>
  <c r="AF355" i="38"/>
  <c r="AE355" i="38"/>
  <c r="AD355" i="38"/>
  <c r="AC355" i="38"/>
  <c r="AB355" i="38"/>
  <c r="AA355" i="38"/>
  <c r="AG354" i="38"/>
  <c r="AF354" i="38"/>
  <c r="AE354" i="38"/>
  <c r="AD354" i="38"/>
  <c r="AC354" i="38"/>
  <c r="AB354" i="38"/>
  <c r="AA354" i="38"/>
  <c r="AG353" i="38"/>
  <c r="AF353" i="38"/>
  <c r="AE353" i="38"/>
  <c r="AD353" i="38"/>
  <c r="AC353" i="38"/>
  <c r="AB353" i="38"/>
  <c r="AA353" i="38"/>
  <c r="AG352" i="38"/>
  <c r="AF352" i="38"/>
  <c r="AE352" i="38"/>
  <c r="AD352" i="38"/>
  <c r="AC352" i="38"/>
  <c r="AB352" i="38"/>
  <c r="AA352" i="38"/>
  <c r="AG351" i="38"/>
  <c r="AF351" i="38"/>
  <c r="AE351" i="38"/>
  <c r="AD351" i="38"/>
  <c r="AC351" i="38"/>
  <c r="AB351" i="38"/>
  <c r="AA351" i="38"/>
  <c r="AG350" i="38"/>
  <c r="AF350" i="38"/>
  <c r="AE350" i="38"/>
  <c r="AD350" i="38"/>
  <c r="AC350" i="38"/>
  <c r="AB350" i="38"/>
  <c r="AA350" i="38"/>
  <c r="AG349" i="38"/>
  <c r="AF349" i="38"/>
  <c r="AE349" i="38"/>
  <c r="AD349" i="38"/>
  <c r="AC349" i="38"/>
  <c r="AB349" i="38"/>
  <c r="AA349" i="38"/>
  <c r="AG348" i="38"/>
  <c r="AF348" i="38"/>
  <c r="AE348" i="38"/>
  <c r="AD348" i="38"/>
  <c r="AC348" i="38"/>
  <c r="AB348" i="38"/>
  <c r="AA348" i="38"/>
  <c r="AG347" i="38"/>
  <c r="AF347" i="38"/>
  <c r="AE347" i="38"/>
  <c r="AD347" i="38"/>
  <c r="AC347" i="38"/>
  <c r="AB347" i="38"/>
  <c r="AA347" i="38"/>
  <c r="AG346" i="38"/>
  <c r="AF346" i="38"/>
  <c r="AE346" i="38"/>
  <c r="AD346" i="38"/>
  <c r="AC346" i="38"/>
  <c r="AB346" i="38"/>
  <c r="AA346" i="38"/>
  <c r="AG345" i="38"/>
  <c r="AF345" i="38"/>
  <c r="AE345" i="38"/>
  <c r="AD345" i="38"/>
  <c r="AC345" i="38"/>
  <c r="AB345" i="38"/>
  <c r="AA345" i="38"/>
  <c r="AG344" i="38"/>
  <c r="AF344" i="38"/>
  <c r="AE344" i="38"/>
  <c r="AD344" i="38"/>
  <c r="AC344" i="38"/>
  <c r="AB344" i="38"/>
  <c r="AA344" i="38"/>
  <c r="AG343" i="38"/>
  <c r="AF343" i="38"/>
  <c r="AE343" i="38"/>
  <c r="AD343" i="38"/>
  <c r="AC343" i="38"/>
  <c r="AB343" i="38"/>
  <c r="AA343" i="38"/>
  <c r="AG342" i="38"/>
  <c r="AF342" i="38"/>
  <c r="AE342" i="38"/>
  <c r="AD342" i="38"/>
  <c r="AC342" i="38"/>
  <c r="AB342" i="38"/>
  <c r="AA342" i="38"/>
  <c r="AG341" i="38"/>
  <c r="AF341" i="38"/>
  <c r="AE341" i="38"/>
  <c r="AD341" i="38"/>
  <c r="AC341" i="38"/>
  <c r="AB341" i="38"/>
  <c r="AA341" i="38"/>
  <c r="AG340" i="38"/>
  <c r="AF340" i="38"/>
  <c r="AE340" i="38"/>
  <c r="AD340" i="38"/>
  <c r="AC340" i="38"/>
  <c r="AB340" i="38"/>
  <c r="AA340" i="38"/>
  <c r="AG339" i="38"/>
  <c r="AF339" i="38"/>
  <c r="AE339" i="38"/>
  <c r="AD339" i="38"/>
  <c r="AC339" i="38"/>
  <c r="AB339" i="38"/>
  <c r="AA339" i="38"/>
  <c r="AG338" i="38"/>
  <c r="AF338" i="38"/>
  <c r="AE338" i="38"/>
  <c r="AD338" i="38"/>
  <c r="AC338" i="38"/>
  <c r="AB338" i="38"/>
  <c r="AA338" i="38"/>
  <c r="AG337" i="38"/>
  <c r="AF337" i="38"/>
  <c r="AE337" i="38"/>
  <c r="AD337" i="38"/>
  <c r="AC337" i="38"/>
  <c r="AB337" i="38"/>
  <c r="AA337" i="38"/>
  <c r="AG336" i="38"/>
  <c r="AF336" i="38"/>
  <c r="AE336" i="38"/>
  <c r="AD336" i="38"/>
  <c r="AC336" i="38"/>
  <c r="AB336" i="38"/>
  <c r="AA336" i="38"/>
  <c r="AG335" i="38"/>
  <c r="AF335" i="38"/>
  <c r="AE335" i="38"/>
  <c r="AD335" i="38"/>
  <c r="AC335" i="38"/>
  <c r="AB335" i="38"/>
  <c r="AA335" i="38"/>
  <c r="AG334" i="38"/>
  <c r="AF334" i="38"/>
  <c r="AE334" i="38"/>
  <c r="AD334" i="38"/>
  <c r="AC334" i="38"/>
  <c r="AB334" i="38"/>
  <c r="AA334" i="38"/>
  <c r="AG333" i="38"/>
  <c r="AF333" i="38"/>
  <c r="AE333" i="38"/>
  <c r="AD333" i="38"/>
  <c r="AC333" i="38"/>
  <c r="AB333" i="38"/>
  <c r="AA333" i="38"/>
  <c r="AG332" i="38"/>
  <c r="AF332" i="38"/>
  <c r="AE332" i="38"/>
  <c r="AD332" i="38"/>
  <c r="AC332" i="38"/>
  <c r="AB332" i="38"/>
  <c r="AA332" i="38"/>
  <c r="AG331" i="38"/>
  <c r="AF331" i="38"/>
  <c r="AE331" i="38"/>
  <c r="AD331" i="38"/>
  <c r="AC331" i="38"/>
  <c r="AB331" i="38"/>
  <c r="AA331" i="38"/>
  <c r="AG330" i="38"/>
  <c r="AF330" i="38"/>
  <c r="AE330" i="38"/>
  <c r="AD330" i="38"/>
  <c r="AC330" i="38"/>
  <c r="AB330" i="38"/>
  <c r="AA330" i="38"/>
  <c r="AG329" i="38"/>
  <c r="AF329" i="38"/>
  <c r="AE329" i="38"/>
  <c r="AD329" i="38"/>
  <c r="AC329" i="38"/>
  <c r="AB329" i="38"/>
  <c r="AA329" i="38"/>
  <c r="AG328" i="38"/>
  <c r="AF328" i="38"/>
  <c r="AE328" i="38"/>
  <c r="AD328" i="38"/>
  <c r="AC328" i="38"/>
  <c r="AB328" i="38"/>
  <c r="AA328" i="38"/>
  <c r="AG327" i="38"/>
  <c r="AF327" i="38"/>
  <c r="AE327" i="38"/>
  <c r="AD327" i="38"/>
  <c r="AC327" i="38"/>
  <c r="AB327" i="38"/>
  <c r="AA327" i="38"/>
  <c r="AG326" i="38"/>
  <c r="AF326" i="38"/>
  <c r="AE326" i="38"/>
  <c r="AD326" i="38"/>
  <c r="AC326" i="38"/>
  <c r="AB326" i="38"/>
  <c r="AA326" i="38"/>
  <c r="AG325" i="38"/>
  <c r="AF325" i="38"/>
  <c r="AE325" i="38"/>
  <c r="AD325" i="38"/>
  <c r="AC325" i="38"/>
  <c r="AB325" i="38"/>
  <c r="AA325" i="38"/>
  <c r="AG324" i="38"/>
  <c r="AF324" i="38"/>
  <c r="AE324" i="38"/>
  <c r="AD324" i="38"/>
  <c r="AC324" i="38"/>
  <c r="AB324" i="38"/>
  <c r="AA324" i="38"/>
  <c r="AG323" i="38"/>
  <c r="AF323" i="38"/>
  <c r="AE323" i="38"/>
  <c r="AD323" i="38"/>
  <c r="AC323" i="38"/>
  <c r="AB323" i="38"/>
  <c r="AA323" i="38"/>
  <c r="AG322" i="38"/>
  <c r="AF322" i="38"/>
  <c r="AE322" i="38"/>
  <c r="AD322" i="38"/>
  <c r="AC322" i="38"/>
  <c r="AB322" i="38"/>
  <c r="AA322" i="38"/>
  <c r="AG321" i="38"/>
  <c r="AF321" i="38"/>
  <c r="AE321" i="38"/>
  <c r="AD321" i="38"/>
  <c r="AC321" i="38"/>
  <c r="AB321" i="38"/>
  <c r="AA321" i="38"/>
  <c r="AG320" i="38"/>
  <c r="AF320" i="38"/>
  <c r="AE320" i="38"/>
  <c r="AD320" i="38"/>
  <c r="AC320" i="38"/>
  <c r="AB320" i="38"/>
  <c r="AA320" i="38"/>
  <c r="AG319" i="38"/>
  <c r="AF319" i="38"/>
  <c r="AE319" i="38"/>
  <c r="AD319" i="38"/>
  <c r="AC319" i="38"/>
  <c r="AB319" i="38"/>
  <c r="AA319" i="38"/>
  <c r="AG318" i="38"/>
  <c r="AF318" i="38"/>
  <c r="AE318" i="38"/>
  <c r="AD318" i="38"/>
  <c r="AC318" i="38"/>
  <c r="AB318" i="38"/>
  <c r="AA318" i="38"/>
  <c r="AG317" i="38"/>
  <c r="AF317" i="38"/>
  <c r="AE317" i="38"/>
  <c r="AD317" i="38"/>
  <c r="AC317" i="38"/>
  <c r="AB317" i="38"/>
  <c r="AA317" i="38"/>
  <c r="AG316" i="38"/>
  <c r="AF316" i="38"/>
  <c r="AE316" i="38"/>
  <c r="AD316" i="38"/>
  <c r="AC316" i="38"/>
  <c r="AB316" i="38"/>
  <c r="AA316" i="38"/>
  <c r="AG315" i="38"/>
  <c r="AF315" i="38"/>
  <c r="AE315" i="38"/>
  <c r="AD315" i="38"/>
  <c r="AC315" i="38"/>
  <c r="AB315" i="38"/>
  <c r="AA315" i="38"/>
  <c r="AG314" i="38"/>
  <c r="AF314" i="38"/>
  <c r="AE314" i="38"/>
  <c r="AD314" i="38"/>
  <c r="AC314" i="38"/>
  <c r="AB314" i="38"/>
  <c r="AA314" i="38"/>
  <c r="AG313" i="38"/>
  <c r="AF313" i="38"/>
  <c r="AE313" i="38"/>
  <c r="AD313" i="38"/>
  <c r="AC313" i="38"/>
  <c r="AB313" i="38"/>
  <c r="AA313" i="38"/>
  <c r="AG312" i="38"/>
  <c r="AF312" i="38"/>
  <c r="AE312" i="38"/>
  <c r="AD312" i="38"/>
  <c r="AC312" i="38"/>
  <c r="AB312" i="38"/>
  <c r="AA312" i="38"/>
  <c r="AG311" i="38"/>
  <c r="AF311" i="38"/>
  <c r="AE311" i="38"/>
  <c r="AD311" i="38"/>
  <c r="AC311" i="38"/>
  <c r="AB311" i="38"/>
  <c r="AA311" i="38"/>
  <c r="AG310" i="38"/>
  <c r="AF310" i="38"/>
  <c r="AE310" i="38"/>
  <c r="AD310" i="38"/>
  <c r="AC310" i="38"/>
  <c r="AB310" i="38"/>
  <c r="AA310" i="38"/>
  <c r="AG309" i="38"/>
  <c r="AF309" i="38"/>
  <c r="AE309" i="38"/>
  <c r="AD309" i="38"/>
  <c r="AC309" i="38"/>
  <c r="AB309" i="38"/>
  <c r="AA309" i="38"/>
  <c r="AG308" i="38"/>
  <c r="AF308" i="38"/>
  <c r="AE308" i="38"/>
  <c r="AD308" i="38"/>
  <c r="AC308" i="38"/>
  <c r="AB308" i="38"/>
  <c r="AA308" i="38"/>
  <c r="AG307" i="38"/>
  <c r="AF307" i="38"/>
  <c r="AE307" i="38"/>
  <c r="AD307" i="38"/>
  <c r="AC307" i="38"/>
  <c r="AB307" i="38"/>
  <c r="AA307" i="38"/>
  <c r="AG306" i="38"/>
  <c r="AF306" i="38"/>
  <c r="AE306" i="38"/>
  <c r="AD306" i="38"/>
  <c r="AC306" i="38"/>
  <c r="AB306" i="38"/>
  <c r="AA306" i="38"/>
  <c r="AG305" i="38"/>
  <c r="AF305" i="38"/>
  <c r="AE305" i="38"/>
  <c r="AD305" i="38"/>
  <c r="AC305" i="38"/>
  <c r="AB305" i="38"/>
  <c r="AA305" i="38"/>
  <c r="AG304" i="38"/>
  <c r="AF304" i="38"/>
  <c r="AE304" i="38"/>
  <c r="AD304" i="38"/>
  <c r="AC304" i="38"/>
  <c r="AB304" i="38"/>
  <c r="AA304" i="38"/>
  <c r="AG303" i="38"/>
  <c r="AF303" i="38"/>
  <c r="AE303" i="38"/>
  <c r="AD303" i="38"/>
  <c r="AC303" i="38"/>
  <c r="AB303" i="38"/>
  <c r="AA303" i="38"/>
  <c r="AG302" i="38"/>
  <c r="AF302" i="38"/>
  <c r="AE302" i="38"/>
  <c r="AD302" i="38"/>
  <c r="AC302" i="38"/>
  <c r="AB302" i="38"/>
  <c r="AA302" i="38"/>
  <c r="AG301" i="38"/>
  <c r="AF301" i="38"/>
  <c r="AE301" i="38"/>
  <c r="AD301" i="38"/>
  <c r="AC301" i="38"/>
  <c r="AB301" i="38"/>
  <c r="AA301" i="38"/>
  <c r="AG300" i="38"/>
  <c r="AF300" i="38"/>
  <c r="AE300" i="38"/>
  <c r="AD300" i="38"/>
  <c r="AC300" i="38"/>
  <c r="AB300" i="38"/>
  <c r="AA300" i="38"/>
  <c r="AG299" i="38"/>
  <c r="AF299" i="38"/>
  <c r="AE299" i="38"/>
  <c r="AD299" i="38"/>
  <c r="AC299" i="38"/>
  <c r="AB299" i="38"/>
  <c r="AA299" i="38"/>
  <c r="AG298" i="38"/>
  <c r="AF298" i="38"/>
  <c r="AE298" i="38"/>
  <c r="AD298" i="38"/>
  <c r="AC298" i="38"/>
  <c r="AB298" i="38"/>
  <c r="AA298" i="38"/>
  <c r="AG297" i="38"/>
  <c r="AF297" i="38"/>
  <c r="AE297" i="38"/>
  <c r="AD297" i="38"/>
  <c r="AC297" i="38"/>
  <c r="AB297" i="38"/>
  <c r="AA297" i="38"/>
  <c r="AG296" i="38"/>
  <c r="AF296" i="38"/>
  <c r="AE296" i="38"/>
  <c r="AD296" i="38"/>
  <c r="AC296" i="38"/>
  <c r="AB296" i="38"/>
  <c r="AA296" i="38"/>
  <c r="AG295" i="38"/>
  <c r="AF295" i="38"/>
  <c r="AE295" i="38"/>
  <c r="AD295" i="38"/>
  <c r="AC295" i="38"/>
  <c r="AB295" i="38"/>
  <c r="AA295" i="38"/>
  <c r="AG294" i="38"/>
  <c r="AF294" i="38"/>
  <c r="AE294" i="38"/>
  <c r="AD294" i="38"/>
  <c r="AC294" i="38"/>
  <c r="AB294" i="38"/>
  <c r="AA294" i="38"/>
  <c r="AG293" i="38"/>
  <c r="AF293" i="38"/>
  <c r="AE293" i="38"/>
  <c r="AD293" i="38"/>
  <c r="AC293" i="38"/>
  <c r="AB293" i="38"/>
  <c r="AA293" i="38"/>
  <c r="AG292" i="38"/>
  <c r="AF292" i="38"/>
  <c r="AE292" i="38"/>
  <c r="AD292" i="38"/>
  <c r="AC292" i="38"/>
  <c r="AB292" i="38"/>
  <c r="AA292" i="38"/>
  <c r="AG291" i="38"/>
  <c r="AF291" i="38"/>
  <c r="AE291" i="38"/>
  <c r="AD291" i="38"/>
  <c r="AC291" i="38"/>
  <c r="AB291" i="38"/>
  <c r="AA291" i="38"/>
  <c r="AG290" i="38"/>
  <c r="AF290" i="38"/>
  <c r="AE290" i="38"/>
  <c r="AD290" i="38"/>
  <c r="AC290" i="38"/>
  <c r="AB290" i="38"/>
  <c r="AA290" i="38"/>
  <c r="AG289" i="38"/>
  <c r="AF289" i="38"/>
  <c r="AE289" i="38"/>
  <c r="AD289" i="38"/>
  <c r="AC289" i="38"/>
  <c r="AB289" i="38"/>
  <c r="AA289" i="38"/>
  <c r="AG288" i="38"/>
  <c r="AF288" i="38"/>
  <c r="AE288" i="38"/>
  <c r="AD288" i="38"/>
  <c r="AC288" i="38"/>
  <c r="AB288" i="38"/>
  <c r="AA288" i="38"/>
  <c r="AG287" i="38"/>
  <c r="AF287" i="38"/>
  <c r="AE287" i="38"/>
  <c r="AD287" i="38"/>
  <c r="AC287" i="38"/>
  <c r="AB287" i="38"/>
  <c r="AA287" i="38"/>
  <c r="AG286" i="38"/>
  <c r="AF286" i="38"/>
  <c r="AE286" i="38"/>
  <c r="AD286" i="38"/>
  <c r="AC286" i="38"/>
  <c r="AB286" i="38"/>
  <c r="AA286" i="38"/>
  <c r="AG285" i="38"/>
  <c r="AF285" i="38"/>
  <c r="AE285" i="38"/>
  <c r="AD285" i="38"/>
  <c r="AC285" i="38"/>
  <c r="AB285" i="38"/>
  <c r="AA285" i="38"/>
  <c r="AG284" i="38"/>
  <c r="AF284" i="38"/>
  <c r="AE284" i="38"/>
  <c r="AD284" i="38"/>
  <c r="AC284" i="38"/>
  <c r="AB284" i="38"/>
  <c r="AA284" i="38"/>
  <c r="AG283" i="38"/>
  <c r="AF283" i="38"/>
  <c r="AE283" i="38"/>
  <c r="AD283" i="38"/>
  <c r="AC283" i="38"/>
  <c r="AB283" i="38"/>
  <c r="AA283" i="38"/>
  <c r="AG282" i="38"/>
  <c r="AF282" i="38"/>
  <c r="AE282" i="38"/>
  <c r="AD282" i="38"/>
  <c r="AC282" i="38"/>
  <c r="AB282" i="38"/>
  <c r="AA282" i="38"/>
  <c r="AG281" i="38"/>
  <c r="AF281" i="38"/>
  <c r="AE281" i="38"/>
  <c r="AD281" i="38"/>
  <c r="AC281" i="38"/>
  <c r="AB281" i="38"/>
  <c r="AA281" i="38"/>
  <c r="AG280" i="38"/>
  <c r="AF280" i="38"/>
  <c r="AE280" i="38"/>
  <c r="AD280" i="38"/>
  <c r="AC280" i="38"/>
  <c r="AB280" i="38"/>
  <c r="AA280" i="38"/>
  <c r="AG279" i="38"/>
  <c r="AF279" i="38"/>
  <c r="AE279" i="38"/>
  <c r="AD279" i="38"/>
  <c r="AC279" i="38"/>
  <c r="AB279" i="38"/>
  <c r="AA279" i="38"/>
  <c r="AG278" i="38"/>
  <c r="AF278" i="38"/>
  <c r="AE278" i="38"/>
  <c r="AD278" i="38"/>
  <c r="AC278" i="38"/>
  <c r="AB278" i="38"/>
  <c r="AA278" i="38"/>
  <c r="AG277" i="38"/>
  <c r="AF277" i="38"/>
  <c r="AE277" i="38"/>
  <c r="AD277" i="38"/>
  <c r="AC277" i="38"/>
  <c r="AB277" i="38"/>
  <c r="AA277" i="38"/>
  <c r="AG276" i="38"/>
  <c r="AF276" i="38"/>
  <c r="AE276" i="38"/>
  <c r="AD276" i="38"/>
  <c r="AC276" i="38"/>
  <c r="AB276" i="38"/>
  <c r="AA276" i="38"/>
  <c r="AG275" i="38"/>
  <c r="AF275" i="38"/>
  <c r="AE275" i="38"/>
  <c r="AD275" i="38"/>
  <c r="AC275" i="38"/>
  <c r="AB275" i="38"/>
  <c r="AA275" i="38"/>
  <c r="AG274" i="38"/>
  <c r="AF274" i="38"/>
  <c r="AE274" i="38"/>
  <c r="AD274" i="38"/>
  <c r="AC274" i="38"/>
  <c r="AB274" i="38"/>
  <c r="AA274" i="38"/>
  <c r="AG273" i="38"/>
  <c r="AF273" i="38"/>
  <c r="AE273" i="38"/>
  <c r="AD273" i="38"/>
  <c r="AC273" i="38"/>
  <c r="AB273" i="38"/>
  <c r="AA273" i="38"/>
  <c r="AG272" i="38"/>
  <c r="AF272" i="38"/>
  <c r="AE272" i="38"/>
  <c r="AD272" i="38"/>
  <c r="AC272" i="38"/>
  <c r="AB272" i="38"/>
  <c r="AA272" i="38"/>
  <c r="AG271" i="38"/>
  <c r="AF271" i="38"/>
  <c r="AE271" i="38"/>
  <c r="AD271" i="38"/>
  <c r="AC271" i="38"/>
  <c r="AB271" i="38"/>
  <c r="AA271" i="38"/>
  <c r="AG270" i="38"/>
  <c r="AF270" i="38"/>
  <c r="AE270" i="38"/>
  <c r="AD270" i="38"/>
  <c r="AC270" i="38"/>
  <c r="AB270" i="38"/>
  <c r="AA270" i="38"/>
  <c r="AG269" i="38"/>
  <c r="AF269" i="38"/>
  <c r="AE269" i="38"/>
  <c r="AD269" i="38"/>
  <c r="AC269" i="38"/>
  <c r="AB269" i="38"/>
  <c r="AA269" i="38"/>
  <c r="AG268" i="38"/>
  <c r="AF268" i="38"/>
  <c r="AE268" i="38"/>
  <c r="AD268" i="38"/>
  <c r="AC268" i="38"/>
  <c r="AB268" i="38"/>
  <c r="AA268" i="38"/>
  <c r="AG267" i="38"/>
  <c r="AF267" i="38"/>
  <c r="AE267" i="38"/>
  <c r="AD267" i="38"/>
  <c r="AC267" i="38"/>
  <c r="AB267" i="38"/>
  <c r="AA267" i="38"/>
  <c r="AG266" i="38"/>
  <c r="AF266" i="38"/>
  <c r="AE266" i="38"/>
  <c r="AD266" i="38"/>
  <c r="AC266" i="38"/>
  <c r="AB266" i="38"/>
  <c r="AA266" i="38"/>
  <c r="AG265" i="38"/>
  <c r="AF265" i="38"/>
  <c r="AE265" i="38"/>
  <c r="AD265" i="38"/>
  <c r="AC265" i="38"/>
  <c r="AB265" i="38"/>
  <c r="AA265" i="38"/>
  <c r="AG264" i="38"/>
  <c r="AF264" i="38"/>
  <c r="AE264" i="38"/>
  <c r="AD264" i="38"/>
  <c r="AC264" i="38"/>
  <c r="AB264" i="38"/>
  <c r="AA264" i="38"/>
  <c r="AG263" i="38"/>
  <c r="AF263" i="38"/>
  <c r="AE263" i="38"/>
  <c r="AD263" i="38"/>
  <c r="AC263" i="38"/>
  <c r="AB263" i="38"/>
  <c r="AA263" i="38"/>
  <c r="AG262" i="38"/>
  <c r="AF262" i="38"/>
  <c r="AE262" i="38"/>
  <c r="AD262" i="38"/>
  <c r="AC262" i="38"/>
  <c r="AB262" i="38"/>
  <c r="AA262" i="38"/>
  <c r="AG261" i="38"/>
  <c r="AF261" i="38"/>
  <c r="AE261" i="38"/>
  <c r="AD261" i="38"/>
  <c r="AC261" i="38"/>
  <c r="AB261" i="38"/>
  <c r="AA261" i="38"/>
  <c r="AG260" i="38"/>
  <c r="AF260" i="38"/>
  <c r="AE260" i="38"/>
  <c r="AD260" i="38"/>
  <c r="AC260" i="38"/>
  <c r="AB260" i="38"/>
  <c r="AA260" i="38"/>
  <c r="AG259" i="38"/>
  <c r="AF259" i="38"/>
  <c r="AE259" i="38"/>
  <c r="AD259" i="38"/>
  <c r="AC259" i="38"/>
  <c r="AB259" i="38"/>
  <c r="AA259" i="38"/>
  <c r="AG258" i="38"/>
  <c r="AF258" i="38"/>
  <c r="AE258" i="38"/>
  <c r="AD258" i="38"/>
  <c r="AC258" i="38"/>
  <c r="AB258" i="38"/>
  <c r="AA258" i="38"/>
  <c r="AG257" i="38"/>
  <c r="AF257" i="38"/>
  <c r="AE257" i="38"/>
  <c r="AD257" i="38"/>
  <c r="AC257" i="38"/>
  <c r="AB257" i="38"/>
  <c r="AA257" i="38"/>
  <c r="AG256" i="38"/>
  <c r="AF256" i="38"/>
  <c r="AE256" i="38"/>
  <c r="AD256" i="38"/>
  <c r="AC256" i="38"/>
  <c r="AB256" i="38"/>
  <c r="AA256" i="38"/>
  <c r="AG255" i="38"/>
  <c r="AF255" i="38"/>
  <c r="AE255" i="38"/>
  <c r="AD255" i="38"/>
  <c r="AC255" i="38"/>
  <c r="AB255" i="38"/>
  <c r="AA255" i="38"/>
  <c r="AG254" i="38"/>
  <c r="AF254" i="38"/>
  <c r="AE254" i="38"/>
  <c r="AD254" i="38"/>
  <c r="AC254" i="38"/>
  <c r="AB254" i="38"/>
  <c r="AA254" i="38"/>
  <c r="AG253" i="38"/>
  <c r="AF253" i="38"/>
  <c r="AE253" i="38"/>
  <c r="AD253" i="38"/>
  <c r="AC253" i="38"/>
  <c r="AB253" i="38"/>
  <c r="AA253" i="38"/>
  <c r="AG252" i="38"/>
  <c r="AF252" i="38"/>
  <c r="AE252" i="38"/>
  <c r="AD252" i="38"/>
  <c r="AC252" i="38"/>
  <c r="AB252" i="38"/>
  <c r="AA252" i="38"/>
  <c r="AG251" i="38"/>
  <c r="AF251" i="38"/>
  <c r="AE251" i="38"/>
  <c r="AD251" i="38"/>
  <c r="AC251" i="38"/>
  <c r="AB251" i="38"/>
  <c r="AA251" i="38"/>
  <c r="AG250" i="38"/>
  <c r="AF250" i="38"/>
  <c r="AE250" i="38"/>
  <c r="AD250" i="38"/>
  <c r="AC250" i="38"/>
  <c r="AB250" i="38"/>
  <c r="AA250" i="38"/>
  <c r="AG249" i="38"/>
  <c r="AF249" i="38"/>
  <c r="AE249" i="38"/>
  <c r="AD249" i="38"/>
  <c r="AC249" i="38"/>
  <c r="AB249" i="38"/>
  <c r="AA249" i="38"/>
  <c r="AG248" i="38"/>
  <c r="AF248" i="38"/>
  <c r="AE248" i="38"/>
  <c r="AD248" i="38"/>
  <c r="AC248" i="38"/>
  <c r="AB248" i="38"/>
  <c r="AA248" i="38"/>
  <c r="AG247" i="38"/>
  <c r="AF247" i="38"/>
  <c r="AE247" i="38"/>
  <c r="AD247" i="38"/>
  <c r="AC247" i="38"/>
  <c r="AB247" i="38"/>
  <c r="AA247" i="38"/>
  <c r="AG246" i="38"/>
  <c r="AF246" i="38"/>
  <c r="AE246" i="38"/>
  <c r="AD246" i="38"/>
  <c r="AC246" i="38"/>
  <c r="AB246" i="38"/>
  <c r="AA246" i="38"/>
  <c r="AG245" i="38"/>
  <c r="AF245" i="38"/>
  <c r="AE245" i="38"/>
  <c r="AD245" i="38"/>
  <c r="AC245" i="38"/>
  <c r="AB245" i="38"/>
  <c r="AA245" i="38"/>
  <c r="AG244" i="38"/>
  <c r="AF244" i="38"/>
  <c r="AE244" i="38"/>
  <c r="AD244" i="38"/>
  <c r="AC244" i="38"/>
  <c r="AB244" i="38"/>
  <c r="AA244" i="38"/>
  <c r="AG243" i="38"/>
  <c r="AF243" i="38"/>
  <c r="AE243" i="38"/>
  <c r="AD243" i="38"/>
  <c r="AC243" i="38"/>
  <c r="AB243" i="38"/>
  <c r="AA243" i="38"/>
  <c r="AG242" i="38"/>
  <c r="AF242" i="38"/>
  <c r="AE242" i="38"/>
  <c r="AD242" i="38"/>
  <c r="AC242" i="38"/>
  <c r="AB242" i="38"/>
  <c r="AA242" i="38"/>
  <c r="AG241" i="38"/>
  <c r="AF241" i="38"/>
  <c r="AE241" i="38"/>
  <c r="AD241" i="38"/>
  <c r="AC241" i="38"/>
  <c r="AB241" i="38"/>
  <c r="AA241" i="38"/>
  <c r="AG240" i="38"/>
  <c r="AF240" i="38"/>
  <c r="AE240" i="38"/>
  <c r="AD240" i="38"/>
  <c r="AC240" i="38"/>
  <c r="AB240" i="38"/>
  <c r="AA240" i="38"/>
  <c r="AG239" i="38"/>
  <c r="AF239" i="38"/>
  <c r="AE239" i="38"/>
  <c r="AD239" i="38"/>
  <c r="AC239" i="38"/>
  <c r="AB239" i="38"/>
  <c r="AA239" i="38"/>
  <c r="AG238" i="38"/>
  <c r="AF238" i="38"/>
  <c r="AE238" i="38"/>
  <c r="AD238" i="38"/>
  <c r="AC238" i="38"/>
  <c r="AB238" i="38"/>
  <c r="AA238" i="38"/>
  <c r="AG237" i="38"/>
  <c r="AF237" i="38"/>
  <c r="AE237" i="38"/>
  <c r="AD237" i="38"/>
  <c r="AC237" i="38"/>
  <c r="AB237" i="38"/>
  <c r="AA237" i="38"/>
  <c r="AG236" i="38"/>
  <c r="AF236" i="38"/>
  <c r="AE236" i="38"/>
  <c r="AD236" i="38"/>
  <c r="AC236" i="38"/>
  <c r="AB236" i="38"/>
  <c r="AA236" i="38"/>
  <c r="AG235" i="38"/>
  <c r="AF235" i="38"/>
  <c r="AE235" i="38"/>
  <c r="AD235" i="38"/>
  <c r="AC235" i="38"/>
  <c r="AB235" i="38"/>
  <c r="AA235" i="38"/>
  <c r="AG234" i="38"/>
  <c r="AF234" i="38"/>
  <c r="AE234" i="38"/>
  <c r="AD234" i="38"/>
  <c r="AC234" i="38"/>
  <c r="AB234" i="38"/>
  <c r="AA234" i="38"/>
  <c r="AG233" i="38"/>
  <c r="AF233" i="38"/>
  <c r="AE233" i="38"/>
  <c r="AD233" i="38"/>
  <c r="AC233" i="38"/>
  <c r="AB233" i="38"/>
  <c r="AA233" i="38"/>
  <c r="AG232" i="38"/>
  <c r="AF232" i="38"/>
  <c r="AE232" i="38"/>
  <c r="AD232" i="38"/>
  <c r="AC232" i="38"/>
  <c r="AB232" i="38"/>
  <c r="AA232" i="38"/>
  <c r="AG231" i="38"/>
  <c r="AF231" i="38"/>
  <c r="AE231" i="38"/>
  <c r="AD231" i="38"/>
  <c r="AC231" i="38"/>
  <c r="AB231" i="38"/>
  <c r="AA231" i="38"/>
  <c r="AG230" i="38"/>
  <c r="AF230" i="38"/>
  <c r="AE230" i="38"/>
  <c r="AD230" i="38"/>
  <c r="AC230" i="38"/>
  <c r="AB230" i="38"/>
  <c r="AA230" i="38"/>
  <c r="AG229" i="38"/>
  <c r="AF229" i="38"/>
  <c r="AE229" i="38"/>
  <c r="AD229" i="38"/>
  <c r="AC229" i="38"/>
  <c r="AB229" i="38"/>
  <c r="AA229" i="38"/>
  <c r="AG228" i="38"/>
  <c r="AF228" i="38"/>
  <c r="AE228" i="38"/>
  <c r="AD228" i="38"/>
  <c r="AC228" i="38"/>
  <c r="AB228" i="38"/>
  <c r="AA228" i="38"/>
  <c r="AG227" i="38"/>
  <c r="AF227" i="38"/>
  <c r="AE227" i="38"/>
  <c r="AD227" i="38"/>
  <c r="AC227" i="38"/>
  <c r="AB227" i="38"/>
  <c r="AA227" i="38"/>
  <c r="AG226" i="38"/>
  <c r="AF226" i="38"/>
  <c r="AE226" i="38"/>
  <c r="AD226" i="38"/>
  <c r="AC226" i="38"/>
  <c r="AB226" i="38"/>
  <c r="AA226" i="38"/>
  <c r="AG225" i="38"/>
  <c r="AF225" i="38"/>
  <c r="AE225" i="38"/>
  <c r="AD225" i="38"/>
  <c r="AC225" i="38"/>
  <c r="AB225" i="38"/>
  <c r="AA225" i="38"/>
  <c r="AG224" i="38"/>
  <c r="AF224" i="38"/>
  <c r="AE224" i="38"/>
  <c r="AD224" i="38"/>
  <c r="AC224" i="38"/>
  <c r="AB224" i="38"/>
  <c r="AA224" i="38"/>
  <c r="AG223" i="38"/>
  <c r="AF223" i="38"/>
  <c r="AE223" i="38"/>
  <c r="AD223" i="38"/>
  <c r="AC223" i="38"/>
  <c r="AB223" i="38"/>
  <c r="AA223" i="38"/>
  <c r="AG222" i="38"/>
  <c r="AF222" i="38"/>
  <c r="AE222" i="38"/>
  <c r="AD222" i="38"/>
  <c r="AC222" i="38"/>
  <c r="AB222" i="38"/>
  <c r="AA222" i="38"/>
  <c r="AG221" i="38"/>
  <c r="AF221" i="38"/>
  <c r="AE221" i="38"/>
  <c r="AD221" i="38"/>
  <c r="AC221" i="38"/>
  <c r="AB221" i="38"/>
  <c r="AA221" i="38"/>
  <c r="AG220" i="38"/>
  <c r="AF220" i="38"/>
  <c r="AE220" i="38"/>
  <c r="AD220" i="38"/>
  <c r="AC220" i="38"/>
  <c r="AB220" i="38"/>
  <c r="AA220" i="38"/>
  <c r="AG219" i="38"/>
  <c r="AF219" i="38"/>
  <c r="AE219" i="38"/>
  <c r="AD219" i="38"/>
  <c r="AC219" i="38"/>
  <c r="AB219" i="38"/>
  <c r="AA219" i="38"/>
  <c r="AG218" i="38"/>
  <c r="AF218" i="38"/>
  <c r="AE218" i="38"/>
  <c r="AD218" i="38"/>
  <c r="AC218" i="38"/>
  <c r="AB218" i="38"/>
  <c r="AA218" i="38"/>
  <c r="AG217" i="38"/>
  <c r="AF217" i="38"/>
  <c r="AE217" i="38"/>
  <c r="AD217" i="38"/>
  <c r="AC217" i="38"/>
  <c r="AB217" i="38"/>
  <c r="AA217" i="38"/>
  <c r="AG216" i="38"/>
  <c r="AF216" i="38"/>
  <c r="AE216" i="38"/>
  <c r="AD216" i="38"/>
  <c r="AC216" i="38"/>
  <c r="AB216" i="38"/>
  <c r="AA216" i="38"/>
  <c r="AG215" i="38"/>
  <c r="AF215" i="38"/>
  <c r="AE215" i="38"/>
  <c r="AD215" i="38"/>
  <c r="AC215" i="38"/>
  <c r="AB215" i="38"/>
  <c r="AA215" i="38"/>
  <c r="AG214" i="38"/>
  <c r="AF214" i="38"/>
  <c r="AE214" i="38"/>
  <c r="AD214" i="38"/>
  <c r="AC214" i="38"/>
  <c r="AB214" i="38"/>
  <c r="AA214" i="38"/>
  <c r="AG213" i="38"/>
  <c r="AF213" i="38"/>
  <c r="AE213" i="38"/>
  <c r="AD213" i="38"/>
  <c r="AC213" i="38"/>
  <c r="AB213" i="38"/>
  <c r="AA213" i="38"/>
  <c r="AG212" i="38"/>
  <c r="AF212" i="38"/>
  <c r="AE212" i="38"/>
  <c r="AD212" i="38"/>
  <c r="AC212" i="38"/>
  <c r="AB212" i="38"/>
  <c r="AA212" i="38"/>
  <c r="AG211" i="38"/>
  <c r="AF211" i="38"/>
  <c r="AE211" i="38"/>
  <c r="AD211" i="38"/>
  <c r="AC211" i="38"/>
  <c r="AB211" i="38"/>
  <c r="AA211" i="38"/>
  <c r="AG210" i="38"/>
  <c r="AF210" i="38"/>
  <c r="AE210" i="38"/>
  <c r="AD210" i="38"/>
  <c r="AC210" i="38"/>
  <c r="AB210" i="38"/>
  <c r="AA210" i="38"/>
  <c r="AG209" i="38"/>
  <c r="AF209" i="38"/>
  <c r="AE209" i="38"/>
  <c r="AD209" i="38"/>
  <c r="AC209" i="38"/>
  <c r="AB209" i="38"/>
  <c r="AA209" i="38"/>
  <c r="AG208" i="38"/>
  <c r="AF208" i="38"/>
  <c r="AE208" i="38"/>
  <c r="AD208" i="38"/>
  <c r="AC208" i="38"/>
  <c r="AB208" i="38"/>
  <c r="AA208" i="38"/>
  <c r="AG207" i="38"/>
  <c r="AF207" i="38"/>
  <c r="AE207" i="38"/>
  <c r="AD207" i="38"/>
  <c r="AC207" i="38"/>
  <c r="AB207" i="38"/>
  <c r="AA207" i="38"/>
  <c r="AG206" i="38"/>
  <c r="AF206" i="38"/>
  <c r="AE206" i="38"/>
  <c r="AD206" i="38"/>
  <c r="AC206" i="38"/>
  <c r="AB206" i="38"/>
  <c r="AA206" i="38"/>
  <c r="AG205" i="38"/>
  <c r="AF205" i="38"/>
  <c r="AE205" i="38"/>
  <c r="AD205" i="38"/>
  <c r="AC205" i="38"/>
  <c r="AB205" i="38"/>
  <c r="AA205" i="38"/>
  <c r="AG204" i="38"/>
  <c r="AF204" i="38"/>
  <c r="AE204" i="38"/>
  <c r="AD204" i="38"/>
  <c r="AC204" i="38"/>
  <c r="AB204" i="38"/>
  <c r="AA204" i="38"/>
  <c r="AG203" i="38"/>
  <c r="AF203" i="38"/>
  <c r="AE203" i="38"/>
  <c r="AD203" i="38"/>
  <c r="AC203" i="38"/>
  <c r="AB203" i="38"/>
  <c r="AA203" i="38"/>
  <c r="AG202" i="38"/>
  <c r="AF202" i="38"/>
  <c r="AE202" i="38"/>
  <c r="AD202" i="38"/>
  <c r="AC202" i="38"/>
  <c r="AB202" i="38"/>
  <c r="AA202" i="38"/>
  <c r="AG201" i="38"/>
  <c r="AF201" i="38"/>
  <c r="AE201" i="38"/>
  <c r="AD201" i="38"/>
  <c r="AC201" i="38"/>
  <c r="AB201" i="38"/>
  <c r="AA201" i="38"/>
  <c r="AG200" i="38"/>
  <c r="AF200" i="38"/>
  <c r="AE200" i="38"/>
  <c r="AD200" i="38"/>
  <c r="AC200" i="38"/>
  <c r="AB200" i="38"/>
  <c r="AA200" i="38"/>
  <c r="AG199" i="38"/>
  <c r="AF199" i="38"/>
  <c r="AE199" i="38"/>
  <c r="AD199" i="38"/>
  <c r="AC199" i="38"/>
  <c r="AB199" i="38"/>
  <c r="AA199" i="38"/>
  <c r="AG198" i="38"/>
  <c r="AF198" i="38"/>
  <c r="AE198" i="38"/>
  <c r="AD198" i="38"/>
  <c r="AC198" i="38"/>
  <c r="AB198" i="38"/>
  <c r="AA198" i="38"/>
  <c r="AG197" i="38"/>
  <c r="AF197" i="38"/>
  <c r="AE197" i="38"/>
  <c r="AD197" i="38"/>
  <c r="AC197" i="38"/>
  <c r="AB197" i="38"/>
  <c r="AA197" i="38"/>
  <c r="AG196" i="38"/>
  <c r="AF196" i="38"/>
  <c r="AE196" i="38"/>
  <c r="AD196" i="38"/>
  <c r="AC196" i="38"/>
  <c r="AB196" i="38"/>
  <c r="AA196" i="38"/>
  <c r="AG195" i="38"/>
  <c r="AF195" i="38"/>
  <c r="AE195" i="38"/>
  <c r="AD195" i="38"/>
  <c r="AC195" i="38"/>
  <c r="AB195" i="38"/>
  <c r="AA195" i="38"/>
  <c r="AG194" i="38"/>
  <c r="AF194" i="38"/>
  <c r="AE194" i="38"/>
  <c r="AD194" i="38"/>
  <c r="AC194" i="38"/>
  <c r="AB194" i="38"/>
  <c r="AA194" i="38"/>
  <c r="AG193" i="38"/>
  <c r="AF193" i="38"/>
  <c r="AE193" i="38"/>
  <c r="AD193" i="38"/>
  <c r="AC193" i="38"/>
  <c r="AB193" i="38"/>
  <c r="AA193" i="38"/>
  <c r="AG192" i="38"/>
  <c r="AF192" i="38"/>
  <c r="AE192" i="38"/>
  <c r="AD192" i="38"/>
  <c r="AC192" i="38"/>
  <c r="AB192" i="38"/>
  <c r="AA192" i="38"/>
  <c r="AG191" i="38"/>
  <c r="AF191" i="38"/>
  <c r="AE191" i="38"/>
  <c r="AD191" i="38"/>
  <c r="AC191" i="38"/>
  <c r="AB191" i="38"/>
  <c r="AA191" i="38"/>
  <c r="AG190" i="38"/>
  <c r="AF190" i="38"/>
  <c r="AE190" i="38"/>
  <c r="AD190" i="38"/>
  <c r="AC190" i="38"/>
  <c r="AB190" i="38"/>
  <c r="AA190" i="38"/>
  <c r="AG189" i="38"/>
  <c r="AF189" i="38"/>
  <c r="AE189" i="38"/>
  <c r="AD189" i="38"/>
  <c r="AC189" i="38"/>
  <c r="AB189" i="38"/>
  <c r="AA189" i="38"/>
  <c r="AG188" i="38"/>
  <c r="AF188" i="38"/>
  <c r="AE188" i="38"/>
  <c r="AD188" i="38"/>
  <c r="AC188" i="38"/>
  <c r="AB188" i="38"/>
  <c r="AA188" i="38"/>
  <c r="AG187" i="38"/>
  <c r="AF187" i="38"/>
  <c r="AE187" i="38"/>
  <c r="AD187" i="38"/>
  <c r="AC187" i="38"/>
  <c r="AB187" i="38"/>
  <c r="AA187" i="38"/>
  <c r="AG186" i="38"/>
  <c r="AF186" i="38"/>
  <c r="AE186" i="38"/>
  <c r="AD186" i="38"/>
  <c r="AC186" i="38"/>
  <c r="AB186" i="38"/>
  <c r="AA186" i="38"/>
  <c r="AG185" i="38"/>
  <c r="AF185" i="38"/>
  <c r="AE185" i="38"/>
  <c r="AD185" i="38"/>
  <c r="AC185" i="38"/>
  <c r="AB185" i="38"/>
  <c r="AA185" i="38"/>
  <c r="AG184" i="38"/>
  <c r="AF184" i="38"/>
  <c r="AE184" i="38"/>
  <c r="AD184" i="38"/>
  <c r="AC184" i="38"/>
  <c r="AB184" i="38"/>
  <c r="AA184" i="38"/>
  <c r="AG183" i="38"/>
  <c r="AF183" i="38"/>
  <c r="AE183" i="38"/>
  <c r="AD183" i="38"/>
  <c r="AC183" i="38"/>
  <c r="AB183" i="38"/>
  <c r="AA183" i="38"/>
  <c r="AG182" i="38"/>
  <c r="AF182" i="38"/>
  <c r="AE182" i="38"/>
  <c r="AD182" i="38"/>
  <c r="AC182" i="38"/>
  <c r="AB182" i="38"/>
  <c r="AA182" i="38"/>
  <c r="AG181" i="38"/>
  <c r="AF181" i="38"/>
  <c r="AE181" i="38"/>
  <c r="AD181" i="38"/>
  <c r="AC181" i="38"/>
  <c r="AB181" i="38"/>
  <c r="AA181" i="38"/>
  <c r="AG180" i="38"/>
  <c r="AF180" i="38"/>
  <c r="AE180" i="38"/>
  <c r="AD180" i="38"/>
  <c r="AC180" i="38"/>
  <c r="AB180" i="38"/>
  <c r="AA180" i="38"/>
  <c r="AG179" i="38"/>
  <c r="AF179" i="38"/>
  <c r="AE179" i="38"/>
  <c r="AD179" i="38"/>
  <c r="AC179" i="38"/>
  <c r="AB179" i="38"/>
  <c r="AA179" i="38"/>
  <c r="AG178" i="38"/>
  <c r="AF178" i="38"/>
  <c r="AE178" i="38"/>
  <c r="AD178" i="38"/>
  <c r="AC178" i="38"/>
  <c r="AB178" i="38"/>
  <c r="AA178" i="38"/>
  <c r="AG177" i="38"/>
  <c r="AF177" i="38"/>
  <c r="AE177" i="38"/>
  <c r="AD177" i="38"/>
  <c r="AC177" i="38"/>
  <c r="AB177" i="38"/>
  <c r="AA177" i="38"/>
  <c r="AG176" i="38"/>
  <c r="AF176" i="38"/>
  <c r="AE176" i="38"/>
  <c r="AD176" i="38"/>
  <c r="AC176" i="38"/>
  <c r="AB176" i="38"/>
  <c r="AA176" i="38"/>
  <c r="AG175" i="38"/>
  <c r="AF175" i="38"/>
  <c r="AE175" i="38"/>
  <c r="AD175" i="38"/>
  <c r="AC175" i="38"/>
  <c r="AB175" i="38"/>
  <c r="AA175" i="38"/>
  <c r="AG174" i="38"/>
  <c r="AF174" i="38"/>
  <c r="AE174" i="38"/>
  <c r="AD174" i="38"/>
  <c r="AC174" i="38"/>
  <c r="AB174" i="38"/>
  <c r="AA174" i="38"/>
  <c r="AG173" i="38"/>
  <c r="AF173" i="38"/>
  <c r="AE173" i="38"/>
  <c r="AD173" i="38"/>
  <c r="AC173" i="38"/>
  <c r="AB173" i="38"/>
  <c r="AA173" i="38"/>
  <c r="AG172" i="38"/>
  <c r="AF172" i="38"/>
  <c r="AE172" i="38"/>
  <c r="AD172" i="38"/>
  <c r="AC172" i="38"/>
  <c r="AB172" i="38"/>
  <c r="AA172" i="38"/>
  <c r="AG171" i="38"/>
  <c r="AF171" i="38"/>
  <c r="AE171" i="38"/>
  <c r="AD171" i="38"/>
  <c r="AC171" i="38"/>
  <c r="AB171" i="38"/>
  <c r="AA171" i="38"/>
  <c r="AG170" i="38"/>
  <c r="AF170" i="38"/>
  <c r="AE170" i="38"/>
  <c r="AD170" i="38"/>
  <c r="AC170" i="38"/>
  <c r="AB170" i="38"/>
  <c r="AA170" i="38"/>
  <c r="AG169" i="38"/>
  <c r="AF169" i="38"/>
  <c r="AE169" i="38"/>
  <c r="AD169" i="38"/>
  <c r="AC169" i="38"/>
  <c r="AB169" i="38"/>
  <c r="AA169" i="38"/>
  <c r="AG168" i="38"/>
  <c r="AF168" i="38"/>
  <c r="AE168" i="38"/>
  <c r="AD168" i="38"/>
  <c r="AC168" i="38"/>
  <c r="AB168" i="38"/>
  <c r="AA168" i="38"/>
  <c r="AG167" i="38"/>
  <c r="AF167" i="38"/>
  <c r="AE167" i="38"/>
  <c r="AD167" i="38"/>
  <c r="AC167" i="38"/>
  <c r="AB167" i="38"/>
  <c r="AA167" i="38"/>
  <c r="AG166" i="38"/>
  <c r="AF166" i="38"/>
  <c r="AE166" i="38"/>
  <c r="AD166" i="38"/>
  <c r="AC166" i="38"/>
  <c r="AB166" i="38"/>
  <c r="AA166" i="38"/>
  <c r="AG165" i="38"/>
  <c r="AF165" i="38"/>
  <c r="AE165" i="38"/>
  <c r="AD165" i="38"/>
  <c r="AC165" i="38"/>
  <c r="AB165" i="38"/>
  <c r="AA165" i="38"/>
  <c r="AG164" i="38"/>
  <c r="AF164" i="38"/>
  <c r="AE164" i="38"/>
  <c r="AD164" i="38"/>
  <c r="AC164" i="38"/>
  <c r="AB164" i="38"/>
  <c r="AA164" i="38"/>
  <c r="AG163" i="38"/>
  <c r="AF163" i="38"/>
  <c r="AE163" i="38"/>
  <c r="AD163" i="38"/>
  <c r="AC163" i="38"/>
  <c r="AB163" i="38"/>
  <c r="AA163" i="38"/>
  <c r="AG162" i="38"/>
  <c r="AF162" i="38"/>
  <c r="AE162" i="38"/>
  <c r="AD162" i="38"/>
  <c r="AC162" i="38"/>
  <c r="AB162" i="38"/>
  <c r="AA162" i="38"/>
  <c r="AG161" i="38"/>
  <c r="AF161" i="38"/>
  <c r="AE161" i="38"/>
  <c r="AD161" i="38"/>
  <c r="AC161" i="38"/>
  <c r="AB161" i="38"/>
  <c r="AA161" i="38"/>
  <c r="AG160" i="38"/>
  <c r="AF160" i="38"/>
  <c r="AE160" i="38"/>
  <c r="AD160" i="38"/>
  <c r="AC160" i="38"/>
  <c r="AB160" i="38"/>
  <c r="AA160" i="38"/>
  <c r="AG159" i="38"/>
  <c r="AF159" i="38"/>
  <c r="AE159" i="38"/>
  <c r="AD159" i="38"/>
  <c r="AC159" i="38"/>
  <c r="AB159" i="38"/>
  <c r="AA159" i="38"/>
  <c r="AG158" i="38"/>
  <c r="AF158" i="38"/>
  <c r="AE158" i="38"/>
  <c r="AD158" i="38"/>
  <c r="AC158" i="38"/>
  <c r="AB158" i="38"/>
  <c r="AA158" i="38"/>
  <c r="AG157" i="38"/>
  <c r="AF157" i="38"/>
  <c r="AE157" i="38"/>
  <c r="AD157" i="38"/>
  <c r="AC157" i="38"/>
  <c r="AB157" i="38"/>
  <c r="AA157" i="38"/>
  <c r="AG156" i="38"/>
  <c r="AF156" i="38"/>
  <c r="AE156" i="38"/>
  <c r="AD156" i="38"/>
  <c r="AC156" i="38"/>
  <c r="AB156" i="38"/>
  <c r="AA156" i="38"/>
  <c r="AG155" i="38"/>
  <c r="AF155" i="38"/>
  <c r="AE155" i="38"/>
  <c r="AD155" i="38"/>
  <c r="AC155" i="38"/>
  <c r="AB155" i="38"/>
  <c r="AA155" i="38"/>
  <c r="AG154" i="38"/>
  <c r="AF154" i="38"/>
  <c r="AE154" i="38"/>
  <c r="AD154" i="38"/>
  <c r="AC154" i="38"/>
  <c r="AB154" i="38"/>
  <c r="AA154" i="38"/>
  <c r="AG153" i="38"/>
  <c r="AF153" i="38"/>
  <c r="AE153" i="38"/>
  <c r="AD153" i="38"/>
  <c r="AC153" i="38"/>
  <c r="AB153" i="38"/>
  <c r="AA153" i="38"/>
  <c r="AG152" i="38"/>
  <c r="AF152" i="38"/>
  <c r="AE152" i="38"/>
  <c r="AD152" i="38"/>
  <c r="AC152" i="38"/>
  <c r="AB152" i="38"/>
  <c r="AA152" i="38"/>
  <c r="AG151" i="38"/>
  <c r="AF151" i="38"/>
  <c r="AE151" i="38"/>
  <c r="AD151" i="38"/>
  <c r="AC151" i="38"/>
  <c r="AB151" i="38"/>
  <c r="AA151" i="38"/>
  <c r="AG150" i="38"/>
  <c r="AF150" i="38"/>
  <c r="AE150" i="38"/>
  <c r="AD150" i="38"/>
  <c r="AC150" i="38"/>
  <c r="AB150" i="38"/>
  <c r="AA150" i="38"/>
  <c r="AG149" i="38"/>
  <c r="AF149" i="38"/>
  <c r="AE149" i="38"/>
  <c r="AD149" i="38"/>
  <c r="AC149" i="38"/>
  <c r="AB149" i="38"/>
  <c r="AA149" i="38"/>
  <c r="AG148" i="38"/>
  <c r="AF148" i="38"/>
  <c r="AE148" i="38"/>
  <c r="AD148" i="38"/>
  <c r="AC148" i="38"/>
  <c r="AB148" i="38"/>
  <c r="AA148" i="38"/>
  <c r="AG147" i="38"/>
  <c r="AF147" i="38"/>
  <c r="AE147" i="38"/>
  <c r="AD147" i="38"/>
  <c r="AC147" i="38"/>
  <c r="AB147" i="38"/>
  <c r="AA147" i="38"/>
  <c r="AG146" i="38"/>
  <c r="AF146" i="38"/>
  <c r="AE146" i="38"/>
  <c r="AD146" i="38"/>
  <c r="AC146" i="38"/>
  <c r="AB146" i="38"/>
  <c r="AA146" i="38"/>
  <c r="AG145" i="38"/>
  <c r="AF145" i="38"/>
  <c r="AE145" i="38"/>
  <c r="AD145" i="38"/>
  <c r="AC145" i="38"/>
  <c r="AB145" i="38"/>
  <c r="AA145" i="38"/>
  <c r="AG144" i="38"/>
  <c r="AF144" i="38"/>
  <c r="AE144" i="38"/>
  <c r="AD144" i="38"/>
  <c r="AC144" i="38"/>
  <c r="AB144" i="38"/>
  <c r="AA144" i="38"/>
  <c r="AG143" i="38"/>
  <c r="AF143" i="38"/>
  <c r="AE143" i="38"/>
  <c r="AD143" i="38"/>
  <c r="AC143" i="38"/>
  <c r="AB143" i="38"/>
  <c r="AA143" i="38"/>
  <c r="AG142" i="38"/>
  <c r="AF142" i="38"/>
  <c r="AE142" i="38"/>
  <c r="AD142" i="38"/>
  <c r="AC142" i="38"/>
  <c r="AB142" i="38"/>
  <c r="AA142" i="38"/>
  <c r="AG141" i="38"/>
  <c r="AF141" i="38"/>
  <c r="AE141" i="38"/>
  <c r="AD141" i="38"/>
  <c r="AC141" i="38"/>
  <c r="AB141" i="38"/>
  <c r="AA141" i="38"/>
  <c r="AG140" i="38"/>
  <c r="AF140" i="38"/>
  <c r="AE140" i="38"/>
  <c r="AD140" i="38"/>
  <c r="AC140" i="38"/>
  <c r="AB140" i="38"/>
  <c r="AA140" i="38"/>
  <c r="AG139" i="38"/>
  <c r="AF139" i="38"/>
  <c r="AE139" i="38"/>
  <c r="AD139" i="38"/>
  <c r="AC139" i="38"/>
  <c r="AB139" i="38"/>
  <c r="AA139" i="38"/>
  <c r="AG138" i="38"/>
  <c r="AF138" i="38"/>
  <c r="AE138" i="38"/>
  <c r="AD138" i="38"/>
  <c r="AC138" i="38"/>
  <c r="AB138" i="38"/>
  <c r="AA138" i="38"/>
  <c r="AG137" i="38"/>
  <c r="AF137" i="38"/>
  <c r="AE137" i="38"/>
  <c r="AD137" i="38"/>
  <c r="AC137" i="38"/>
  <c r="AB137" i="38"/>
  <c r="AA137" i="38"/>
  <c r="AG136" i="38"/>
  <c r="AF136" i="38"/>
  <c r="AE136" i="38"/>
  <c r="AD136" i="38"/>
  <c r="AC136" i="38"/>
  <c r="AB136" i="38"/>
  <c r="AA136" i="38"/>
  <c r="AG135" i="38"/>
  <c r="AF135" i="38"/>
  <c r="AE135" i="38"/>
  <c r="AD135" i="38"/>
  <c r="AC135" i="38"/>
  <c r="AB135" i="38"/>
  <c r="AA135" i="38"/>
  <c r="AG134" i="38"/>
  <c r="AF134" i="38"/>
  <c r="AE134" i="38"/>
  <c r="AD134" i="38"/>
  <c r="AC134" i="38"/>
  <c r="AB134" i="38"/>
  <c r="AA134" i="38"/>
  <c r="AG133" i="38"/>
  <c r="AF133" i="38"/>
  <c r="AE133" i="38"/>
  <c r="AD133" i="38"/>
  <c r="AC133" i="38"/>
  <c r="AB133" i="38"/>
  <c r="AA133" i="38"/>
  <c r="AG132" i="38"/>
  <c r="AF132" i="38"/>
  <c r="AE132" i="38"/>
  <c r="AD132" i="38"/>
  <c r="AC132" i="38"/>
  <c r="AB132" i="38"/>
  <c r="AA132" i="38"/>
  <c r="AG131" i="38"/>
  <c r="AF131" i="38"/>
  <c r="AE131" i="38"/>
  <c r="AD131" i="38"/>
  <c r="AC131" i="38"/>
  <c r="AB131" i="38"/>
  <c r="AA131" i="38"/>
  <c r="AG130" i="38"/>
  <c r="AF130" i="38"/>
  <c r="AE130" i="38"/>
  <c r="AD130" i="38"/>
  <c r="AC130" i="38"/>
  <c r="AB130" i="38"/>
  <c r="AA130" i="38"/>
  <c r="AG129" i="38"/>
  <c r="AF129" i="38"/>
  <c r="AE129" i="38"/>
  <c r="AD129" i="38"/>
  <c r="AC129" i="38"/>
  <c r="AB129" i="38"/>
  <c r="AA129" i="38"/>
  <c r="AG128" i="38"/>
  <c r="AF128" i="38"/>
  <c r="AE128" i="38"/>
  <c r="AD128" i="38"/>
  <c r="AC128" i="38"/>
  <c r="AB128" i="38"/>
  <c r="AA128" i="38"/>
  <c r="AG127" i="38"/>
  <c r="AF127" i="38"/>
  <c r="AE127" i="38"/>
  <c r="AD127" i="38"/>
  <c r="AC127" i="38"/>
  <c r="AB127" i="38"/>
  <c r="AA127" i="38"/>
  <c r="AG126" i="38"/>
  <c r="AF126" i="38"/>
  <c r="AE126" i="38"/>
  <c r="AD126" i="38"/>
  <c r="AC126" i="38"/>
  <c r="AB126" i="38"/>
  <c r="AA126" i="38"/>
  <c r="AG125" i="38"/>
  <c r="AF125" i="38"/>
  <c r="AE125" i="38"/>
  <c r="AD125" i="38"/>
  <c r="AC125" i="38"/>
  <c r="AB125" i="38"/>
  <c r="AA125" i="38"/>
  <c r="AG124" i="38"/>
  <c r="AF124" i="38"/>
  <c r="AE124" i="38"/>
  <c r="AD124" i="38"/>
  <c r="AC124" i="38"/>
  <c r="AB124" i="38"/>
  <c r="AA124" i="38"/>
  <c r="AG123" i="38"/>
  <c r="AF123" i="38"/>
  <c r="AE123" i="38"/>
  <c r="AD123" i="38"/>
  <c r="AC123" i="38"/>
  <c r="AB123" i="38"/>
  <c r="AA123" i="38"/>
  <c r="AG122" i="38"/>
  <c r="AF122" i="38"/>
  <c r="AE122" i="38"/>
  <c r="AD122" i="38"/>
  <c r="AC122" i="38"/>
  <c r="AB122" i="38"/>
  <c r="AA122" i="38"/>
  <c r="AG121" i="38"/>
  <c r="AF121" i="38"/>
  <c r="AE121" i="38"/>
  <c r="AD121" i="38"/>
  <c r="AC121" i="38"/>
  <c r="AB121" i="38"/>
  <c r="AA121" i="38"/>
  <c r="AG120" i="38"/>
  <c r="AF120" i="38"/>
  <c r="AE120" i="38"/>
  <c r="AD120" i="38"/>
  <c r="AC120" i="38"/>
  <c r="AB120" i="38"/>
  <c r="AA120" i="38"/>
  <c r="AG119" i="38"/>
  <c r="AF119" i="38"/>
  <c r="AE119" i="38"/>
  <c r="AD119" i="38"/>
  <c r="AC119" i="38"/>
  <c r="AB119" i="38"/>
  <c r="AA119" i="38"/>
  <c r="AG118" i="38"/>
  <c r="AF118" i="38"/>
  <c r="AE118" i="38"/>
  <c r="AD118" i="38"/>
  <c r="AC118" i="38"/>
  <c r="AB118" i="38"/>
  <c r="AA118" i="38"/>
  <c r="AG117" i="38"/>
  <c r="AF117" i="38"/>
  <c r="AE117" i="38"/>
  <c r="AD117" i="38"/>
  <c r="AC117" i="38"/>
  <c r="AB117" i="38"/>
  <c r="AA117" i="38"/>
  <c r="AG116" i="38"/>
  <c r="AF116" i="38"/>
  <c r="AE116" i="38"/>
  <c r="AD116" i="38"/>
  <c r="AC116" i="38"/>
  <c r="AB116" i="38"/>
  <c r="AA116" i="38"/>
  <c r="AG115" i="38"/>
  <c r="AF115" i="38"/>
  <c r="AE115" i="38"/>
  <c r="AD115" i="38"/>
  <c r="AC115" i="38"/>
  <c r="AB115" i="38"/>
  <c r="AA115" i="38"/>
  <c r="AG114" i="38"/>
  <c r="AF114" i="38"/>
  <c r="AE114" i="38"/>
  <c r="AD114" i="38"/>
  <c r="AC114" i="38"/>
  <c r="AB114" i="38"/>
  <c r="AA114" i="38"/>
  <c r="AG113" i="38"/>
  <c r="AF113" i="38"/>
  <c r="AE113" i="38"/>
  <c r="AD113" i="38"/>
  <c r="AC113" i="38"/>
  <c r="AB113" i="38"/>
  <c r="AA113" i="38"/>
  <c r="AG112" i="38"/>
  <c r="AF112" i="38"/>
  <c r="AE112" i="38"/>
  <c r="AD112" i="38"/>
  <c r="AC112" i="38"/>
  <c r="AB112" i="38"/>
  <c r="AA112" i="38"/>
  <c r="AG111" i="38"/>
  <c r="AF111" i="38"/>
  <c r="AE111" i="38"/>
  <c r="AD111" i="38"/>
  <c r="AC111" i="38"/>
  <c r="AB111" i="38"/>
  <c r="AA111" i="38"/>
  <c r="AG110" i="38"/>
  <c r="AF110" i="38"/>
  <c r="AE110" i="38"/>
  <c r="AD110" i="38"/>
  <c r="AC110" i="38"/>
  <c r="AB110" i="38"/>
  <c r="AA110" i="38"/>
  <c r="AG109" i="38"/>
  <c r="AF109" i="38"/>
  <c r="AE109" i="38"/>
  <c r="AD109" i="38"/>
  <c r="AC109" i="38"/>
  <c r="AB109" i="38"/>
  <c r="AA109" i="38"/>
  <c r="AG108" i="38"/>
  <c r="AF108" i="38"/>
  <c r="AE108" i="38"/>
  <c r="AD108" i="38"/>
  <c r="AC108" i="38"/>
  <c r="AB108" i="38"/>
  <c r="AA108" i="38"/>
  <c r="AG107" i="38"/>
  <c r="AF107" i="38"/>
  <c r="AE107" i="38"/>
  <c r="AD107" i="38"/>
  <c r="AC107" i="38"/>
  <c r="AB107" i="38"/>
  <c r="AA107" i="38"/>
  <c r="AG106" i="38"/>
  <c r="AF106" i="38"/>
  <c r="AE106" i="38"/>
  <c r="AD106" i="38"/>
  <c r="AC106" i="38"/>
  <c r="AB106" i="38"/>
  <c r="AA106" i="38"/>
  <c r="AG105" i="38"/>
  <c r="AF105" i="38"/>
  <c r="AE105" i="38"/>
  <c r="AD105" i="38"/>
  <c r="AC105" i="38"/>
  <c r="AB105" i="38"/>
  <c r="AA105" i="38"/>
  <c r="AG104" i="38"/>
  <c r="AF104" i="38"/>
  <c r="AE104" i="38"/>
  <c r="AD104" i="38"/>
  <c r="AC104" i="38"/>
  <c r="AB104" i="38"/>
  <c r="AA104" i="38"/>
  <c r="AG103" i="38"/>
  <c r="AF103" i="38"/>
  <c r="AE103" i="38"/>
  <c r="AD103" i="38"/>
  <c r="AC103" i="38"/>
  <c r="AB103" i="38"/>
  <c r="AA103" i="38"/>
  <c r="AG102" i="38"/>
  <c r="AF102" i="38"/>
  <c r="AE102" i="38"/>
  <c r="AD102" i="38"/>
  <c r="AC102" i="38"/>
  <c r="AB102" i="38"/>
  <c r="AA102" i="38"/>
  <c r="AG101" i="38"/>
  <c r="AF101" i="38"/>
  <c r="AE101" i="38"/>
  <c r="AD101" i="38"/>
  <c r="AC101" i="38"/>
  <c r="AB101" i="38"/>
  <c r="AA101" i="38"/>
  <c r="AG100" i="38"/>
  <c r="AF100" i="38"/>
  <c r="AE100" i="38"/>
  <c r="AD100" i="38"/>
  <c r="AC100" i="38"/>
  <c r="AB100" i="38"/>
  <c r="AA100" i="38"/>
  <c r="AG99" i="38"/>
  <c r="AF99" i="38"/>
  <c r="AE99" i="38"/>
  <c r="AD99" i="38"/>
  <c r="AC99" i="38"/>
  <c r="AB99" i="38"/>
  <c r="AA99" i="38"/>
  <c r="AG98" i="38"/>
  <c r="AF98" i="38"/>
  <c r="AE98" i="38"/>
  <c r="AD98" i="38"/>
  <c r="AC98" i="38"/>
  <c r="AB98" i="38"/>
  <c r="AA98" i="38"/>
  <c r="AG97" i="38"/>
  <c r="AF97" i="38"/>
  <c r="AE97" i="38"/>
  <c r="AD97" i="38"/>
  <c r="AC97" i="38"/>
  <c r="AB97" i="38"/>
  <c r="AA97" i="38"/>
  <c r="AG96" i="38"/>
  <c r="AF96" i="38"/>
  <c r="AE96" i="38"/>
  <c r="AD96" i="38"/>
  <c r="AC96" i="38"/>
  <c r="AB96" i="38"/>
  <c r="AA96" i="38"/>
  <c r="AG95" i="38"/>
  <c r="AF95" i="38"/>
  <c r="AE95" i="38"/>
  <c r="AD95" i="38"/>
  <c r="AC95" i="38"/>
  <c r="AB95" i="38"/>
  <c r="AA95" i="38"/>
  <c r="AG94" i="38"/>
  <c r="AF94" i="38"/>
  <c r="AE94" i="38"/>
  <c r="AD94" i="38"/>
  <c r="AC94" i="38"/>
  <c r="AB94" i="38"/>
  <c r="AA94" i="38"/>
  <c r="AG93" i="38"/>
  <c r="AF93" i="38"/>
  <c r="AE93" i="38"/>
  <c r="AD93" i="38"/>
  <c r="AC93" i="38"/>
  <c r="AB93" i="38"/>
  <c r="AA93" i="38"/>
  <c r="AG92" i="38"/>
  <c r="AF92" i="38"/>
  <c r="AE92" i="38"/>
  <c r="AD92" i="38"/>
  <c r="AC92" i="38"/>
  <c r="AB92" i="38"/>
  <c r="AA92" i="38"/>
  <c r="AG91" i="38"/>
  <c r="AF91" i="38"/>
  <c r="AE91" i="38"/>
  <c r="AD91" i="38"/>
  <c r="AC91" i="38"/>
  <c r="AB91" i="38"/>
  <c r="AA91" i="38"/>
  <c r="AG90" i="38"/>
  <c r="AF90" i="38"/>
  <c r="AE90" i="38"/>
  <c r="AD90" i="38"/>
  <c r="AC90" i="38"/>
  <c r="AB90" i="38"/>
  <c r="AA90" i="38"/>
  <c r="AG89" i="38"/>
  <c r="AF89" i="38"/>
  <c r="AE89" i="38"/>
  <c r="AD89" i="38"/>
  <c r="AC89" i="38"/>
  <c r="AB89" i="38"/>
  <c r="AA89" i="38"/>
  <c r="AG88" i="38"/>
  <c r="AF88" i="38"/>
  <c r="AE88" i="38"/>
  <c r="AD88" i="38"/>
  <c r="AC88" i="38"/>
  <c r="AB88" i="38"/>
  <c r="AA88" i="38"/>
  <c r="AG87" i="38"/>
  <c r="AF87" i="38"/>
  <c r="AE87" i="38"/>
  <c r="AD87" i="38"/>
  <c r="AC87" i="38"/>
  <c r="AB87" i="38"/>
  <c r="AA87" i="38"/>
  <c r="AG86" i="38"/>
  <c r="AF86" i="38"/>
  <c r="AE86" i="38"/>
  <c r="AD86" i="38"/>
  <c r="AC86" i="38"/>
  <c r="AB86" i="38"/>
  <c r="AA86" i="38"/>
  <c r="AG85" i="38"/>
  <c r="AF85" i="38"/>
  <c r="AE85" i="38"/>
  <c r="AD85" i="38"/>
  <c r="AC85" i="38"/>
  <c r="AB85" i="38"/>
  <c r="AA85" i="38"/>
  <c r="AG84" i="38"/>
  <c r="AF84" i="38"/>
  <c r="AE84" i="38"/>
  <c r="AD84" i="38"/>
  <c r="AC84" i="38"/>
  <c r="AB84" i="38"/>
  <c r="AA84" i="38"/>
  <c r="AG83" i="38"/>
  <c r="AF83" i="38"/>
  <c r="AE83" i="38"/>
  <c r="AD83" i="38"/>
  <c r="AC83" i="38"/>
  <c r="AB83" i="38"/>
  <c r="AA83" i="38"/>
  <c r="AG82" i="38"/>
  <c r="AF82" i="38"/>
  <c r="AE82" i="38"/>
  <c r="AD82" i="38"/>
  <c r="AC82" i="38"/>
  <c r="AB82" i="38"/>
  <c r="AA82" i="38"/>
  <c r="AG81" i="38"/>
  <c r="AF81" i="38"/>
  <c r="AE81" i="38"/>
  <c r="AD81" i="38"/>
  <c r="AC81" i="38"/>
  <c r="AB81" i="38"/>
  <c r="AA81" i="38"/>
  <c r="AG80" i="38"/>
  <c r="AF80" i="38"/>
  <c r="AE80" i="38"/>
  <c r="AD80" i="38"/>
  <c r="AC80" i="38"/>
  <c r="AB80" i="38"/>
  <c r="AA80" i="38"/>
  <c r="AG79" i="38"/>
  <c r="AF79" i="38"/>
  <c r="AE79" i="38"/>
  <c r="AD79" i="38"/>
  <c r="AC79" i="38"/>
  <c r="AB79" i="38"/>
  <c r="AA79" i="38"/>
  <c r="AG78" i="38"/>
  <c r="AF78" i="38"/>
  <c r="AE78" i="38"/>
  <c r="AD78" i="38"/>
  <c r="AC78" i="38"/>
  <c r="AB78" i="38"/>
  <c r="AA78" i="38"/>
  <c r="AG77" i="38"/>
  <c r="AF77" i="38"/>
  <c r="AE77" i="38"/>
  <c r="AD77" i="38"/>
  <c r="AC77" i="38"/>
  <c r="AB77" i="38"/>
  <c r="AA77" i="38"/>
  <c r="AG76" i="38"/>
  <c r="AF76" i="38"/>
  <c r="AE76" i="38"/>
  <c r="AD76" i="38"/>
  <c r="AC76" i="38"/>
  <c r="AB76" i="38"/>
  <c r="AA76" i="38"/>
  <c r="AG75" i="38"/>
  <c r="AF75" i="38"/>
  <c r="AE75" i="38"/>
  <c r="AD75" i="38"/>
  <c r="AC75" i="38"/>
  <c r="AB75" i="38"/>
  <c r="AA75" i="38"/>
  <c r="AG74" i="38"/>
  <c r="AF74" i="38"/>
  <c r="AE74" i="38"/>
  <c r="AD74" i="38"/>
  <c r="AC74" i="38"/>
  <c r="AB74" i="38"/>
  <c r="AA74" i="38"/>
  <c r="AG73" i="38"/>
  <c r="AF73" i="38"/>
  <c r="AE73" i="38"/>
  <c r="AD73" i="38"/>
  <c r="AC73" i="38"/>
  <c r="AB73" i="38"/>
  <c r="AA73" i="38"/>
  <c r="AG72" i="38"/>
  <c r="AF72" i="38"/>
  <c r="AE72" i="38"/>
  <c r="AD72" i="38"/>
  <c r="AC72" i="38"/>
  <c r="AB72" i="38"/>
  <c r="AA72" i="38"/>
  <c r="AG71" i="38"/>
  <c r="AF71" i="38"/>
  <c r="AE71" i="38"/>
  <c r="AD71" i="38"/>
  <c r="AC71" i="38"/>
  <c r="AB71" i="38"/>
  <c r="AA71" i="38"/>
  <c r="AG70" i="38"/>
  <c r="AF70" i="38"/>
  <c r="AE70" i="38"/>
  <c r="AD70" i="38"/>
  <c r="AC70" i="38"/>
  <c r="AB70" i="38"/>
  <c r="AA70" i="38"/>
  <c r="AG69" i="38"/>
  <c r="AF69" i="38"/>
  <c r="AE69" i="38"/>
  <c r="AD69" i="38"/>
  <c r="AC69" i="38"/>
  <c r="AB69" i="38"/>
  <c r="AA69" i="38"/>
  <c r="AG68" i="38"/>
  <c r="AF68" i="38"/>
  <c r="AE68" i="38"/>
  <c r="AD68" i="38"/>
  <c r="AC68" i="38"/>
  <c r="AB68" i="38"/>
  <c r="AA68" i="38"/>
  <c r="AG67" i="38"/>
  <c r="AF67" i="38"/>
  <c r="AE67" i="38"/>
  <c r="AD67" i="38"/>
  <c r="AC67" i="38"/>
  <c r="AB67" i="38"/>
  <c r="AA67" i="38"/>
  <c r="AG66" i="38"/>
  <c r="AF66" i="38"/>
  <c r="AE66" i="38"/>
  <c r="AD66" i="38"/>
  <c r="AC66" i="38"/>
  <c r="AB66" i="38"/>
  <c r="AA66" i="38"/>
  <c r="AG65" i="38"/>
  <c r="AF65" i="38"/>
  <c r="AE65" i="38"/>
  <c r="AD65" i="38"/>
  <c r="AC65" i="38"/>
  <c r="AB65" i="38"/>
  <c r="AA65" i="38"/>
  <c r="AG64" i="38"/>
  <c r="AF64" i="38"/>
  <c r="AE64" i="38"/>
  <c r="AD64" i="38"/>
  <c r="AC64" i="38"/>
  <c r="AB64" i="38"/>
  <c r="AA64" i="38"/>
  <c r="AG63" i="38"/>
  <c r="AF63" i="38"/>
  <c r="AE63" i="38"/>
  <c r="AD63" i="38"/>
  <c r="AC63" i="38"/>
  <c r="AB63" i="38"/>
  <c r="AA63" i="38"/>
  <c r="AG62" i="38"/>
  <c r="AF62" i="38"/>
  <c r="AE62" i="38"/>
  <c r="AD62" i="38"/>
  <c r="AC62" i="38"/>
  <c r="AB62" i="38"/>
  <c r="AA62" i="38"/>
  <c r="AG61" i="38"/>
  <c r="AF61" i="38"/>
  <c r="AE61" i="38"/>
  <c r="AD61" i="38"/>
  <c r="AC61" i="38"/>
  <c r="AB61" i="38"/>
  <c r="AA61" i="38"/>
  <c r="AG60" i="38"/>
  <c r="AF60" i="38"/>
  <c r="AE60" i="38"/>
  <c r="AD60" i="38"/>
  <c r="AC60" i="38"/>
  <c r="AB60" i="38"/>
  <c r="AA60" i="38"/>
  <c r="AG59" i="38"/>
  <c r="AF59" i="38"/>
  <c r="AE59" i="38"/>
  <c r="AD59" i="38"/>
  <c r="AC59" i="38"/>
  <c r="AB59" i="38"/>
  <c r="AA59" i="38"/>
  <c r="AG58" i="38"/>
  <c r="AF58" i="38"/>
  <c r="AE58" i="38"/>
  <c r="AD58" i="38"/>
  <c r="AC58" i="38"/>
  <c r="AB58" i="38"/>
  <c r="AA58" i="38"/>
  <c r="AG57" i="38"/>
  <c r="AF57" i="38"/>
  <c r="AE57" i="38"/>
  <c r="AD57" i="38"/>
  <c r="AC57" i="38"/>
  <c r="AB57" i="38"/>
  <c r="AA57" i="38"/>
  <c r="AG56" i="38"/>
  <c r="AF56" i="38"/>
  <c r="AE56" i="38"/>
  <c r="AD56" i="38"/>
  <c r="AC56" i="38"/>
  <c r="AB56" i="38"/>
  <c r="AA56" i="38"/>
  <c r="AG55" i="38"/>
  <c r="AF55" i="38"/>
  <c r="AE55" i="38"/>
  <c r="AD55" i="38"/>
  <c r="AC55" i="38"/>
  <c r="AB55" i="38"/>
  <c r="AA55" i="38"/>
  <c r="AG54" i="38"/>
  <c r="AF54" i="38"/>
  <c r="AE54" i="38"/>
  <c r="AD54" i="38"/>
  <c r="AC54" i="38"/>
  <c r="AB54" i="38"/>
  <c r="AA54" i="38"/>
  <c r="AG53" i="38"/>
  <c r="AF53" i="38"/>
  <c r="AE53" i="38"/>
  <c r="AD53" i="38"/>
  <c r="AC53" i="38"/>
  <c r="AB53" i="38"/>
  <c r="AA53" i="38"/>
  <c r="AG52" i="38"/>
  <c r="AF52" i="38"/>
  <c r="AE52" i="38"/>
  <c r="AD52" i="38"/>
  <c r="AC52" i="38"/>
  <c r="AB52" i="38"/>
  <c r="AA52" i="38"/>
  <c r="AG51" i="38"/>
  <c r="AF51" i="38"/>
  <c r="AE51" i="38"/>
  <c r="AD51" i="38"/>
  <c r="AC51" i="38"/>
  <c r="AB51" i="38"/>
  <c r="AA51" i="38"/>
  <c r="AG50" i="38"/>
  <c r="AF50" i="38"/>
  <c r="AE50" i="38"/>
  <c r="AD50" i="38"/>
  <c r="AC50" i="38"/>
  <c r="AB50" i="38"/>
  <c r="AA50" i="38"/>
  <c r="AG49" i="38"/>
  <c r="AF49" i="38"/>
  <c r="AE49" i="38"/>
  <c r="AD49" i="38"/>
  <c r="AC49" i="38"/>
  <c r="AB49" i="38"/>
  <c r="AA49" i="38"/>
  <c r="AG48" i="38"/>
  <c r="AF48" i="38"/>
  <c r="AE48" i="38"/>
  <c r="AD48" i="38"/>
  <c r="AC48" i="38"/>
  <c r="AB48" i="38"/>
  <c r="AA48" i="38"/>
  <c r="AG47" i="38"/>
  <c r="AF47" i="38"/>
  <c r="AE47" i="38"/>
  <c r="AD47" i="38"/>
  <c r="AC47" i="38"/>
  <c r="AB47" i="38"/>
  <c r="AA47" i="38"/>
  <c r="AG46" i="38"/>
  <c r="AF46" i="38"/>
  <c r="AE46" i="38"/>
  <c r="AD46" i="38"/>
  <c r="AC46" i="38"/>
  <c r="AB46" i="38"/>
  <c r="AA46" i="38"/>
  <c r="AG45" i="38"/>
  <c r="AF45" i="38"/>
  <c r="AE45" i="38"/>
  <c r="AD45" i="38"/>
  <c r="AC45" i="38"/>
  <c r="AB45" i="38"/>
  <c r="AA45" i="38"/>
  <c r="AG44" i="38"/>
  <c r="AF44" i="38"/>
  <c r="AE44" i="38"/>
  <c r="AD44" i="38"/>
  <c r="AC44" i="38"/>
  <c r="AB44" i="38"/>
  <c r="AA44" i="38"/>
  <c r="AG43" i="38"/>
  <c r="AF43" i="38"/>
  <c r="AE43" i="38"/>
  <c r="AD43" i="38"/>
  <c r="AC43" i="38"/>
  <c r="AB43" i="38"/>
  <c r="AA43" i="38"/>
  <c r="AG42" i="38"/>
  <c r="AF42" i="38"/>
  <c r="AE42" i="38"/>
  <c r="AD42" i="38"/>
  <c r="AC42" i="38"/>
  <c r="AB42" i="38"/>
  <c r="AA42" i="38"/>
  <c r="AG41" i="38"/>
  <c r="AF41" i="38"/>
  <c r="AE41" i="38"/>
  <c r="AD41" i="38"/>
  <c r="AC41" i="38"/>
  <c r="AB41" i="38"/>
  <c r="AA41" i="38"/>
  <c r="AG40" i="38"/>
  <c r="AF40" i="38"/>
  <c r="AE40" i="38"/>
  <c r="AD40" i="38"/>
  <c r="AC40" i="38"/>
  <c r="AB40" i="38"/>
  <c r="AA40" i="38"/>
  <c r="AG39" i="38"/>
  <c r="AF39" i="38"/>
  <c r="AE39" i="38"/>
  <c r="AD39" i="38"/>
  <c r="AC39" i="38"/>
  <c r="AB39" i="38"/>
  <c r="AA39" i="38"/>
  <c r="AG38" i="38"/>
  <c r="AF38" i="38"/>
  <c r="AE38" i="38"/>
  <c r="AD38" i="38"/>
  <c r="AC38" i="38"/>
  <c r="AB38" i="38"/>
  <c r="AA38" i="38"/>
  <c r="AG37" i="38"/>
  <c r="AF37" i="38"/>
  <c r="AE37" i="38"/>
  <c r="AD37" i="38"/>
  <c r="AC37" i="38"/>
  <c r="AB37" i="38"/>
  <c r="AA37" i="38"/>
  <c r="AG36" i="38"/>
  <c r="AF36" i="38"/>
  <c r="AE36" i="38"/>
  <c r="AD36" i="38"/>
  <c r="AC36" i="38"/>
  <c r="AB36" i="38"/>
  <c r="AA36" i="38"/>
  <c r="AG35" i="38"/>
  <c r="AF35" i="38"/>
  <c r="AE35" i="38"/>
  <c r="AD35" i="38"/>
  <c r="AC35" i="38"/>
  <c r="AB35" i="38"/>
  <c r="AA35" i="38"/>
  <c r="AG34" i="38"/>
  <c r="AF34" i="38"/>
  <c r="AE34" i="38"/>
  <c r="AD34" i="38"/>
  <c r="AC34" i="38"/>
  <c r="AB34" i="38"/>
  <c r="AA34" i="38"/>
  <c r="AG33" i="38"/>
  <c r="AF33" i="38"/>
  <c r="AE33" i="38"/>
  <c r="AD33" i="38"/>
  <c r="AC33" i="38"/>
  <c r="AB33" i="38"/>
  <c r="AA33" i="38"/>
  <c r="AG32" i="38"/>
  <c r="AF32" i="38"/>
  <c r="AE32" i="38"/>
  <c r="AD32" i="38"/>
  <c r="AC32" i="38"/>
  <c r="AB32" i="38"/>
  <c r="AA32" i="38"/>
  <c r="AG31" i="38"/>
  <c r="AF31" i="38"/>
  <c r="AE31" i="38"/>
  <c r="AD31" i="38"/>
  <c r="AC31" i="38"/>
  <c r="AB31" i="38"/>
  <c r="AA31" i="38"/>
  <c r="AG30" i="38"/>
  <c r="AF30" i="38"/>
  <c r="AE30" i="38"/>
  <c r="AD30" i="38"/>
  <c r="AC30" i="38"/>
  <c r="AB30" i="38"/>
  <c r="AA30" i="38"/>
  <c r="AG29" i="38"/>
  <c r="AF29" i="38"/>
  <c r="AE29" i="38"/>
  <c r="AD29" i="38"/>
  <c r="AC29" i="38"/>
  <c r="AB29" i="38"/>
  <c r="AA29" i="38"/>
  <c r="AG28" i="38"/>
  <c r="AF28" i="38"/>
  <c r="AE28" i="38"/>
  <c r="AD28" i="38"/>
  <c r="AC28" i="38"/>
  <c r="AB28" i="38"/>
  <c r="AA28" i="38"/>
  <c r="AG27" i="38"/>
  <c r="AF27" i="38"/>
  <c r="AE27" i="38"/>
  <c r="AD27" i="38"/>
  <c r="AC27" i="38"/>
  <c r="AB27" i="38"/>
  <c r="AA27" i="38"/>
  <c r="AG26" i="38"/>
  <c r="AF26" i="38"/>
  <c r="AE26" i="38"/>
  <c r="AD26" i="38"/>
  <c r="AC26" i="38"/>
  <c r="AB26" i="38"/>
  <c r="AA26" i="38"/>
  <c r="AG25" i="38"/>
  <c r="AF25" i="38"/>
  <c r="AE25" i="38"/>
  <c r="AD25" i="38"/>
  <c r="AC25" i="38"/>
  <c r="AB25" i="38"/>
  <c r="AA25" i="38"/>
  <c r="AG24" i="38"/>
  <c r="AF24" i="38"/>
  <c r="AE24" i="38"/>
  <c r="AD24" i="38"/>
  <c r="AC24" i="38"/>
  <c r="AB24" i="38"/>
  <c r="AA24" i="38"/>
  <c r="AG23" i="38"/>
  <c r="AF23" i="38"/>
  <c r="AE23" i="38"/>
  <c r="AD23" i="38"/>
  <c r="AC23" i="38"/>
  <c r="AB23" i="38"/>
  <c r="AA23" i="38"/>
  <c r="AG22" i="38"/>
  <c r="AF22" i="38"/>
  <c r="AE22" i="38"/>
  <c r="AD22" i="38"/>
  <c r="AC22" i="38"/>
  <c r="AB22" i="38"/>
  <c r="AA22" i="38"/>
  <c r="AG21" i="38"/>
  <c r="AF21" i="38"/>
  <c r="AE21" i="38"/>
  <c r="AD21" i="38"/>
  <c r="AC21" i="38"/>
  <c r="AB21" i="38"/>
  <c r="AA21" i="38"/>
  <c r="AG20" i="38"/>
  <c r="AF20" i="38"/>
  <c r="AE20" i="38"/>
  <c r="AD20" i="38"/>
  <c r="AC20" i="38"/>
  <c r="AB20" i="38"/>
  <c r="AA20" i="38"/>
  <c r="AG19" i="38"/>
  <c r="AF19" i="38"/>
  <c r="AE19" i="38"/>
  <c r="AD19" i="38"/>
  <c r="AC19" i="38"/>
  <c r="AB19" i="38"/>
  <c r="AA19" i="38"/>
  <c r="AG18" i="38"/>
  <c r="AF18" i="38"/>
  <c r="AE18" i="38"/>
  <c r="AD18" i="38"/>
  <c r="AC18" i="38"/>
  <c r="AB18" i="38"/>
  <c r="AA18" i="38"/>
  <c r="AG17" i="38"/>
  <c r="AF17" i="38"/>
  <c r="AE17" i="38"/>
  <c r="AD17" i="38"/>
  <c r="AC17" i="38"/>
  <c r="AB17" i="38"/>
  <c r="AA17" i="38"/>
  <c r="AG16" i="38"/>
  <c r="AF16" i="38"/>
  <c r="AE16" i="38"/>
  <c r="AD16" i="38"/>
  <c r="AC16" i="38"/>
  <c r="AB16" i="38"/>
  <c r="AA16" i="38"/>
  <c r="AG15" i="38"/>
  <c r="AF15" i="38"/>
  <c r="AE15" i="38"/>
  <c r="AD15" i="38"/>
  <c r="AC15" i="38"/>
  <c r="AB15" i="38"/>
  <c r="AA15" i="38"/>
  <c r="AG14" i="38"/>
  <c r="AF14" i="38"/>
  <c r="AE14" i="38"/>
  <c r="AD14" i="38"/>
  <c r="AC14" i="38"/>
  <c r="AB14" i="38"/>
  <c r="AA14" i="38"/>
  <c r="AG13" i="38"/>
  <c r="AF13" i="38"/>
  <c r="AE13" i="38"/>
  <c r="AD13" i="38"/>
  <c r="AC13" i="38"/>
  <c r="AB13" i="38"/>
  <c r="AA13" i="38"/>
  <c r="AG12" i="38"/>
  <c r="AF12" i="38"/>
  <c r="AE12" i="38"/>
  <c r="AD12" i="38"/>
  <c r="AC12" i="38"/>
  <c r="AB12" i="38"/>
  <c r="AA12" i="38"/>
  <c r="AG11" i="38"/>
  <c r="H11" i="38" s="1"/>
  <c r="M11" i="38" s="1"/>
  <c r="AF11" i="38"/>
  <c r="AE11" i="38"/>
  <c r="AD11" i="38"/>
  <c r="AC11" i="38"/>
  <c r="AB11" i="38"/>
  <c r="AA11" i="38"/>
  <c r="AG10" i="38"/>
  <c r="AF10" i="38"/>
  <c r="AE10" i="38"/>
  <c r="AD10" i="38"/>
  <c r="AC10" i="38"/>
  <c r="AB10" i="38"/>
  <c r="AA10" i="38"/>
  <c r="G17" i="34" l="1"/>
  <c r="F27" i="42" s="1"/>
  <c r="F17" i="34"/>
  <c r="C27" i="42" s="1"/>
  <c r="H1403" i="41"/>
  <c r="H1213" i="41"/>
  <c r="H1023" i="41"/>
  <c r="H834" i="41"/>
  <c r="H645" i="41"/>
  <c r="H456" i="41"/>
  <c r="H267" i="41"/>
  <c r="H78" i="41"/>
  <c r="AH78" i="38" l="1"/>
  <c r="AH267" i="38"/>
  <c r="AH456" i="38"/>
  <c r="AH645" i="38"/>
  <c r="AH834" i="38"/>
  <c r="AH1023" i="38"/>
  <c r="AH1213" i="38"/>
  <c r="AH1403" i="38"/>
  <c r="H249" i="41"/>
  <c r="H60" i="41"/>
  <c r="H1104" i="41"/>
  <c r="AH1104" i="38" l="1"/>
  <c r="AH60" i="38"/>
  <c r="AH249" i="38"/>
  <c r="C9" i="44"/>
  <c r="C10" i="44"/>
  <c r="C11" i="44"/>
  <c r="C12" i="44"/>
  <c r="C13" i="44"/>
  <c r="C14" i="44"/>
  <c r="C15" i="44"/>
  <c r="C16" i="44"/>
  <c r="C17" i="44"/>
  <c r="C18" i="44"/>
  <c r="C19" i="44"/>
  <c r="C20" i="44"/>
  <c r="E20" i="44" s="1"/>
  <c r="F20" i="44" s="1"/>
  <c r="E19" i="44"/>
  <c r="F19" i="44" s="1"/>
  <c r="E18" i="44"/>
  <c r="F18" i="44" s="1"/>
  <c r="E17" i="44"/>
  <c r="F17" i="44" s="1"/>
  <c r="E16" i="44"/>
  <c r="F16" i="44" s="1"/>
  <c r="E15" i="44"/>
  <c r="F15" i="44" s="1"/>
  <c r="E14" i="44"/>
  <c r="F14" i="44" s="1"/>
  <c r="E13" i="44"/>
  <c r="F13" i="44" s="1"/>
  <c r="E12" i="44"/>
  <c r="F12" i="44" s="1"/>
  <c r="E11" i="44"/>
  <c r="F11" i="44" s="1"/>
  <c r="E10" i="44"/>
  <c r="F10" i="44" s="1"/>
  <c r="E9" i="44"/>
  <c r="F9" i="44" s="1"/>
  <c r="E8" i="44"/>
  <c r="F8" i="44" s="1"/>
  <c r="C25" i="42"/>
  <c r="F28" i="35"/>
  <c r="F27" i="35"/>
  <c r="F26" i="35"/>
  <c r="F25" i="35"/>
  <c r="F24" i="35"/>
  <c r="F23" i="35"/>
  <c r="F22" i="35"/>
  <c r="F21" i="35"/>
  <c r="E18" i="26"/>
  <c r="E31" i="26" l="1"/>
  <c r="C21" i="42" s="1"/>
  <c r="F18" i="26"/>
  <c r="F31" i="26" s="1"/>
  <c r="F21" i="42" s="1"/>
  <c r="E21" i="44"/>
  <c r="C28" i="42" s="1"/>
  <c r="F21" i="44"/>
  <c r="F28" i="42" s="1"/>
  <c r="H1523" i="38" l="1"/>
  <c r="U1523" i="38" s="1"/>
  <c r="G1523" i="38"/>
  <c r="W1523" i="38" s="1"/>
  <c r="F1523" i="38"/>
  <c r="E1523" i="38"/>
  <c r="D1523" i="38"/>
  <c r="S1523" i="38" s="1"/>
  <c r="C1523" i="38"/>
  <c r="R1523" i="38" s="1"/>
  <c r="B1523" i="38"/>
  <c r="Q1523" i="38" s="1"/>
  <c r="H1522" i="38"/>
  <c r="U1522" i="38" s="1"/>
  <c r="G1522" i="38"/>
  <c r="W1522" i="38" s="1"/>
  <c r="F1522" i="38"/>
  <c r="E1522" i="38"/>
  <c r="D1522" i="38"/>
  <c r="S1522" i="38" s="1"/>
  <c r="C1522" i="38"/>
  <c r="R1522" i="38" s="1"/>
  <c r="B1522" i="38"/>
  <c r="Q1522" i="38" s="1"/>
  <c r="H1521" i="38"/>
  <c r="U1521" i="38" s="1"/>
  <c r="G1521" i="38"/>
  <c r="W1521" i="38" s="1"/>
  <c r="F1521" i="38"/>
  <c r="E1521" i="38"/>
  <c r="D1521" i="38"/>
  <c r="S1521" i="38" s="1"/>
  <c r="C1521" i="38"/>
  <c r="R1521" i="38" s="1"/>
  <c r="B1521" i="38"/>
  <c r="Q1521" i="38" s="1"/>
  <c r="H1520" i="38"/>
  <c r="U1520" i="38" s="1"/>
  <c r="G1520" i="38"/>
  <c r="W1520" i="38" s="1"/>
  <c r="F1520" i="38"/>
  <c r="E1520" i="38"/>
  <c r="D1520" i="38"/>
  <c r="S1520" i="38" s="1"/>
  <c r="C1520" i="38"/>
  <c r="R1520" i="38" s="1"/>
  <c r="B1520" i="38"/>
  <c r="Q1520" i="38" s="1"/>
  <c r="H1519" i="38"/>
  <c r="U1519" i="38" s="1"/>
  <c r="G1519" i="38"/>
  <c r="W1519" i="38" s="1"/>
  <c r="F1519" i="38"/>
  <c r="E1519" i="38"/>
  <c r="D1519" i="38"/>
  <c r="S1519" i="38" s="1"/>
  <c r="C1519" i="38"/>
  <c r="R1519" i="38" s="1"/>
  <c r="B1519" i="38"/>
  <c r="Q1519" i="38" s="1"/>
  <c r="H1518" i="38"/>
  <c r="U1518" i="38" s="1"/>
  <c r="G1518" i="38"/>
  <c r="W1518" i="38" s="1"/>
  <c r="F1518" i="38"/>
  <c r="E1518" i="38"/>
  <c r="D1518" i="38"/>
  <c r="S1518" i="38" s="1"/>
  <c r="C1518" i="38"/>
  <c r="R1518" i="38" s="1"/>
  <c r="B1518" i="38"/>
  <c r="Q1518" i="38" s="1"/>
  <c r="H1517" i="38"/>
  <c r="U1517" i="38" s="1"/>
  <c r="G1517" i="38"/>
  <c r="W1517" i="38" s="1"/>
  <c r="F1517" i="38"/>
  <c r="E1517" i="38"/>
  <c r="D1517" i="38"/>
  <c r="S1517" i="38" s="1"/>
  <c r="C1517" i="38"/>
  <c r="R1517" i="38" s="1"/>
  <c r="B1517" i="38"/>
  <c r="Q1517" i="38" s="1"/>
  <c r="H1516" i="38"/>
  <c r="U1516" i="38" s="1"/>
  <c r="G1516" i="38"/>
  <c r="W1516" i="38" s="1"/>
  <c r="F1516" i="38"/>
  <c r="E1516" i="38"/>
  <c r="D1516" i="38"/>
  <c r="S1516" i="38" s="1"/>
  <c r="C1516" i="38"/>
  <c r="R1516" i="38" s="1"/>
  <c r="B1516" i="38"/>
  <c r="Q1516" i="38" s="1"/>
  <c r="H1515" i="38"/>
  <c r="U1515" i="38" s="1"/>
  <c r="G1515" i="38"/>
  <c r="W1515" i="38" s="1"/>
  <c r="F1515" i="38"/>
  <c r="E1515" i="38"/>
  <c r="D1515" i="38"/>
  <c r="S1515" i="38" s="1"/>
  <c r="C1515" i="38"/>
  <c r="R1515" i="38" s="1"/>
  <c r="B1515" i="38"/>
  <c r="Q1515" i="38" s="1"/>
  <c r="H1514" i="38"/>
  <c r="U1514" i="38" s="1"/>
  <c r="G1514" i="38"/>
  <c r="W1514" i="38" s="1"/>
  <c r="F1514" i="38"/>
  <c r="E1514" i="38"/>
  <c r="D1514" i="38"/>
  <c r="S1514" i="38" s="1"/>
  <c r="C1514" i="38"/>
  <c r="R1514" i="38" s="1"/>
  <c r="B1514" i="38"/>
  <c r="Q1514" i="38" s="1"/>
  <c r="H1513" i="38"/>
  <c r="U1513" i="38" s="1"/>
  <c r="G1513" i="38"/>
  <c r="W1513" i="38" s="1"/>
  <c r="F1513" i="38"/>
  <c r="E1513" i="38"/>
  <c r="D1513" i="38"/>
  <c r="S1513" i="38" s="1"/>
  <c r="C1513" i="38"/>
  <c r="R1513" i="38" s="1"/>
  <c r="B1513" i="38"/>
  <c r="Q1513" i="38" s="1"/>
  <c r="H1512" i="38"/>
  <c r="U1512" i="38" s="1"/>
  <c r="G1512" i="38"/>
  <c r="W1512" i="38" s="1"/>
  <c r="F1512" i="38"/>
  <c r="E1512" i="38"/>
  <c r="D1512" i="38"/>
  <c r="S1512" i="38" s="1"/>
  <c r="C1512" i="38"/>
  <c r="R1512" i="38" s="1"/>
  <c r="B1512" i="38"/>
  <c r="Q1512" i="38" s="1"/>
  <c r="H1511" i="38"/>
  <c r="U1511" i="38" s="1"/>
  <c r="G1511" i="38"/>
  <c r="W1511" i="38" s="1"/>
  <c r="F1511" i="38"/>
  <c r="E1511" i="38"/>
  <c r="D1511" i="38"/>
  <c r="S1511" i="38" s="1"/>
  <c r="C1511" i="38"/>
  <c r="R1511" i="38" s="1"/>
  <c r="B1511" i="38"/>
  <c r="Q1511" i="38" s="1"/>
  <c r="H1510" i="38"/>
  <c r="U1510" i="38" s="1"/>
  <c r="G1510" i="38"/>
  <c r="W1510" i="38" s="1"/>
  <c r="F1510" i="38"/>
  <c r="E1510" i="38"/>
  <c r="D1510" i="38"/>
  <c r="S1510" i="38" s="1"/>
  <c r="C1510" i="38"/>
  <c r="R1510" i="38" s="1"/>
  <c r="B1510" i="38"/>
  <c r="Q1510" i="38" s="1"/>
  <c r="H1509" i="38"/>
  <c r="U1509" i="38" s="1"/>
  <c r="G1509" i="38"/>
  <c r="W1509" i="38" s="1"/>
  <c r="F1509" i="38"/>
  <c r="E1509" i="38"/>
  <c r="D1509" i="38"/>
  <c r="S1509" i="38" s="1"/>
  <c r="C1509" i="38"/>
  <c r="R1509" i="38" s="1"/>
  <c r="B1509" i="38"/>
  <c r="Q1509" i="38" s="1"/>
  <c r="H1508" i="38"/>
  <c r="U1508" i="38" s="1"/>
  <c r="G1508" i="38"/>
  <c r="W1508" i="38" s="1"/>
  <c r="F1508" i="38"/>
  <c r="E1508" i="38"/>
  <c r="D1508" i="38"/>
  <c r="S1508" i="38" s="1"/>
  <c r="C1508" i="38"/>
  <c r="R1508" i="38" s="1"/>
  <c r="B1508" i="38"/>
  <c r="Q1508" i="38" s="1"/>
  <c r="H1507" i="38"/>
  <c r="U1507" i="38" s="1"/>
  <c r="G1507" i="38"/>
  <c r="W1507" i="38" s="1"/>
  <c r="F1507" i="38"/>
  <c r="E1507" i="38"/>
  <c r="D1507" i="38"/>
  <c r="S1507" i="38" s="1"/>
  <c r="C1507" i="38"/>
  <c r="R1507" i="38" s="1"/>
  <c r="B1507" i="38"/>
  <c r="Q1507" i="38" s="1"/>
  <c r="H1506" i="38"/>
  <c r="U1506" i="38" s="1"/>
  <c r="G1506" i="38"/>
  <c r="W1506" i="38" s="1"/>
  <c r="F1506" i="38"/>
  <c r="E1506" i="38"/>
  <c r="D1506" i="38"/>
  <c r="S1506" i="38" s="1"/>
  <c r="C1506" i="38"/>
  <c r="R1506" i="38" s="1"/>
  <c r="B1506" i="38"/>
  <c r="Q1506" i="38" s="1"/>
  <c r="H1505" i="38"/>
  <c r="U1505" i="38" s="1"/>
  <c r="G1505" i="38"/>
  <c r="W1505" i="38" s="1"/>
  <c r="F1505" i="38"/>
  <c r="E1505" i="38"/>
  <c r="D1505" i="38"/>
  <c r="S1505" i="38" s="1"/>
  <c r="C1505" i="38"/>
  <c r="R1505" i="38" s="1"/>
  <c r="B1505" i="38"/>
  <c r="Q1505" i="38" s="1"/>
  <c r="H1504" i="38"/>
  <c r="U1504" i="38" s="1"/>
  <c r="G1504" i="38"/>
  <c r="W1504" i="38" s="1"/>
  <c r="F1504" i="38"/>
  <c r="E1504" i="38"/>
  <c r="D1504" i="38"/>
  <c r="S1504" i="38" s="1"/>
  <c r="C1504" i="38"/>
  <c r="R1504" i="38" s="1"/>
  <c r="B1504" i="38"/>
  <c r="Q1504" i="38" s="1"/>
  <c r="H1503" i="38"/>
  <c r="U1503" i="38" s="1"/>
  <c r="G1503" i="38"/>
  <c r="W1503" i="38" s="1"/>
  <c r="F1503" i="38"/>
  <c r="E1503" i="38"/>
  <c r="D1503" i="38"/>
  <c r="S1503" i="38" s="1"/>
  <c r="C1503" i="38"/>
  <c r="R1503" i="38" s="1"/>
  <c r="B1503" i="38"/>
  <c r="Q1503" i="38" s="1"/>
  <c r="H1502" i="38"/>
  <c r="U1502" i="38" s="1"/>
  <c r="G1502" i="38"/>
  <c r="W1502" i="38" s="1"/>
  <c r="F1502" i="38"/>
  <c r="E1502" i="38"/>
  <c r="D1502" i="38"/>
  <c r="S1502" i="38" s="1"/>
  <c r="C1502" i="38"/>
  <c r="R1502" i="38" s="1"/>
  <c r="B1502" i="38"/>
  <c r="Q1502" i="38" s="1"/>
  <c r="H1501" i="38"/>
  <c r="U1501" i="38" s="1"/>
  <c r="G1501" i="38"/>
  <c r="W1501" i="38" s="1"/>
  <c r="F1501" i="38"/>
  <c r="E1501" i="38"/>
  <c r="D1501" i="38"/>
  <c r="S1501" i="38" s="1"/>
  <c r="C1501" i="38"/>
  <c r="R1501" i="38" s="1"/>
  <c r="B1501" i="38"/>
  <c r="Q1501" i="38" s="1"/>
  <c r="H1500" i="38"/>
  <c r="U1500" i="38" s="1"/>
  <c r="G1500" i="38"/>
  <c r="W1500" i="38" s="1"/>
  <c r="F1500" i="38"/>
  <c r="E1500" i="38"/>
  <c r="D1500" i="38"/>
  <c r="S1500" i="38" s="1"/>
  <c r="C1500" i="38"/>
  <c r="R1500" i="38" s="1"/>
  <c r="B1500" i="38"/>
  <c r="Q1500" i="38" s="1"/>
  <c r="H1499" i="38"/>
  <c r="U1499" i="38" s="1"/>
  <c r="G1499" i="38"/>
  <c r="W1499" i="38" s="1"/>
  <c r="F1499" i="38"/>
  <c r="E1499" i="38"/>
  <c r="D1499" i="38"/>
  <c r="S1499" i="38" s="1"/>
  <c r="C1499" i="38"/>
  <c r="R1499" i="38" s="1"/>
  <c r="B1499" i="38"/>
  <c r="Q1499" i="38" s="1"/>
  <c r="H1498" i="38"/>
  <c r="U1498" i="38" s="1"/>
  <c r="G1498" i="38"/>
  <c r="W1498" i="38" s="1"/>
  <c r="F1498" i="38"/>
  <c r="E1498" i="38"/>
  <c r="D1498" i="38"/>
  <c r="S1498" i="38" s="1"/>
  <c r="C1498" i="38"/>
  <c r="R1498" i="38" s="1"/>
  <c r="B1498" i="38"/>
  <c r="Q1498" i="38" s="1"/>
  <c r="H1497" i="38"/>
  <c r="U1497" i="38" s="1"/>
  <c r="G1497" i="38"/>
  <c r="W1497" i="38" s="1"/>
  <c r="F1497" i="38"/>
  <c r="E1497" i="38"/>
  <c r="D1497" i="38"/>
  <c r="S1497" i="38" s="1"/>
  <c r="C1497" i="38"/>
  <c r="R1497" i="38" s="1"/>
  <c r="B1497" i="38"/>
  <c r="Q1497" i="38" s="1"/>
  <c r="H1496" i="38"/>
  <c r="U1496" i="38" s="1"/>
  <c r="G1496" i="38"/>
  <c r="W1496" i="38" s="1"/>
  <c r="F1496" i="38"/>
  <c r="E1496" i="38"/>
  <c r="D1496" i="38"/>
  <c r="S1496" i="38" s="1"/>
  <c r="C1496" i="38"/>
  <c r="R1496" i="38" s="1"/>
  <c r="B1496" i="38"/>
  <c r="Q1496" i="38" s="1"/>
  <c r="H1495" i="38"/>
  <c r="U1495" i="38" s="1"/>
  <c r="G1495" i="38"/>
  <c r="W1495" i="38" s="1"/>
  <c r="F1495" i="38"/>
  <c r="E1495" i="38"/>
  <c r="D1495" i="38"/>
  <c r="S1495" i="38" s="1"/>
  <c r="C1495" i="38"/>
  <c r="R1495" i="38" s="1"/>
  <c r="B1495" i="38"/>
  <c r="Q1495" i="38" s="1"/>
  <c r="H1494" i="38"/>
  <c r="U1494" i="38" s="1"/>
  <c r="G1494" i="38"/>
  <c r="W1494" i="38" s="1"/>
  <c r="F1494" i="38"/>
  <c r="E1494" i="38"/>
  <c r="D1494" i="38"/>
  <c r="S1494" i="38" s="1"/>
  <c r="C1494" i="38"/>
  <c r="R1494" i="38" s="1"/>
  <c r="B1494" i="38"/>
  <c r="Q1494" i="38" s="1"/>
  <c r="H1493" i="38"/>
  <c r="U1493" i="38" s="1"/>
  <c r="G1493" i="38"/>
  <c r="W1493" i="38" s="1"/>
  <c r="F1493" i="38"/>
  <c r="E1493" i="38"/>
  <c r="D1493" i="38"/>
  <c r="S1493" i="38" s="1"/>
  <c r="C1493" i="38"/>
  <c r="R1493" i="38" s="1"/>
  <c r="B1493" i="38"/>
  <c r="Q1493" i="38" s="1"/>
  <c r="H1492" i="38"/>
  <c r="U1492" i="38" s="1"/>
  <c r="G1492" i="38"/>
  <c r="W1492" i="38" s="1"/>
  <c r="F1492" i="38"/>
  <c r="E1492" i="38"/>
  <c r="D1492" i="38"/>
  <c r="S1492" i="38" s="1"/>
  <c r="C1492" i="38"/>
  <c r="R1492" i="38" s="1"/>
  <c r="B1492" i="38"/>
  <c r="Q1492" i="38" s="1"/>
  <c r="H1491" i="38"/>
  <c r="U1491" i="38" s="1"/>
  <c r="G1491" i="38"/>
  <c r="W1491" i="38" s="1"/>
  <c r="F1491" i="38"/>
  <c r="E1491" i="38"/>
  <c r="D1491" i="38"/>
  <c r="S1491" i="38" s="1"/>
  <c r="C1491" i="38"/>
  <c r="R1491" i="38" s="1"/>
  <c r="B1491" i="38"/>
  <c r="Q1491" i="38" s="1"/>
  <c r="H1490" i="38"/>
  <c r="U1490" i="38" s="1"/>
  <c r="G1490" i="38"/>
  <c r="W1490" i="38" s="1"/>
  <c r="F1490" i="38"/>
  <c r="E1490" i="38"/>
  <c r="D1490" i="38"/>
  <c r="S1490" i="38" s="1"/>
  <c r="C1490" i="38"/>
  <c r="R1490" i="38" s="1"/>
  <c r="B1490" i="38"/>
  <c r="Q1490" i="38" s="1"/>
  <c r="H1489" i="38"/>
  <c r="U1489" i="38" s="1"/>
  <c r="G1489" i="38"/>
  <c r="W1489" i="38" s="1"/>
  <c r="F1489" i="38"/>
  <c r="E1489" i="38"/>
  <c r="D1489" i="38"/>
  <c r="S1489" i="38" s="1"/>
  <c r="C1489" i="38"/>
  <c r="R1489" i="38" s="1"/>
  <c r="B1489" i="38"/>
  <c r="Q1489" i="38" s="1"/>
  <c r="H1488" i="38"/>
  <c r="U1488" i="38" s="1"/>
  <c r="G1488" i="38"/>
  <c r="W1488" i="38" s="1"/>
  <c r="F1488" i="38"/>
  <c r="E1488" i="38"/>
  <c r="D1488" i="38"/>
  <c r="S1488" i="38" s="1"/>
  <c r="C1488" i="38"/>
  <c r="R1488" i="38" s="1"/>
  <c r="B1488" i="38"/>
  <c r="Q1488" i="38" s="1"/>
  <c r="H1487" i="38"/>
  <c r="U1487" i="38" s="1"/>
  <c r="G1487" i="38"/>
  <c r="W1487" i="38" s="1"/>
  <c r="F1487" i="38"/>
  <c r="E1487" i="38"/>
  <c r="D1487" i="38"/>
  <c r="S1487" i="38" s="1"/>
  <c r="C1487" i="38"/>
  <c r="R1487" i="38" s="1"/>
  <c r="B1487" i="38"/>
  <c r="Q1487" i="38" s="1"/>
  <c r="H1486" i="38"/>
  <c r="U1486" i="38" s="1"/>
  <c r="G1486" i="38"/>
  <c r="W1486" i="38" s="1"/>
  <c r="F1486" i="38"/>
  <c r="E1486" i="38"/>
  <c r="D1486" i="38"/>
  <c r="S1486" i="38" s="1"/>
  <c r="C1486" i="38"/>
  <c r="R1486" i="38" s="1"/>
  <c r="B1486" i="38"/>
  <c r="Q1486" i="38" s="1"/>
  <c r="H1485" i="38"/>
  <c r="U1485" i="38" s="1"/>
  <c r="G1485" i="38"/>
  <c r="W1485" i="38" s="1"/>
  <c r="F1485" i="38"/>
  <c r="E1485" i="38"/>
  <c r="D1485" i="38"/>
  <c r="S1485" i="38" s="1"/>
  <c r="C1485" i="38"/>
  <c r="R1485" i="38" s="1"/>
  <c r="B1485" i="38"/>
  <c r="Q1485" i="38" s="1"/>
  <c r="H1484" i="38"/>
  <c r="U1484" i="38" s="1"/>
  <c r="G1484" i="38"/>
  <c r="W1484" i="38" s="1"/>
  <c r="F1484" i="38"/>
  <c r="E1484" i="38"/>
  <c r="D1484" i="38"/>
  <c r="S1484" i="38" s="1"/>
  <c r="C1484" i="38"/>
  <c r="R1484" i="38" s="1"/>
  <c r="B1484" i="38"/>
  <c r="Q1484" i="38" s="1"/>
  <c r="H1483" i="38"/>
  <c r="U1483" i="38" s="1"/>
  <c r="G1483" i="38"/>
  <c r="W1483" i="38" s="1"/>
  <c r="F1483" i="38"/>
  <c r="E1483" i="38"/>
  <c r="D1483" i="38"/>
  <c r="S1483" i="38" s="1"/>
  <c r="C1483" i="38"/>
  <c r="R1483" i="38" s="1"/>
  <c r="B1483" i="38"/>
  <c r="Q1483" i="38" s="1"/>
  <c r="H1482" i="38"/>
  <c r="U1482" i="38" s="1"/>
  <c r="G1482" i="38"/>
  <c r="W1482" i="38" s="1"/>
  <c r="F1482" i="38"/>
  <c r="E1482" i="38"/>
  <c r="D1482" i="38"/>
  <c r="S1482" i="38" s="1"/>
  <c r="C1482" i="38"/>
  <c r="R1482" i="38" s="1"/>
  <c r="B1482" i="38"/>
  <c r="Q1482" i="38" s="1"/>
  <c r="H1481" i="38"/>
  <c r="U1481" i="38" s="1"/>
  <c r="G1481" i="38"/>
  <c r="W1481" i="38" s="1"/>
  <c r="F1481" i="38"/>
  <c r="E1481" i="38"/>
  <c r="D1481" i="38"/>
  <c r="S1481" i="38" s="1"/>
  <c r="C1481" i="38"/>
  <c r="R1481" i="38" s="1"/>
  <c r="B1481" i="38"/>
  <c r="Q1481" i="38" s="1"/>
  <c r="H1480" i="38"/>
  <c r="U1480" i="38" s="1"/>
  <c r="G1480" i="38"/>
  <c r="W1480" i="38" s="1"/>
  <c r="F1480" i="38"/>
  <c r="E1480" i="38"/>
  <c r="D1480" i="38"/>
  <c r="S1480" i="38" s="1"/>
  <c r="C1480" i="38"/>
  <c r="R1480" i="38" s="1"/>
  <c r="B1480" i="38"/>
  <c r="Q1480" i="38" s="1"/>
  <c r="H1479" i="38"/>
  <c r="U1479" i="38" s="1"/>
  <c r="G1479" i="38"/>
  <c r="W1479" i="38" s="1"/>
  <c r="F1479" i="38"/>
  <c r="E1479" i="38"/>
  <c r="D1479" i="38"/>
  <c r="S1479" i="38" s="1"/>
  <c r="C1479" i="38"/>
  <c r="R1479" i="38" s="1"/>
  <c r="B1479" i="38"/>
  <c r="Q1479" i="38" s="1"/>
  <c r="H1478" i="38"/>
  <c r="U1478" i="38" s="1"/>
  <c r="G1478" i="38"/>
  <c r="W1478" i="38" s="1"/>
  <c r="F1478" i="38"/>
  <c r="E1478" i="38"/>
  <c r="D1478" i="38"/>
  <c r="S1478" i="38" s="1"/>
  <c r="C1478" i="38"/>
  <c r="R1478" i="38" s="1"/>
  <c r="B1478" i="38"/>
  <c r="Q1478" i="38" s="1"/>
  <c r="H1477" i="38"/>
  <c r="U1477" i="38" s="1"/>
  <c r="G1477" i="38"/>
  <c r="W1477" i="38" s="1"/>
  <c r="F1477" i="38"/>
  <c r="E1477" i="38"/>
  <c r="D1477" i="38"/>
  <c r="S1477" i="38" s="1"/>
  <c r="C1477" i="38"/>
  <c r="R1477" i="38" s="1"/>
  <c r="B1477" i="38"/>
  <c r="Q1477" i="38" s="1"/>
  <c r="H1476" i="38"/>
  <c r="U1476" i="38" s="1"/>
  <c r="G1476" i="38"/>
  <c r="W1476" i="38" s="1"/>
  <c r="F1476" i="38"/>
  <c r="E1476" i="38"/>
  <c r="D1476" i="38"/>
  <c r="S1476" i="38" s="1"/>
  <c r="C1476" i="38"/>
  <c r="R1476" i="38" s="1"/>
  <c r="B1476" i="38"/>
  <c r="Q1476" i="38" s="1"/>
  <c r="H1475" i="38"/>
  <c r="U1475" i="38" s="1"/>
  <c r="G1475" i="38"/>
  <c r="W1475" i="38" s="1"/>
  <c r="F1475" i="38"/>
  <c r="E1475" i="38"/>
  <c r="D1475" i="38"/>
  <c r="S1475" i="38" s="1"/>
  <c r="C1475" i="38"/>
  <c r="R1475" i="38" s="1"/>
  <c r="B1475" i="38"/>
  <c r="Q1475" i="38" s="1"/>
  <c r="H1474" i="38"/>
  <c r="U1474" i="38" s="1"/>
  <c r="G1474" i="38"/>
  <c r="W1474" i="38" s="1"/>
  <c r="F1474" i="38"/>
  <c r="E1474" i="38"/>
  <c r="D1474" i="38"/>
  <c r="S1474" i="38" s="1"/>
  <c r="C1474" i="38"/>
  <c r="R1474" i="38" s="1"/>
  <c r="B1474" i="38"/>
  <c r="Q1474" i="38" s="1"/>
  <c r="H1473" i="38"/>
  <c r="U1473" i="38" s="1"/>
  <c r="G1473" i="38"/>
  <c r="W1473" i="38" s="1"/>
  <c r="F1473" i="38"/>
  <c r="E1473" i="38"/>
  <c r="D1473" i="38"/>
  <c r="S1473" i="38" s="1"/>
  <c r="C1473" i="38"/>
  <c r="R1473" i="38" s="1"/>
  <c r="B1473" i="38"/>
  <c r="Q1473" i="38" s="1"/>
  <c r="H1472" i="38"/>
  <c r="U1472" i="38" s="1"/>
  <c r="G1472" i="38"/>
  <c r="W1472" i="38" s="1"/>
  <c r="F1472" i="38"/>
  <c r="E1472" i="38"/>
  <c r="D1472" i="38"/>
  <c r="S1472" i="38" s="1"/>
  <c r="C1472" i="38"/>
  <c r="R1472" i="38" s="1"/>
  <c r="B1472" i="38"/>
  <c r="Q1472" i="38" s="1"/>
  <c r="H1471" i="38"/>
  <c r="U1471" i="38" s="1"/>
  <c r="G1471" i="38"/>
  <c r="W1471" i="38" s="1"/>
  <c r="F1471" i="38"/>
  <c r="E1471" i="38"/>
  <c r="D1471" i="38"/>
  <c r="S1471" i="38" s="1"/>
  <c r="C1471" i="38"/>
  <c r="R1471" i="38" s="1"/>
  <c r="B1471" i="38"/>
  <c r="Q1471" i="38" s="1"/>
  <c r="H1470" i="38"/>
  <c r="U1470" i="38" s="1"/>
  <c r="G1470" i="38"/>
  <c r="W1470" i="38" s="1"/>
  <c r="F1470" i="38"/>
  <c r="E1470" i="38"/>
  <c r="D1470" i="38"/>
  <c r="S1470" i="38" s="1"/>
  <c r="C1470" i="38"/>
  <c r="R1470" i="38" s="1"/>
  <c r="B1470" i="38"/>
  <c r="Q1470" i="38" s="1"/>
  <c r="H1469" i="38"/>
  <c r="U1469" i="38" s="1"/>
  <c r="G1469" i="38"/>
  <c r="W1469" i="38" s="1"/>
  <c r="F1469" i="38"/>
  <c r="E1469" i="38"/>
  <c r="D1469" i="38"/>
  <c r="S1469" i="38" s="1"/>
  <c r="C1469" i="38"/>
  <c r="R1469" i="38" s="1"/>
  <c r="B1469" i="38"/>
  <c r="Q1469" i="38" s="1"/>
  <c r="H1468" i="38"/>
  <c r="U1468" i="38" s="1"/>
  <c r="G1468" i="38"/>
  <c r="W1468" i="38" s="1"/>
  <c r="F1468" i="38"/>
  <c r="E1468" i="38"/>
  <c r="D1468" i="38"/>
  <c r="S1468" i="38" s="1"/>
  <c r="C1468" i="38"/>
  <c r="R1468" i="38" s="1"/>
  <c r="B1468" i="38"/>
  <c r="Q1468" i="38" s="1"/>
  <c r="H1467" i="38"/>
  <c r="U1467" i="38" s="1"/>
  <c r="G1467" i="38"/>
  <c r="W1467" i="38" s="1"/>
  <c r="F1467" i="38"/>
  <c r="E1467" i="38"/>
  <c r="D1467" i="38"/>
  <c r="S1467" i="38" s="1"/>
  <c r="C1467" i="38"/>
  <c r="R1467" i="38" s="1"/>
  <c r="B1467" i="38"/>
  <c r="Q1467" i="38" s="1"/>
  <c r="H1466" i="38"/>
  <c r="U1466" i="38" s="1"/>
  <c r="G1466" i="38"/>
  <c r="W1466" i="38" s="1"/>
  <c r="F1466" i="38"/>
  <c r="E1466" i="38"/>
  <c r="D1466" i="38"/>
  <c r="S1466" i="38" s="1"/>
  <c r="C1466" i="38"/>
  <c r="R1466" i="38" s="1"/>
  <c r="B1466" i="38"/>
  <c r="Q1466" i="38" s="1"/>
  <c r="H1465" i="38"/>
  <c r="U1465" i="38" s="1"/>
  <c r="G1465" i="38"/>
  <c r="W1465" i="38" s="1"/>
  <c r="F1465" i="38"/>
  <c r="E1465" i="38"/>
  <c r="D1465" i="38"/>
  <c r="S1465" i="38" s="1"/>
  <c r="C1465" i="38"/>
  <c r="R1465" i="38" s="1"/>
  <c r="B1465" i="38"/>
  <c r="Q1465" i="38" s="1"/>
  <c r="H1464" i="38"/>
  <c r="U1464" i="38" s="1"/>
  <c r="G1464" i="38"/>
  <c r="W1464" i="38" s="1"/>
  <c r="F1464" i="38"/>
  <c r="E1464" i="38"/>
  <c r="D1464" i="38"/>
  <c r="S1464" i="38" s="1"/>
  <c r="C1464" i="38"/>
  <c r="R1464" i="38" s="1"/>
  <c r="B1464" i="38"/>
  <c r="Q1464" i="38" s="1"/>
  <c r="H1463" i="38"/>
  <c r="U1463" i="38" s="1"/>
  <c r="G1463" i="38"/>
  <c r="W1463" i="38" s="1"/>
  <c r="F1463" i="38"/>
  <c r="E1463" i="38"/>
  <c r="D1463" i="38"/>
  <c r="S1463" i="38" s="1"/>
  <c r="C1463" i="38"/>
  <c r="R1463" i="38" s="1"/>
  <c r="B1463" i="38"/>
  <c r="Q1463" i="38" s="1"/>
  <c r="H1462" i="38"/>
  <c r="U1462" i="38" s="1"/>
  <c r="G1462" i="38"/>
  <c r="W1462" i="38" s="1"/>
  <c r="F1462" i="38"/>
  <c r="E1462" i="38"/>
  <c r="D1462" i="38"/>
  <c r="S1462" i="38" s="1"/>
  <c r="C1462" i="38"/>
  <c r="R1462" i="38" s="1"/>
  <c r="B1462" i="38"/>
  <c r="Q1462" i="38" s="1"/>
  <c r="H1461" i="38"/>
  <c r="U1461" i="38" s="1"/>
  <c r="G1461" i="38"/>
  <c r="W1461" i="38" s="1"/>
  <c r="F1461" i="38"/>
  <c r="E1461" i="38"/>
  <c r="D1461" i="38"/>
  <c r="S1461" i="38" s="1"/>
  <c r="C1461" i="38"/>
  <c r="R1461" i="38" s="1"/>
  <c r="B1461" i="38"/>
  <c r="Q1461" i="38" s="1"/>
  <c r="H1460" i="38"/>
  <c r="U1460" i="38" s="1"/>
  <c r="G1460" i="38"/>
  <c r="W1460" i="38" s="1"/>
  <c r="F1460" i="38"/>
  <c r="E1460" i="38"/>
  <c r="D1460" i="38"/>
  <c r="S1460" i="38" s="1"/>
  <c r="C1460" i="38"/>
  <c r="R1460" i="38" s="1"/>
  <c r="B1460" i="38"/>
  <c r="Q1460" i="38" s="1"/>
  <c r="H1459" i="38"/>
  <c r="U1459" i="38" s="1"/>
  <c r="G1459" i="38"/>
  <c r="W1459" i="38" s="1"/>
  <c r="F1459" i="38"/>
  <c r="E1459" i="38"/>
  <c r="D1459" i="38"/>
  <c r="S1459" i="38" s="1"/>
  <c r="C1459" i="38"/>
  <c r="R1459" i="38" s="1"/>
  <c r="B1459" i="38"/>
  <c r="Q1459" i="38" s="1"/>
  <c r="H1458" i="38"/>
  <c r="U1458" i="38" s="1"/>
  <c r="G1458" i="38"/>
  <c r="W1458" i="38" s="1"/>
  <c r="F1458" i="38"/>
  <c r="E1458" i="38"/>
  <c r="D1458" i="38"/>
  <c r="S1458" i="38" s="1"/>
  <c r="C1458" i="38"/>
  <c r="R1458" i="38" s="1"/>
  <c r="B1458" i="38"/>
  <c r="Q1458" i="38" s="1"/>
  <c r="H1457" i="38"/>
  <c r="U1457" i="38" s="1"/>
  <c r="G1457" i="38"/>
  <c r="W1457" i="38" s="1"/>
  <c r="F1457" i="38"/>
  <c r="E1457" i="38"/>
  <c r="D1457" i="38"/>
  <c r="S1457" i="38" s="1"/>
  <c r="C1457" i="38"/>
  <c r="R1457" i="38" s="1"/>
  <c r="B1457" i="38"/>
  <c r="Q1457" i="38" s="1"/>
  <c r="H1456" i="38"/>
  <c r="U1456" i="38" s="1"/>
  <c r="G1456" i="38"/>
  <c r="W1456" i="38" s="1"/>
  <c r="F1456" i="38"/>
  <c r="E1456" i="38"/>
  <c r="D1456" i="38"/>
  <c r="S1456" i="38" s="1"/>
  <c r="C1456" i="38"/>
  <c r="R1456" i="38" s="1"/>
  <c r="B1456" i="38"/>
  <c r="Q1456" i="38" s="1"/>
  <c r="H1455" i="38"/>
  <c r="U1455" i="38" s="1"/>
  <c r="G1455" i="38"/>
  <c r="W1455" i="38" s="1"/>
  <c r="F1455" i="38"/>
  <c r="E1455" i="38"/>
  <c r="D1455" i="38"/>
  <c r="S1455" i="38" s="1"/>
  <c r="C1455" i="38"/>
  <c r="R1455" i="38" s="1"/>
  <c r="B1455" i="38"/>
  <c r="Q1455" i="38" s="1"/>
  <c r="H1454" i="38"/>
  <c r="U1454" i="38" s="1"/>
  <c r="G1454" i="38"/>
  <c r="W1454" i="38" s="1"/>
  <c r="F1454" i="38"/>
  <c r="E1454" i="38"/>
  <c r="D1454" i="38"/>
  <c r="S1454" i="38" s="1"/>
  <c r="C1454" i="38"/>
  <c r="R1454" i="38" s="1"/>
  <c r="B1454" i="38"/>
  <c r="Q1454" i="38" s="1"/>
  <c r="H1453" i="38"/>
  <c r="U1453" i="38" s="1"/>
  <c r="G1453" i="38"/>
  <c r="W1453" i="38" s="1"/>
  <c r="F1453" i="38"/>
  <c r="E1453" i="38"/>
  <c r="D1453" i="38"/>
  <c r="S1453" i="38" s="1"/>
  <c r="C1453" i="38"/>
  <c r="R1453" i="38" s="1"/>
  <c r="B1453" i="38"/>
  <c r="Q1453" i="38" s="1"/>
  <c r="H1452" i="38"/>
  <c r="U1452" i="38" s="1"/>
  <c r="G1452" i="38"/>
  <c r="W1452" i="38" s="1"/>
  <c r="F1452" i="38"/>
  <c r="E1452" i="38"/>
  <c r="D1452" i="38"/>
  <c r="S1452" i="38" s="1"/>
  <c r="C1452" i="38"/>
  <c r="R1452" i="38" s="1"/>
  <c r="B1452" i="38"/>
  <c r="Q1452" i="38" s="1"/>
  <c r="H1451" i="38"/>
  <c r="U1451" i="38" s="1"/>
  <c r="G1451" i="38"/>
  <c r="W1451" i="38" s="1"/>
  <c r="F1451" i="38"/>
  <c r="E1451" i="38"/>
  <c r="D1451" i="38"/>
  <c r="S1451" i="38" s="1"/>
  <c r="C1451" i="38"/>
  <c r="R1451" i="38" s="1"/>
  <c r="B1451" i="38"/>
  <c r="Q1451" i="38" s="1"/>
  <c r="H1450" i="38"/>
  <c r="U1450" i="38" s="1"/>
  <c r="G1450" i="38"/>
  <c r="W1450" i="38" s="1"/>
  <c r="F1450" i="38"/>
  <c r="E1450" i="38"/>
  <c r="D1450" i="38"/>
  <c r="S1450" i="38" s="1"/>
  <c r="C1450" i="38"/>
  <c r="R1450" i="38" s="1"/>
  <c r="B1450" i="38"/>
  <c r="Q1450" i="38" s="1"/>
  <c r="H1449" i="38"/>
  <c r="U1449" i="38" s="1"/>
  <c r="G1449" i="38"/>
  <c r="W1449" i="38" s="1"/>
  <c r="F1449" i="38"/>
  <c r="E1449" i="38"/>
  <c r="D1449" i="38"/>
  <c r="S1449" i="38" s="1"/>
  <c r="C1449" i="38"/>
  <c r="R1449" i="38" s="1"/>
  <c r="B1449" i="38"/>
  <c r="Q1449" i="38" s="1"/>
  <c r="H1448" i="38"/>
  <c r="U1448" i="38" s="1"/>
  <c r="G1448" i="38"/>
  <c r="W1448" i="38" s="1"/>
  <c r="F1448" i="38"/>
  <c r="E1448" i="38"/>
  <c r="D1448" i="38"/>
  <c r="S1448" i="38" s="1"/>
  <c r="C1448" i="38"/>
  <c r="R1448" i="38" s="1"/>
  <c r="B1448" i="38"/>
  <c r="Q1448" i="38" s="1"/>
  <c r="H1447" i="38"/>
  <c r="U1447" i="38" s="1"/>
  <c r="G1447" i="38"/>
  <c r="W1447" i="38" s="1"/>
  <c r="F1447" i="38"/>
  <c r="E1447" i="38"/>
  <c r="D1447" i="38"/>
  <c r="S1447" i="38" s="1"/>
  <c r="C1447" i="38"/>
  <c r="R1447" i="38" s="1"/>
  <c r="B1447" i="38"/>
  <c r="Q1447" i="38" s="1"/>
  <c r="H1446" i="38"/>
  <c r="U1446" i="38" s="1"/>
  <c r="G1446" i="38"/>
  <c r="W1446" i="38" s="1"/>
  <c r="F1446" i="38"/>
  <c r="E1446" i="38"/>
  <c r="D1446" i="38"/>
  <c r="S1446" i="38" s="1"/>
  <c r="C1446" i="38"/>
  <c r="R1446" i="38" s="1"/>
  <c r="B1446" i="38"/>
  <c r="Q1446" i="38" s="1"/>
  <c r="H1445" i="38"/>
  <c r="U1445" i="38" s="1"/>
  <c r="G1445" i="38"/>
  <c r="W1445" i="38" s="1"/>
  <c r="F1445" i="38"/>
  <c r="E1445" i="38"/>
  <c r="D1445" i="38"/>
  <c r="S1445" i="38" s="1"/>
  <c r="C1445" i="38"/>
  <c r="R1445" i="38" s="1"/>
  <c r="B1445" i="38"/>
  <c r="Q1445" i="38" s="1"/>
  <c r="H1444" i="38"/>
  <c r="U1444" i="38" s="1"/>
  <c r="G1444" i="38"/>
  <c r="W1444" i="38" s="1"/>
  <c r="F1444" i="38"/>
  <c r="E1444" i="38"/>
  <c r="D1444" i="38"/>
  <c r="S1444" i="38" s="1"/>
  <c r="C1444" i="38"/>
  <c r="R1444" i="38" s="1"/>
  <c r="B1444" i="38"/>
  <c r="Q1444" i="38" s="1"/>
  <c r="H1443" i="38"/>
  <c r="U1443" i="38" s="1"/>
  <c r="G1443" i="38"/>
  <c r="W1443" i="38" s="1"/>
  <c r="F1443" i="38"/>
  <c r="E1443" i="38"/>
  <c r="D1443" i="38"/>
  <c r="S1443" i="38" s="1"/>
  <c r="C1443" i="38"/>
  <c r="R1443" i="38" s="1"/>
  <c r="B1443" i="38"/>
  <c r="Q1443" i="38" s="1"/>
  <c r="H1442" i="38"/>
  <c r="U1442" i="38" s="1"/>
  <c r="G1442" i="38"/>
  <c r="W1442" i="38" s="1"/>
  <c r="F1442" i="38"/>
  <c r="E1442" i="38"/>
  <c r="D1442" i="38"/>
  <c r="S1442" i="38" s="1"/>
  <c r="C1442" i="38"/>
  <c r="R1442" i="38" s="1"/>
  <c r="B1442" i="38"/>
  <c r="Q1442" i="38" s="1"/>
  <c r="H1441" i="38"/>
  <c r="U1441" i="38" s="1"/>
  <c r="G1441" i="38"/>
  <c r="W1441" i="38" s="1"/>
  <c r="F1441" i="38"/>
  <c r="E1441" i="38"/>
  <c r="D1441" i="38"/>
  <c r="S1441" i="38" s="1"/>
  <c r="C1441" i="38"/>
  <c r="R1441" i="38" s="1"/>
  <c r="B1441" i="38"/>
  <c r="Q1441" i="38" s="1"/>
  <c r="H1440" i="38"/>
  <c r="U1440" i="38" s="1"/>
  <c r="G1440" i="38"/>
  <c r="W1440" i="38" s="1"/>
  <c r="F1440" i="38"/>
  <c r="E1440" i="38"/>
  <c r="D1440" i="38"/>
  <c r="S1440" i="38" s="1"/>
  <c r="C1440" i="38"/>
  <c r="R1440" i="38" s="1"/>
  <c r="B1440" i="38"/>
  <c r="Q1440" i="38" s="1"/>
  <c r="H1439" i="38"/>
  <c r="U1439" i="38" s="1"/>
  <c r="G1439" i="38"/>
  <c r="W1439" i="38" s="1"/>
  <c r="F1439" i="38"/>
  <c r="E1439" i="38"/>
  <c r="D1439" i="38"/>
  <c r="S1439" i="38" s="1"/>
  <c r="C1439" i="38"/>
  <c r="R1439" i="38" s="1"/>
  <c r="B1439" i="38"/>
  <c r="Q1439" i="38" s="1"/>
  <c r="H1438" i="38"/>
  <c r="U1438" i="38" s="1"/>
  <c r="G1438" i="38"/>
  <c r="W1438" i="38" s="1"/>
  <c r="F1438" i="38"/>
  <c r="E1438" i="38"/>
  <c r="D1438" i="38"/>
  <c r="S1438" i="38" s="1"/>
  <c r="C1438" i="38"/>
  <c r="R1438" i="38" s="1"/>
  <c r="B1438" i="38"/>
  <c r="Q1438" i="38" s="1"/>
  <c r="H1437" i="38"/>
  <c r="U1437" i="38" s="1"/>
  <c r="G1437" i="38"/>
  <c r="W1437" i="38" s="1"/>
  <c r="F1437" i="38"/>
  <c r="E1437" i="38"/>
  <c r="D1437" i="38"/>
  <c r="S1437" i="38" s="1"/>
  <c r="C1437" i="38"/>
  <c r="R1437" i="38" s="1"/>
  <c r="B1437" i="38"/>
  <c r="Q1437" i="38" s="1"/>
  <c r="H1436" i="38"/>
  <c r="U1436" i="38" s="1"/>
  <c r="G1436" i="38"/>
  <c r="W1436" i="38" s="1"/>
  <c r="F1436" i="38"/>
  <c r="E1436" i="38"/>
  <c r="D1436" i="38"/>
  <c r="S1436" i="38" s="1"/>
  <c r="C1436" i="38"/>
  <c r="R1436" i="38" s="1"/>
  <c r="B1436" i="38"/>
  <c r="Q1436" i="38" s="1"/>
  <c r="H1435" i="38"/>
  <c r="U1435" i="38" s="1"/>
  <c r="G1435" i="38"/>
  <c r="W1435" i="38" s="1"/>
  <c r="F1435" i="38"/>
  <c r="E1435" i="38"/>
  <c r="D1435" i="38"/>
  <c r="S1435" i="38" s="1"/>
  <c r="C1435" i="38"/>
  <c r="R1435" i="38" s="1"/>
  <c r="B1435" i="38"/>
  <c r="Q1435" i="38" s="1"/>
  <c r="H1434" i="38"/>
  <c r="U1434" i="38" s="1"/>
  <c r="G1434" i="38"/>
  <c r="W1434" i="38" s="1"/>
  <c r="F1434" i="38"/>
  <c r="E1434" i="38"/>
  <c r="D1434" i="38"/>
  <c r="S1434" i="38" s="1"/>
  <c r="C1434" i="38"/>
  <c r="R1434" i="38" s="1"/>
  <c r="B1434" i="38"/>
  <c r="Q1434" i="38" s="1"/>
  <c r="H1433" i="38"/>
  <c r="U1433" i="38" s="1"/>
  <c r="G1433" i="38"/>
  <c r="W1433" i="38" s="1"/>
  <c r="F1433" i="38"/>
  <c r="E1433" i="38"/>
  <c r="D1433" i="38"/>
  <c r="S1433" i="38" s="1"/>
  <c r="C1433" i="38"/>
  <c r="R1433" i="38" s="1"/>
  <c r="B1433" i="38"/>
  <c r="Q1433" i="38" s="1"/>
  <c r="H1432" i="38"/>
  <c r="U1432" i="38" s="1"/>
  <c r="G1432" i="38"/>
  <c r="W1432" i="38" s="1"/>
  <c r="F1432" i="38"/>
  <c r="E1432" i="38"/>
  <c r="D1432" i="38"/>
  <c r="S1432" i="38" s="1"/>
  <c r="C1432" i="38"/>
  <c r="R1432" i="38" s="1"/>
  <c r="B1432" i="38"/>
  <c r="Q1432" i="38" s="1"/>
  <c r="H1431" i="38"/>
  <c r="U1431" i="38" s="1"/>
  <c r="G1431" i="38"/>
  <c r="W1431" i="38" s="1"/>
  <c r="F1431" i="38"/>
  <c r="E1431" i="38"/>
  <c r="D1431" i="38"/>
  <c r="S1431" i="38" s="1"/>
  <c r="C1431" i="38"/>
  <c r="R1431" i="38" s="1"/>
  <c r="B1431" i="38"/>
  <c r="Q1431" i="38" s="1"/>
  <c r="H1430" i="38"/>
  <c r="U1430" i="38" s="1"/>
  <c r="G1430" i="38"/>
  <c r="W1430" i="38" s="1"/>
  <c r="F1430" i="38"/>
  <c r="E1430" i="38"/>
  <c r="D1430" i="38"/>
  <c r="S1430" i="38" s="1"/>
  <c r="C1430" i="38"/>
  <c r="R1430" i="38" s="1"/>
  <c r="B1430" i="38"/>
  <c r="Q1430" i="38" s="1"/>
  <c r="H1429" i="38"/>
  <c r="U1429" i="38" s="1"/>
  <c r="G1429" i="38"/>
  <c r="W1429" i="38" s="1"/>
  <c r="F1429" i="38"/>
  <c r="E1429" i="38"/>
  <c r="D1429" i="38"/>
  <c r="S1429" i="38" s="1"/>
  <c r="C1429" i="38"/>
  <c r="R1429" i="38" s="1"/>
  <c r="B1429" i="38"/>
  <c r="Q1429" i="38" s="1"/>
  <c r="H1428" i="38"/>
  <c r="U1428" i="38" s="1"/>
  <c r="G1428" i="38"/>
  <c r="W1428" i="38" s="1"/>
  <c r="F1428" i="38"/>
  <c r="E1428" i="38"/>
  <c r="D1428" i="38"/>
  <c r="S1428" i="38" s="1"/>
  <c r="C1428" i="38"/>
  <c r="R1428" i="38" s="1"/>
  <c r="B1428" i="38"/>
  <c r="Q1428" i="38" s="1"/>
  <c r="H1427" i="38"/>
  <c r="U1427" i="38" s="1"/>
  <c r="G1427" i="38"/>
  <c r="W1427" i="38" s="1"/>
  <c r="F1427" i="38"/>
  <c r="E1427" i="38"/>
  <c r="D1427" i="38"/>
  <c r="S1427" i="38" s="1"/>
  <c r="C1427" i="38"/>
  <c r="R1427" i="38" s="1"/>
  <c r="B1427" i="38"/>
  <c r="Q1427" i="38" s="1"/>
  <c r="H1426" i="38"/>
  <c r="U1426" i="38" s="1"/>
  <c r="G1426" i="38"/>
  <c r="W1426" i="38" s="1"/>
  <c r="F1426" i="38"/>
  <c r="E1426" i="38"/>
  <c r="D1426" i="38"/>
  <c r="S1426" i="38" s="1"/>
  <c r="C1426" i="38"/>
  <c r="R1426" i="38" s="1"/>
  <c r="B1426" i="38"/>
  <c r="Q1426" i="38" s="1"/>
  <c r="H1425" i="38"/>
  <c r="U1425" i="38" s="1"/>
  <c r="G1425" i="38"/>
  <c r="W1425" i="38" s="1"/>
  <c r="F1425" i="38"/>
  <c r="E1425" i="38"/>
  <c r="D1425" i="38"/>
  <c r="S1425" i="38" s="1"/>
  <c r="C1425" i="38"/>
  <c r="R1425" i="38" s="1"/>
  <c r="B1425" i="38"/>
  <c r="Q1425" i="38" s="1"/>
  <c r="H1424" i="38"/>
  <c r="U1424" i="38" s="1"/>
  <c r="G1424" i="38"/>
  <c r="W1424" i="38" s="1"/>
  <c r="F1424" i="38"/>
  <c r="E1424" i="38"/>
  <c r="D1424" i="38"/>
  <c r="S1424" i="38" s="1"/>
  <c r="C1424" i="38"/>
  <c r="R1424" i="38" s="1"/>
  <c r="B1424" i="38"/>
  <c r="Q1424" i="38" s="1"/>
  <c r="H1423" i="38"/>
  <c r="U1423" i="38" s="1"/>
  <c r="G1423" i="38"/>
  <c r="W1423" i="38" s="1"/>
  <c r="F1423" i="38"/>
  <c r="E1423" i="38"/>
  <c r="D1423" i="38"/>
  <c r="S1423" i="38" s="1"/>
  <c r="C1423" i="38"/>
  <c r="R1423" i="38" s="1"/>
  <c r="B1423" i="38"/>
  <c r="Q1423" i="38" s="1"/>
  <c r="H1422" i="38"/>
  <c r="U1422" i="38" s="1"/>
  <c r="G1422" i="38"/>
  <c r="W1422" i="38" s="1"/>
  <c r="F1422" i="38"/>
  <c r="E1422" i="38"/>
  <c r="D1422" i="38"/>
  <c r="S1422" i="38" s="1"/>
  <c r="C1422" i="38"/>
  <c r="R1422" i="38" s="1"/>
  <c r="B1422" i="38"/>
  <c r="Q1422" i="38" s="1"/>
  <c r="H1421" i="38"/>
  <c r="U1421" i="38" s="1"/>
  <c r="G1421" i="38"/>
  <c r="W1421" i="38" s="1"/>
  <c r="F1421" i="38"/>
  <c r="E1421" i="38"/>
  <c r="D1421" i="38"/>
  <c r="S1421" i="38" s="1"/>
  <c r="C1421" i="38"/>
  <c r="R1421" i="38" s="1"/>
  <c r="B1421" i="38"/>
  <c r="Q1421" i="38" s="1"/>
  <c r="H1420" i="38"/>
  <c r="U1420" i="38" s="1"/>
  <c r="G1420" i="38"/>
  <c r="W1420" i="38" s="1"/>
  <c r="F1420" i="38"/>
  <c r="E1420" i="38"/>
  <c r="D1420" i="38"/>
  <c r="S1420" i="38" s="1"/>
  <c r="C1420" i="38"/>
  <c r="R1420" i="38" s="1"/>
  <c r="B1420" i="38"/>
  <c r="Q1420" i="38" s="1"/>
  <c r="H1419" i="38"/>
  <c r="U1419" i="38" s="1"/>
  <c r="G1419" i="38"/>
  <c r="W1419" i="38" s="1"/>
  <c r="F1419" i="38"/>
  <c r="E1419" i="38"/>
  <c r="D1419" i="38"/>
  <c r="S1419" i="38" s="1"/>
  <c r="C1419" i="38"/>
  <c r="R1419" i="38" s="1"/>
  <c r="B1419" i="38"/>
  <c r="Q1419" i="38" s="1"/>
  <c r="H1418" i="38"/>
  <c r="U1418" i="38" s="1"/>
  <c r="G1418" i="38"/>
  <c r="W1418" i="38" s="1"/>
  <c r="F1418" i="38"/>
  <c r="E1418" i="38"/>
  <c r="D1418" i="38"/>
  <c r="S1418" i="38" s="1"/>
  <c r="C1418" i="38"/>
  <c r="R1418" i="38" s="1"/>
  <c r="B1418" i="38"/>
  <c r="Q1418" i="38" s="1"/>
  <c r="H1417" i="38"/>
  <c r="U1417" i="38" s="1"/>
  <c r="G1417" i="38"/>
  <c r="W1417" i="38" s="1"/>
  <c r="F1417" i="38"/>
  <c r="E1417" i="38"/>
  <c r="D1417" i="38"/>
  <c r="S1417" i="38" s="1"/>
  <c r="C1417" i="38"/>
  <c r="R1417" i="38" s="1"/>
  <c r="B1417" i="38"/>
  <c r="Q1417" i="38" s="1"/>
  <c r="H1416" i="38"/>
  <c r="U1416" i="38" s="1"/>
  <c r="G1416" i="38"/>
  <c r="W1416" i="38" s="1"/>
  <c r="F1416" i="38"/>
  <c r="E1416" i="38"/>
  <c r="D1416" i="38"/>
  <c r="S1416" i="38" s="1"/>
  <c r="C1416" i="38"/>
  <c r="R1416" i="38" s="1"/>
  <c r="B1416" i="38"/>
  <c r="Q1416" i="38" s="1"/>
  <c r="H1415" i="38"/>
  <c r="U1415" i="38" s="1"/>
  <c r="G1415" i="38"/>
  <c r="W1415" i="38" s="1"/>
  <c r="F1415" i="38"/>
  <c r="E1415" i="38"/>
  <c r="D1415" i="38"/>
  <c r="S1415" i="38" s="1"/>
  <c r="C1415" i="38"/>
  <c r="R1415" i="38" s="1"/>
  <c r="B1415" i="38"/>
  <c r="Q1415" i="38" s="1"/>
  <c r="H1414" i="38"/>
  <c r="U1414" i="38" s="1"/>
  <c r="G1414" i="38"/>
  <c r="W1414" i="38" s="1"/>
  <c r="F1414" i="38"/>
  <c r="E1414" i="38"/>
  <c r="D1414" i="38"/>
  <c r="S1414" i="38" s="1"/>
  <c r="C1414" i="38"/>
  <c r="R1414" i="38" s="1"/>
  <c r="B1414" i="38"/>
  <c r="Q1414" i="38" s="1"/>
  <c r="H1413" i="38"/>
  <c r="U1413" i="38" s="1"/>
  <c r="G1413" i="38"/>
  <c r="W1413" i="38" s="1"/>
  <c r="F1413" i="38"/>
  <c r="E1413" i="38"/>
  <c r="D1413" i="38"/>
  <c r="S1413" i="38" s="1"/>
  <c r="C1413" i="38"/>
  <c r="R1413" i="38" s="1"/>
  <c r="B1413" i="38"/>
  <c r="Q1413" i="38" s="1"/>
  <c r="H1412" i="38"/>
  <c r="U1412" i="38" s="1"/>
  <c r="G1412" i="38"/>
  <c r="W1412" i="38" s="1"/>
  <c r="F1412" i="38"/>
  <c r="E1412" i="38"/>
  <c r="D1412" i="38"/>
  <c r="S1412" i="38" s="1"/>
  <c r="C1412" i="38"/>
  <c r="R1412" i="38" s="1"/>
  <c r="B1412" i="38"/>
  <c r="Q1412" i="38" s="1"/>
  <c r="H1411" i="38"/>
  <c r="U1411" i="38" s="1"/>
  <c r="G1411" i="38"/>
  <c r="W1411" i="38" s="1"/>
  <c r="F1411" i="38"/>
  <c r="E1411" i="38"/>
  <c r="D1411" i="38"/>
  <c r="S1411" i="38" s="1"/>
  <c r="C1411" i="38"/>
  <c r="R1411" i="38" s="1"/>
  <c r="B1411" i="38"/>
  <c r="Q1411" i="38" s="1"/>
  <c r="H1410" i="38"/>
  <c r="U1410" i="38" s="1"/>
  <c r="G1410" i="38"/>
  <c r="W1410" i="38" s="1"/>
  <c r="F1410" i="38"/>
  <c r="E1410" i="38"/>
  <c r="D1410" i="38"/>
  <c r="S1410" i="38" s="1"/>
  <c r="C1410" i="38"/>
  <c r="R1410" i="38" s="1"/>
  <c r="B1410" i="38"/>
  <c r="Q1410" i="38" s="1"/>
  <c r="H1409" i="38"/>
  <c r="U1409" i="38" s="1"/>
  <c r="G1409" i="38"/>
  <c r="W1409" i="38" s="1"/>
  <c r="F1409" i="38"/>
  <c r="E1409" i="38"/>
  <c r="D1409" i="38"/>
  <c r="S1409" i="38" s="1"/>
  <c r="C1409" i="38"/>
  <c r="R1409" i="38" s="1"/>
  <c r="B1409" i="38"/>
  <c r="Q1409" i="38" s="1"/>
  <c r="H1408" i="38"/>
  <c r="U1408" i="38" s="1"/>
  <c r="G1408" i="38"/>
  <c r="W1408" i="38" s="1"/>
  <c r="F1408" i="38"/>
  <c r="E1408" i="38"/>
  <c r="D1408" i="38"/>
  <c r="S1408" i="38" s="1"/>
  <c r="C1408" i="38"/>
  <c r="R1408" i="38" s="1"/>
  <c r="B1408" i="38"/>
  <c r="Q1408" i="38" s="1"/>
  <c r="H1407" i="38"/>
  <c r="U1407" i="38" s="1"/>
  <c r="G1407" i="38"/>
  <c r="W1407" i="38" s="1"/>
  <c r="F1407" i="38"/>
  <c r="E1407" i="38"/>
  <c r="D1407" i="38"/>
  <c r="S1407" i="38" s="1"/>
  <c r="C1407" i="38"/>
  <c r="R1407" i="38" s="1"/>
  <c r="B1407" i="38"/>
  <c r="Q1407" i="38" s="1"/>
  <c r="H1406" i="38"/>
  <c r="U1406" i="38" s="1"/>
  <c r="G1406" i="38"/>
  <c r="W1406" i="38" s="1"/>
  <c r="F1406" i="38"/>
  <c r="E1406" i="38"/>
  <c r="D1406" i="38"/>
  <c r="S1406" i="38" s="1"/>
  <c r="C1406" i="38"/>
  <c r="R1406" i="38" s="1"/>
  <c r="B1406" i="38"/>
  <c r="Q1406" i="38" s="1"/>
  <c r="H1405" i="38"/>
  <c r="U1405" i="38" s="1"/>
  <c r="G1405" i="38"/>
  <c r="W1405" i="38" s="1"/>
  <c r="F1405" i="38"/>
  <c r="E1405" i="38"/>
  <c r="D1405" i="38"/>
  <c r="S1405" i="38" s="1"/>
  <c r="C1405" i="38"/>
  <c r="R1405" i="38" s="1"/>
  <c r="B1405" i="38"/>
  <c r="Q1405" i="38" s="1"/>
  <c r="H1404" i="38"/>
  <c r="U1404" i="38" s="1"/>
  <c r="G1404" i="38"/>
  <c r="W1404" i="38" s="1"/>
  <c r="F1404" i="38"/>
  <c r="E1404" i="38"/>
  <c r="D1404" i="38"/>
  <c r="S1404" i="38" s="1"/>
  <c r="C1404" i="38"/>
  <c r="R1404" i="38" s="1"/>
  <c r="B1404" i="38"/>
  <c r="Q1404" i="38" s="1"/>
  <c r="H1403" i="38"/>
  <c r="U1403" i="38" s="1"/>
  <c r="G1403" i="38"/>
  <c r="W1403" i="38" s="1"/>
  <c r="F1403" i="38"/>
  <c r="E1403" i="38"/>
  <c r="D1403" i="38"/>
  <c r="S1403" i="38" s="1"/>
  <c r="C1403" i="38"/>
  <c r="R1403" i="38" s="1"/>
  <c r="B1403" i="38"/>
  <c r="Q1403" i="38" s="1"/>
  <c r="H1402" i="38"/>
  <c r="U1402" i="38" s="1"/>
  <c r="G1402" i="38"/>
  <c r="W1402" i="38" s="1"/>
  <c r="F1402" i="38"/>
  <c r="E1402" i="38"/>
  <c r="D1402" i="38"/>
  <c r="S1402" i="38" s="1"/>
  <c r="C1402" i="38"/>
  <c r="R1402" i="38" s="1"/>
  <c r="B1402" i="38"/>
  <c r="Q1402" i="38" s="1"/>
  <c r="H1401" i="38"/>
  <c r="U1401" i="38" s="1"/>
  <c r="G1401" i="38"/>
  <c r="W1401" i="38" s="1"/>
  <c r="F1401" i="38"/>
  <c r="E1401" i="38"/>
  <c r="D1401" i="38"/>
  <c r="S1401" i="38" s="1"/>
  <c r="C1401" i="38"/>
  <c r="R1401" i="38" s="1"/>
  <c r="B1401" i="38"/>
  <c r="Q1401" i="38" s="1"/>
  <c r="H1400" i="38"/>
  <c r="U1400" i="38" s="1"/>
  <c r="G1400" i="38"/>
  <c r="W1400" i="38" s="1"/>
  <c r="F1400" i="38"/>
  <c r="E1400" i="38"/>
  <c r="D1400" i="38"/>
  <c r="S1400" i="38" s="1"/>
  <c r="C1400" i="38"/>
  <c r="R1400" i="38" s="1"/>
  <c r="B1400" i="38"/>
  <c r="Q1400" i="38" s="1"/>
  <c r="H1399" i="38"/>
  <c r="U1399" i="38" s="1"/>
  <c r="G1399" i="38"/>
  <c r="W1399" i="38" s="1"/>
  <c r="F1399" i="38"/>
  <c r="E1399" i="38"/>
  <c r="D1399" i="38"/>
  <c r="S1399" i="38" s="1"/>
  <c r="C1399" i="38"/>
  <c r="R1399" i="38" s="1"/>
  <c r="B1399" i="38"/>
  <c r="Q1399" i="38" s="1"/>
  <c r="H1398" i="38"/>
  <c r="U1398" i="38" s="1"/>
  <c r="G1398" i="38"/>
  <c r="W1398" i="38" s="1"/>
  <c r="F1398" i="38"/>
  <c r="E1398" i="38"/>
  <c r="D1398" i="38"/>
  <c r="S1398" i="38" s="1"/>
  <c r="C1398" i="38"/>
  <c r="R1398" i="38" s="1"/>
  <c r="B1398" i="38"/>
  <c r="Q1398" i="38" s="1"/>
  <c r="H1397" i="38"/>
  <c r="U1397" i="38" s="1"/>
  <c r="G1397" i="38"/>
  <c r="W1397" i="38" s="1"/>
  <c r="F1397" i="38"/>
  <c r="E1397" i="38"/>
  <c r="D1397" i="38"/>
  <c r="S1397" i="38" s="1"/>
  <c r="C1397" i="38"/>
  <c r="R1397" i="38" s="1"/>
  <c r="B1397" i="38"/>
  <c r="Q1397" i="38" s="1"/>
  <c r="H1396" i="38"/>
  <c r="U1396" i="38" s="1"/>
  <c r="G1396" i="38"/>
  <c r="W1396" i="38" s="1"/>
  <c r="F1396" i="38"/>
  <c r="E1396" i="38"/>
  <c r="D1396" i="38"/>
  <c r="S1396" i="38" s="1"/>
  <c r="C1396" i="38"/>
  <c r="R1396" i="38" s="1"/>
  <c r="B1396" i="38"/>
  <c r="Q1396" i="38" s="1"/>
  <c r="H1395" i="38"/>
  <c r="U1395" i="38" s="1"/>
  <c r="G1395" i="38"/>
  <c r="W1395" i="38" s="1"/>
  <c r="F1395" i="38"/>
  <c r="E1395" i="38"/>
  <c r="D1395" i="38"/>
  <c r="S1395" i="38" s="1"/>
  <c r="C1395" i="38"/>
  <c r="R1395" i="38" s="1"/>
  <c r="B1395" i="38"/>
  <c r="Q1395" i="38" s="1"/>
  <c r="H1394" i="38"/>
  <c r="U1394" i="38" s="1"/>
  <c r="G1394" i="38"/>
  <c r="W1394" i="38" s="1"/>
  <c r="F1394" i="38"/>
  <c r="E1394" i="38"/>
  <c r="D1394" i="38"/>
  <c r="S1394" i="38" s="1"/>
  <c r="C1394" i="38"/>
  <c r="R1394" i="38" s="1"/>
  <c r="B1394" i="38"/>
  <c r="Q1394" i="38" s="1"/>
  <c r="H1393" i="38"/>
  <c r="U1393" i="38" s="1"/>
  <c r="G1393" i="38"/>
  <c r="W1393" i="38" s="1"/>
  <c r="F1393" i="38"/>
  <c r="E1393" i="38"/>
  <c r="D1393" i="38"/>
  <c r="S1393" i="38" s="1"/>
  <c r="C1393" i="38"/>
  <c r="R1393" i="38" s="1"/>
  <c r="B1393" i="38"/>
  <c r="Q1393" i="38" s="1"/>
  <c r="H1392" i="38"/>
  <c r="U1392" i="38" s="1"/>
  <c r="G1392" i="38"/>
  <c r="W1392" i="38" s="1"/>
  <c r="F1392" i="38"/>
  <c r="E1392" i="38"/>
  <c r="D1392" i="38"/>
  <c r="S1392" i="38" s="1"/>
  <c r="C1392" i="38"/>
  <c r="R1392" i="38" s="1"/>
  <c r="B1392" i="38"/>
  <c r="Q1392" i="38" s="1"/>
  <c r="H1391" i="38"/>
  <c r="U1391" i="38" s="1"/>
  <c r="G1391" i="38"/>
  <c r="W1391" i="38" s="1"/>
  <c r="F1391" i="38"/>
  <c r="E1391" i="38"/>
  <c r="D1391" i="38"/>
  <c r="S1391" i="38" s="1"/>
  <c r="C1391" i="38"/>
  <c r="R1391" i="38" s="1"/>
  <c r="B1391" i="38"/>
  <c r="Q1391" i="38" s="1"/>
  <c r="H1390" i="38"/>
  <c r="U1390" i="38" s="1"/>
  <c r="G1390" i="38"/>
  <c r="W1390" i="38" s="1"/>
  <c r="F1390" i="38"/>
  <c r="E1390" i="38"/>
  <c r="D1390" i="38"/>
  <c r="S1390" i="38" s="1"/>
  <c r="C1390" i="38"/>
  <c r="R1390" i="38" s="1"/>
  <c r="B1390" i="38"/>
  <c r="Q1390" i="38" s="1"/>
  <c r="H1389" i="38"/>
  <c r="U1389" i="38" s="1"/>
  <c r="G1389" i="38"/>
  <c r="W1389" i="38" s="1"/>
  <c r="F1389" i="38"/>
  <c r="E1389" i="38"/>
  <c r="D1389" i="38"/>
  <c r="S1389" i="38" s="1"/>
  <c r="C1389" i="38"/>
  <c r="R1389" i="38" s="1"/>
  <c r="B1389" i="38"/>
  <c r="Q1389" i="38" s="1"/>
  <c r="H1388" i="38"/>
  <c r="U1388" i="38" s="1"/>
  <c r="G1388" i="38"/>
  <c r="W1388" i="38" s="1"/>
  <c r="F1388" i="38"/>
  <c r="E1388" i="38"/>
  <c r="D1388" i="38"/>
  <c r="S1388" i="38" s="1"/>
  <c r="C1388" i="38"/>
  <c r="R1388" i="38" s="1"/>
  <c r="B1388" i="38"/>
  <c r="Q1388" i="38" s="1"/>
  <c r="H1387" i="38"/>
  <c r="U1387" i="38" s="1"/>
  <c r="G1387" i="38"/>
  <c r="W1387" i="38" s="1"/>
  <c r="F1387" i="38"/>
  <c r="E1387" i="38"/>
  <c r="D1387" i="38"/>
  <c r="S1387" i="38" s="1"/>
  <c r="C1387" i="38"/>
  <c r="R1387" i="38" s="1"/>
  <c r="B1387" i="38"/>
  <c r="Q1387" i="38" s="1"/>
  <c r="H1386" i="38"/>
  <c r="U1386" i="38" s="1"/>
  <c r="G1386" i="38"/>
  <c r="W1386" i="38" s="1"/>
  <c r="F1386" i="38"/>
  <c r="E1386" i="38"/>
  <c r="D1386" i="38"/>
  <c r="S1386" i="38" s="1"/>
  <c r="C1386" i="38"/>
  <c r="R1386" i="38" s="1"/>
  <c r="B1386" i="38"/>
  <c r="Q1386" i="38" s="1"/>
  <c r="H1385" i="38"/>
  <c r="U1385" i="38" s="1"/>
  <c r="G1385" i="38"/>
  <c r="W1385" i="38" s="1"/>
  <c r="F1385" i="38"/>
  <c r="E1385" i="38"/>
  <c r="D1385" i="38"/>
  <c r="S1385" i="38" s="1"/>
  <c r="C1385" i="38"/>
  <c r="R1385" i="38" s="1"/>
  <c r="B1385" i="38"/>
  <c r="Q1385" i="38" s="1"/>
  <c r="H1384" i="38"/>
  <c r="U1384" i="38" s="1"/>
  <c r="G1384" i="38"/>
  <c r="W1384" i="38" s="1"/>
  <c r="F1384" i="38"/>
  <c r="E1384" i="38"/>
  <c r="D1384" i="38"/>
  <c r="S1384" i="38" s="1"/>
  <c r="C1384" i="38"/>
  <c r="R1384" i="38" s="1"/>
  <c r="B1384" i="38"/>
  <c r="Q1384" i="38" s="1"/>
  <c r="H1383" i="38"/>
  <c r="U1383" i="38" s="1"/>
  <c r="G1383" i="38"/>
  <c r="W1383" i="38" s="1"/>
  <c r="F1383" i="38"/>
  <c r="E1383" i="38"/>
  <c r="D1383" i="38"/>
  <c r="S1383" i="38" s="1"/>
  <c r="C1383" i="38"/>
  <c r="R1383" i="38" s="1"/>
  <c r="B1383" i="38"/>
  <c r="Q1383" i="38" s="1"/>
  <c r="H1382" i="38"/>
  <c r="U1382" i="38" s="1"/>
  <c r="G1382" i="38"/>
  <c r="W1382" i="38" s="1"/>
  <c r="F1382" i="38"/>
  <c r="E1382" i="38"/>
  <c r="D1382" i="38"/>
  <c r="S1382" i="38" s="1"/>
  <c r="C1382" i="38"/>
  <c r="R1382" i="38" s="1"/>
  <c r="B1382" i="38"/>
  <c r="Q1382" i="38" s="1"/>
  <c r="H1381" i="38"/>
  <c r="U1381" i="38" s="1"/>
  <c r="G1381" i="38"/>
  <c r="W1381" i="38" s="1"/>
  <c r="F1381" i="38"/>
  <c r="E1381" i="38"/>
  <c r="D1381" i="38"/>
  <c r="S1381" i="38" s="1"/>
  <c r="C1381" i="38"/>
  <c r="R1381" i="38" s="1"/>
  <c r="B1381" i="38"/>
  <c r="Q1381" i="38" s="1"/>
  <c r="H1380" i="38"/>
  <c r="U1380" i="38" s="1"/>
  <c r="G1380" i="38"/>
  <c r="W1380" i="38" s="1"/>
  <c r="F1380" i="38"/>
  <c r="E1380" i="38"/>
  <c r="D1380" i="38"/>
  <c r="S1380" i="38" s="1"/>
  <c r="C1380" i="38"/>
  <c r="R1380" i="38" s="1"/>
  <c r="B1380" i="38"/>
  <c r="Q1380" i="38" s="1"/>
  <c r="H1379" i="38"/>
  <c r="U1379" i="38" s="1"/>
  <c r="G1379" i="38"/>
  <c r="W1379" i="38" s="1"/>
  <c r="F1379" i="38"/>
  <c r="E1379" i="38"/>
  <c r="D1379" i="38"/>
  <c r="S1379" i="38" s="1"/>
  <c r="C1379" i="38"/>
  <c r="R1379" i="38" s="1"/>
  <c r="B1379" i="38"/>
  <c r="Q1379" i="38" s="1"/>
  <c r="H1378" i="38"/>
  <c r="U1378" i="38" s="1"/>
  <c r="G1378" i="38"/>
  <c r="W1378" i="38" s="1"/>
  <c r="F1378" i="38"/>
  <c r="E1378" i="38"/>
  <c r="D1378" i="38"/>
  <c r="S1378" i="38" s="1"/>
  <c r="C1378" i="38"/>
  <c r="R1378" i="38" s="1"/>
  <c r="B1378" i="38"/>
  <c r="Q1378" i="38" s="1"/>
  <c r="H1377" i="38"/>
  <c r="U1377" i="38" s="1"/>
  <c r="G1377" i="38"/>
  <c r="W1377" i="38" s="1"/>
  <c r="F1377" i="38"/>
  <c r="E1377" i="38"/>
  <c r="D1377" i="38"/>
  <c r="S1377" i="38" s="1"/>
  <c r="C1377" i="38"/>
  <c r="R1377" i="38" s="1"/>
  <c r="B1377" i="38"/>
  <c r="Q1377" i="38" s="1"/>
  <c r="H1376" i="38"/>
  <c r="U1376" i="38" s="1"/>
  <c r="G1376" i="38"/>
  <c r="W1376" i="38" s="1"/>
  <c r="F1376" i="38"/>
  <c r="E1376" i="38"/>
  <c r="D1376" i="38"/>
  <c r="S1376" i="38" s="1"/>
  <c r="C1376" i="38"/>
  <c r="R1376" i="38" s="1"/>
  <c r="B1376" i="38"/>
  <c r="Q1376" i="38" s="1"/>
  <c r="H1375" i="38"/>
  <c r="U1375" i="38" s="1"/>
  <c r="G1375" i="38"/>
  <c r="W1375" i="38" s="1"/>
  <c r="F1375" i="38"/>
  <c r="E1375" i="38"/>
  <c r="D1375" i="38"/>
  <c r="S1375" i="38" s="1"/>
  <c r="C1375" i="38"/>
  <c r="R1375" i="38" s="1"/>
  <c r="B1375" i="38"/>
  <c r="Q1375" i="38" s="1"/>
  <c r="H1374" i="38"/>
  <c r="U1374" i="38" s="1"/>
  <c r="G1374" i="38"/>
  <c r="W1374" i="38" s="1"/>
  <c r="F1374" i="38"/>
  <c r="E1374" i="38"/>
  <c r="D1374" i="38"/>
  <c r="S1374" i="38" s="1"/>
  <c r="C1374" i="38"/>
  <c r="R1374" i="38" s="1"/>
  <c r="B1374" i="38"/>
  <c r="Q1374" i="38" s="1"/>
  <c r="H1373" i="38"/>
  <c r="U1373" i="38" s="1"/>
  <c r="G1373" i="38"/>
  <c r="W1373" i="38" s="1"/>
  <c r="F1373" i="38"/>
  <c r="E1373" i="38"/>
  <c r="D1373" i="38"/>
  <c r="S1373" i="38" s="1"/>
  <c r="C1373" i="38"/>
  <c r="R1373" i="38" s="1"/>
  <c r="B1373" i="38"/>
  <c r="Q1373" i="38" s="1"/>
  <c r="H1372" i="38"/>
  <c r="U1372" i="38" s="1"/>
  <c r="G1372" i="38"/>
  <c r="W1372" i="38" s="1"/>
  <c r="F1372" i="38"/>
  <c r="E1372" i="38"/>
  <c r="D1372" i="38"/>
  <c r="S1372" i="38" s="1"/>
  <c r="C1372" i="38"/>
  <c r="R1372" i="38" s="1"/>
  <c r="B1372" i="38"/>
  <c r="Q1372" i="38" s="1"/>
  <c r="H1371" i="38"/>
  <c r="U1371" i="38" s="1"/>
  <c r="G1371" i="38"/>
  <c r="W1371" i="38" s="1"/>
  <c r="F1371" i="38"/>
  <c r="E1371" i="38"/>
  <c r="D1371" i="38"/>
  <c r="S1371" i="38" s="1"/>
  <c r="C1371" i="38"/>
  <c r="R1371" i="38" s="1"/>
  <c r="B1371" i="38"/>
  <c r="Q1371" i="38" s="1"/>
  <c r="H1370" i="38"/>
  <c r="U1370" i="38" s="1"/>
  <c r="G1370" i="38"/>
  <c r="W1370" i="38" s="1"/>
  <c r="F1370" i="38"/>
  <c r="E1370" i="38"/>
  <c r="D1370" i="38"/>
  <c r="S1370" i="38" s="1"/>
  <c r="C1370" i="38"/>
  <c r="R1370" i="38" s="1"/>
  <c r="B1370" i="38"/>
  <c r="Q1370" i="38" s="1"/>
  <c r="H1369" i="38"/>
  <c r="U1369" i="38" s="1"/>
  <c r="G1369" i="38"/>
  <c r="W1369" i="38" s="1"/>
  <c r="F1369" i="38"/>
  <c r="E1369" i="38"/>
  <c r="D1369" i="38"/>
  <c r="S1369" i="38" s="1"/>
  <c r="C1369" i="38"/>
  <c r="R1369" i="38" s="1"/>
  <c r="B1369" i="38"/>
  <c r="Q1369" i="38" s="1"/>
  <c r="H1368" i="38"/>
  <c r="U1368" i="38" s="1"/>
  <c r="G1368" i="38"/>
  <c r="W1368" i="38" s="1"/>
  <c r="F1368" i="38"/>
  <c r="E1368" i="38"/>
  <c r="D1368" i="38"/>
  <c r="S1368" i="38" s="1"/>
  <c r="C1368" i="38"/>
  <c r="R1368" i="38" s="1"/>
  <c r="B1368" i="38"/>
  <c r="Q1368" i="38" s="1"/>
  <c r="H1367" i="38"/>
  <c r="U1367" i="38" s="1"/>
  <c r="G1367" i="38"/>
  <c r="W1367" i="38" s="1"/>
  <c r="F1367" i="38"/>
  <c r="E1367" i="38"/>
  <c r="D1367" i="38"/>
  <c r="S1367" i="38" s="1"/>
  <c r="C1367" i="38"/>
  <c r="R1367" i="38" s="1"/>
  <c r="B1367" i="38"/>
  <c r="Q1367" i="38" s="1"/>
  <c r="H1366" i="38"/>
  <c r="U1366" i="38" s="1"/>
  <c r="G1366" i="38"/>
  <c r="W1366" i="38" s="1"/>
  <c r="F1366" i="38"/>
  <c r="E1366" i="38"/>
  <c r="D1366" i="38"/>
  <c r="S1366" i="38" s="1"/>
  <c r="C1366" i="38"/>
  <c r="R1366" i="38" s="1"/>
  <c r="B1366" i="38"/>
  <c r="Q1366" i="38" s="1"/>
  <c r="H1365" i="38"/>
  <c r="U1365" i="38" s="1"/>
  <c r="G1365" i="38"/>
  <c r="W1365" i="38" s="1"/>
  <c r="F1365" i="38"/>
  <c r="E1365" i="38"/>
  <c r="D1365" i="38"/>
  <c r="S1365" i="38" s="1"/>
  <c r="C1365" i="38"/>
  <c r="R1365" i="38" s="1"/>
  <c r="B1365" i="38"/>
  <c r="Q1365" i="38" s="1"/>
  <c r="H1364" i="38"/>
  <c r="U1364" i="38" s="1"/>
  <c r="G1364" i="38"/>
  <c r="W1364" i="38" s="1"/>
  <c r="F1364" i="38"/>
  <c r="E1364" i="38"/>
  <c r="D1364" i="38"/>
  <c r="S1364" i="38" s="1"/>
  <c r="C1364" i="38"/>
  <c r="R1364" i="38" s="1"/>
  <c r="B1364" i="38"/>
  <c r="Q1364" i="38" s="1"/>
  <c r="H1363" i="38"/>
  <c r="U1363" i="38" s="1"/>
  <c r="G1363" i="38"/>
  <c r="W1363" i="38" s="1"/>
  <c r="F1363" i="38"/>
  <c r="E1363" i="38"/>
  <c r="D1363" i="38"/>
  <c r="S1363" i="38" s="1"/>
  <c r="C1363" i="38"/>
  <c r="R1363" i="38" s="1"/>
  <c r="B1363" i="38"/>
  <c r="Q1363" i="38" s="1"/>
  <c r="H1362" i="38"/>
  <c r="U1362" i="38" s="1"/>
  <c r="G1362" i="38"/>
  <c r="W1362" i="38" s="1"/>
  <c r="F1362" i="38"/>
  <c r="E1362" i="38"/>
  <c r="D1362" i="38"/>
  <c r="S1362" i="38" s="1"/>
  <c r="C1362" i="38"/>
  <c r="R1362" i="38" s="1"/>
  <c r="B1362" i="38"/>
  <c r="Q1362" i="38" s="1"/>
  <c r="H1361" i="38"/>
  <c r="U1361" i="38" s="1"/>
  <c r="G1361" i="38"/>
  <c r="W1361" i="38" s="1"/>
  <c r="F1361" i="38"/>
  <c r="E1361" i="38"/>
  <c r="D1361" i="38"/>
  <c r="S1361" i="38" s="1"/>
  <c r="C1361" i="38"/>
  <c r="R1361" i="38" s="1"/>
  <c r="B1361" i="38"/>
  <c r="Q1361" i="38" s="1"/>
  <c r="H1360" i="38"/>
  <c r="U1360" i="38" s="1"/>
  <c r="G1360" i="38"/>
  <c r="W1360" i="38" s="1"/>
  <c r="F1360" i="38"/>
  <c r="E1360" i="38"/>
  <c r="D1360" i="38"/>
  <c r="S1360" i="38" s="1"/>
  <c r="C1360" i="38"/>
  <c r="R1360" i="38" s="1"/>
  <c r="B1360" i="38"/>
  <c r="Q1360" i="38" s="1"/>
  <c r="H1359" i="38"/>
  <c r="U1359" i="38" s="1"/>
  <c r="G1359" i="38"/>
  <c r="W1359" i="38" s="1"/>
  <c r="F1359" i="38"/>
  <c r="E1359" i="38"/>
  <c r="D1359" i="38"/>
  <c r="S1359" i="38" s="1"/>
  <c r="C1359" i="38"/>
  <c r="R1359" i="38" s="1"/>
  <c r="B1359" i="38"/>
  <c r="Q1359" i="38" s="1"/>
  <c r="H1358" i="38"/>
  <c r="U1358" i="38" s="1"/>
  <c r="G1358" i="38"/>
  <c r="W1358" i="38" s="1"/>
  <c r="F1358" i="38"/>
  <c r="E1358" i="38"/>
  <c r="D1358" i="38"/>
  <c r="S1358" i="38" s="1"/>
  <c r="C1358" i="38"/>
  <c r="R1358" i="38" s="1"/>
  <c r="B1358" i="38"/>
  <c r="Q1358" i="38" s="1"/>
  <c r="H1357" i="38"/>
  <c r="U1357" i="38" s="1"/>
  <c r="G1357" i="38"/>
  <c r="W1357" i="38" s="1"/>
  <c r="F1357" i="38"/>
  <c r="E1357" i="38"/>
  <c r="D1357" i="38"/>
  <c r="S1357" i="38" s="1"/>
  <c r="C1357" i="38"/>
  <c r="R1357" i="38" s="1"/>
  <c r="B1357" i="38"/>
  <c r="Q1357" i="38" s="1"/>
  <c r="H1356" i="38"/>
  <c r="U1356" i="38" s="1"/>
  <c r="G1356" i="38"/>
  <c r="W1356" i="38" s="1"/>
  <c r="F1356" i="38"/>
  <c r="E1356" i="38"/>
  <c r="D1356" i="38"/>
  <c r="S1356" i="38" s="1"/>
  <c r="C1356" i="38"/>
  <c r="R1356" i="38" s="1"/>
  <c r="B1356" i="38"/>
  <c r="Q1356" i="38" s="1"/>
  <c r="H1355" i="38"/>
  <c r="U1355" i="38" s="1"/>
  <c r="G1355" i="38"/>
  <c r="W1355" i="38" s="1"/>
  <c r="F1355" i="38"/>
  <c r="E1355" i="38"/>
  <c r="D1355" i="38"/>
  <c r="S1355" i="38" s="1"/>
  <c r="C1355" i="38"/>
  <c r="R1355" i="38" s="1"/>
  <c r="B1355" i="38"/>
  <c r="Q1355" i="38" s="1"/>
  <c r="H1354" i="38"/>
  <c r="U1354" i="38" s="1"/>
  <c r="G1354" i="38"/>
  <c r="W1354" i="38" s="1"/>
  <c r="F1354" i="38"/>
  <c r="E1354" i="38"/>
  <c r="D1354" i="38"/>
  <c r="S1354" i="38" s="1"/>
  <c r="C1354" i="38"/>
  <c r="R1354" i="38" s="1"/>
  <c r="B1354" i="38"/>
  <c r="Q1354" i="38" s="1"/>
  <c r="H1353" i="38"/>
  <c r="U1353" i="38" s="1"/>
  <c r="G1353" i="38"/>
  <c r="W1353" i="38" s="1"/>
  <c r="F1353" i="38"/>
  <c r="E1353" i="38"/>
  <c r="D1353" i="38"/>
  <c r="S1353" i="38" s="1"/>
  <c r="C1353" i="38"/>
  <c r="R1353" i="38" s="1"/>
  <c r="B1353" i="38"/>
  <c r="Q1353" i="38" s="1"/>
  <c r="H1352" i="38"/>
  <c r="U1352" i="38" s="1"/>
  <c r="G1352" i="38"/>
  <c r="W1352" i="38" s="1"/>
  <c r="F1352" i="38"/>
  <c r="E1352" i="38"/>
  <c r="D1352" i="38"/>
  <c r="S1352" i="38" s="1"/>
  <c r="C1352" i="38"/>
  <c r="R1352" i="38" s="1"/>
  <c r="B1352" i="38"/>
  <c r="Q1352" i="38" s="1"/>
  <c r="H1351" i="38"/>
  <c r="U1351" i="38" s="1"/>
  <c r="G1351" i="38"/>
  <c r="W1351" i="38" s="1"/>
  <c r="F1351" i="38"/>
  <c r="E1351" i="38"/>
  <c r="D1351" i="38"/>
  <c r="S1351" i="38" s="1"/>
  <c r="C1351" i="38"/>
  <c r="R1351" i="38" s="1"/>
  <c r="B1351" i="38"/>
  <c r="Q1351" i="38" s="1"/>
  <c r="H1350" i="38"/>
  <c r="U1350" i="38" s="1"/>
  <c r="G1350" i="38"/>
  <c r="W1350" i="38" s="1"/>
  <c r="F1350" i="38"/>
  <c r="E1350" i="38"/>
  <c r="D1350" i="38"/>
  <c r="S1350" i="38" s="1"/>
  <c r="C1350" i="38"/>
  <c r="R1350" i="38" s="1"/>
  <c r="B1350" i="38"/>
  <c r="Q1350" i="38" s="1"/>
  <c r="H1349" i="38"/>
  <c r="U1349" i="38" s="1"/>
  <c r="G1349" i="38"/>
  <c r="W1349" i="38" s="1"/>
  <c r="F1349" i="38"/>
  <c r="E1349" i="38"/>
  <c r="D1349" i="38"/>
  <c r="S1349" i="38" s="1"/>
  <c r="C1349" i="38"/>
  <c r="R1349" i="38" s="1"/>
  <c r="B1349" i="38"/>
  <c r="Q1349" i="38" s="1"/>
  <c r="H1348" i="38"/>
  <c r="U1348" i="38" s="1"/>
  <c r="G1348" i="38"/>
  <c r="W1348" i="38" s="1"/>
  <c r="F1348" i="38"/>
  <c r="E1348" i="38"/>
  <c r="D1348" i="38"/>
  <c r="S1348" i="38" s="1"/>
  <c r="C1348" i="38"/>
  <c r="R1348" i="38" s="1"/>
  <c r="B1348" i="38"/>
  <c r="Q1348" i="38" s="1"/>
  <c r="H1347" i="38"/>
  <c r="U1347" i="38" s="1"/>
  <c r="G1347" i="38"/>
  <c r="W1347" i="38" s="1"/>
  <c r="F1347" i="38"/>
  <c r="E1347" i="38"/>
  <c r="D1347" i="38"/>
  <c r="S1347" i="38" s="1"/>
  <c r="C1347" i="38"/>
  <c r="R1347" i="38" s="1"/>
  <c r="B1347" i="38"/>
  <c r="Q1347" i="38" s="1"/>
  <c r="H1346" i="38"/>
  <c r="U1346" i="38" s="1"/>
  <c r="G1346" i="38"/>
  <c r="W1346" i="38" s="1"/>
  <c r="F1346" i="38"/>
  <c r="E1346" i="38"/>
  <c r="D1346" i="38"/>
  <c r="S1346" i="38" s="1"/>
  <c r="C1346" i="38"/>
  <c r="R1346" i="38" s="1"/>
  <c r="B1346" i="38"/>
  <c r="Q1346" i="38" s="1"/>
  <c r="H1345" i="38"/>
  <c r="U1345" i="38" s="1"/>
  <c r="G1345" i="38"/>
  <c r="W1345" i="38" s="1"/>
  <c r="F1345" i="38"/>
  <c r="E1345" i="38"/>
  <c r="D1345" i="38"/>
  <c r="S1345" i="38" s="1"/>
  <c r="C1345" i="38"/>
  <c r="R1345" i="38" s="1"/>
  <c r="B1345" i="38"/>
  <c r="Q1345" i="38" s="1"/>
  <c r="H1344" i="38"/>
  <c r="U1344" i="38" s="1"/>
  <c r="G1344" i="38"/>
  <c r="W1344" i="38" s="1"/>
  <c r="F1344" i="38"/>
  <c r="E1344" i="38"/>
  <c r="D1344" i="38"/>
  <c r="S1344" i="38" s="1"/>
  <c r="C1344" i="38"/>
  <c r="R1344" i="38" s="1"/>
  <c r="B1344" i="38"/>
  <c r="Q1344" i="38" s="1"/>
  <c r="H1343" i="38"/>
  <c r="U1343" i="38" s="1"/>
  <c r="G1343" i="38"/>
  <c r="W1343" i="38" s="1"/>
  <c r="F1343" i="38"/>
  <c r="E1343" i="38"/>
  <c r="D1343" i="38"/>
  <c r="S1343" i="38" s="1"/>
  <c r="C1343" i="38"/>
  <c r="R1343" i="38" s="1"/>
  <c r="B1343" i="38"/>
  <c r="Q1343" i="38" s="1"/>
  <c r="H1342" i="38"/>
  <c r="U1342" i="38" s="1"/>
  <c r="G1342" i="38"/>
  <c r="W1342" i="38" s="1"/>
  <c r="F1342" i="38"/>
  <c r="E1342" i="38"/>
  <c r="D1342" i="38"/>
  <c r="S1342" i="38" s="1"/>
  <c r="C1342" i="38"/>
  <c r="R1342" i="38" s="1"/>
  <c r="B1342" i="38"/>
  <c r="Q1342" i="38" s="1"/>
  <c r="H1341" i="38"/>
  <c r="U1341" i="38" s="1"/>
  <c r="G1341" i="38"/>
  <c r="W1341" i="38" s="1"/>
  <c r="F1341" i="38"/>
  <c r="E1341" i="38"/>
  <c r="D1341" i="38"/>
  <c r="S1341" i="38" s="1"/>
  <c r="C1341" i="38"/>
  <c r="R1341" i="38" s="1"/>
  <c r="B1341" i="38"/>
  <c r="Q1341" i="38" s="1"/>
  <c r="H1340" i="38"/>
  <c r="U1340" i="38" s="1"/>
  <c r="G1340" i="38"/>
  <c r="W1340" i="38" s="1"/>
  <c r="F1340" i="38"/>
  <c r="E1340" i="38"/>
  <c r="D1340" i="38"/>
  <c r="S1340" i="38" s="1"/>
  <c r="C1340" i="38"/>
  <c r="R1340" i="38" s="1"/>
  <c r="B1340" i="38"/>
  <c r="Q1340" i="38" s="1"/>
  <c r="H1339" i="38"/>
  <c r="U1339" i="38" s="1"/>
  <c r="G1339" i="38"/>
  <c r="W1339" i="38" s="1"/>
  <c r="F1339" i="38"/>
  <c r="E1339" i="38"/>
  <c r="D1339" i="38"/>
  <c r="S1339" i="38" s="1"/>
  <c r="C1339" i="38"/>
  <c r="R1339" i="38" s="1"/>
  <c r="B1339" i="38"/>
  <c r="Q1339" i="38" s="1"/>
  <c r="H1338" i="38"/>
  <c r="U1338" i="38" s="1"/>
  <c r="G1338" i="38"/>
  <c r="W1338" i="38" s="1"/>
  <c r="F1338" i="38"/>
  <c r="E1338" i="38"/>
  <c r="D1338" i="38"/>
  <c r="S1338" i="38" s="1"/>
  <c r="C1338" i="38"/>
  <c r="R1338" i="38" s="1"/>
  <c r="B1338" i="38"/>
  <c r="Q1338" i="38" s="1"/>
  <c r="H1337" i="38"/>
  <c r="U1337" i="38" s="1"/>
  <c r="G1337" i="38"/>
  <c r="W1337" i="38" s="1"/>
  <c r="F1337" i="38"/>
  <c r="E1337" i="38"/>
  <c r="D1337" i="38"/>
  <c r="S1337" i="38" s="1"/>
  <c r="C1337" i="38"/>
  <c r="R1337" i="38" s="1"/>
  <c r="B1337" i="38"/>
  <c r="Q1337" i="38" s="1"/>
  <c r="H1336" i="38"/>
  <c r="U1336" i="38" s="1"/>
  <c r="G1336" i="38"/>
  <c r="W1336" i="38" s="1"/>
  <c r="F1336" i="38"/>
  <c r="E1336" i="38"/>
  <c r="D1336" i="38"/>
  <c r="S1336" i="38" s="1"/>
  <c r="C1336" i="38"/>
  <c r="R1336" i="38" s="1"/>
  <c r="B1336" i="38"/>
  <c r="Q1336" i="38" s="1"/>
  <c r="H1335" i="38"/>
  <c r="U1335" i="38" s="1"/>
  <c r="G1335" i="38"/>
  <c r="W1335" i="38" s="1"/>
  <c r="F1335" i="38"/>
  <c r="E1335" i="38"/>
  <c r="D1335" i="38"/>
  <c r="S1335" i="38" s="1"/>
  <c r="C1335" i="38"/>
  <c r="R1335" i="38" s="1"/>
  <c r="B1335" i="38"/>
  <c r="Q1335" i="38" s="1"/>
  <c r="H1334" i="38"/>
  <c r="U1334" i="38" s="1"/>
  <c r="G1334" i="38"/>
  <c r="W1334" i="38" s="1"/>
  <c r="F1334" i="38"/>
  <c r="E1334" i="38"/>
  <c r="D1334" i="38"/>
  <c r="S1334" i="38" s="1"/>
  <c r="C1334" i="38"/>
  <c r="R1334" i="38" s="1"/>
  <c r="B1334" i="38"/>
  <c r="Q1334" i="38" s="1"/>
  <c r="H1333" i="38"/>
  <c r="U1333" i="38" s="1"/>
  <c r="G1333" i="38"/>
  <c r="W1333" i="38" s="1"/>
  <c r="F1333" i="38"/>
  <c r="E1333" i="38"/>
  <c r="D1333" i="38"/>
  <c r="S1333" i="38" s="1"/>
  <c r="C1333" i="38"/>
  <c r="R1333" i="38" s="1"/>
  <c r="B1333" i="38"/>
  <c r="Q1333" i="38" s="1"/>
  <c r="H1332" i="38"/>
  <c r="U1332" i="38" s="1"/>
  <c r="G1332" i="38"/>
  <c r="W1332" i="38" s="1"/>
  <c r="F1332" i="38"/>
  <c r="E1332" i="38"/>
  <c r="D1332" i="38"/>
  <c r="S1332" i="38" s="1"/>
  <c r="C1332" i="38"/>
  <c r="R1332" i="38" s="1"/>
  <c r="B1332" i="38"/>
  <c r="Q1332" i="38" s="1"/>
  <c r="H1331" i="38"/>
  <c r="U1331" i="38" s="1"/>
  <c r="G1331" i="38"/>
  <c r="W1331" i="38" s="1"/>
  <c r="F1331" i="38"/>
  <c r="E1331" i="38"/>
  <c r="D1331" i="38"/>
  <c r="S1331" i="38" s="1"/>
  <c r="C1331" i="38"/>
  <c r="R1331" i="38" s="1"/>
  <c r="B1331" i="38"/>
  <c r="Q1331" i="38" s="1"/>
  <c r="H1330" i="38"/>
  <c r="U1330" i="38" s="1"/>
  <c r="G1330" i="38"/>
  <c r="W1330" i="38" s="1"/>
  <c r="F1330" i="38"/>
  <c r="E1330" i="38"/>
  <c r="D1330" i="38"/>
  <c r="S1330" i="38" s="1"/>
  <c r="C1330" i="38"/>
  <c r="R1330" i="38" s="1"/>
  <c r="B1330" i="38"/>
  <c r="Q1330" i="38" s="1"/>
  <c r="H1329" i="38"/>
  <c r="U1329" i="38" s="1"/>
  <c r="G1329" i="38"/>
  <c r="W1329" i="38" s="1"/>
  <c r="F1329" i="38"/>
  <c r="E1329" i="38"/>
  <c r="D1329" i="38"/>
  <c r="S1329" i="38" s="1"/>
  <c r="C1329" i="38"/>
  <c r="R1329" i="38" s="1"/>
  <c r="B1329" i="38"/>
  <c r="Q1329" i="38" s="1"/>
  <c r="H1328" i="38"/>
  <c r="U1328" i="38" s="1"/>
  <c r="G1328" i="38"/>
  <c r="W1328" i="38" s="1"/>
  <c r="F1328" i="38"/>
  <c r="E1328" i="38"/>
  <c r="D1328" i="38"/>
  <c r="S1328" i="38" s="1"/>
  <c r="C1328" i="38"/>
  <c r="R1328" i="38" s="1"/>
  <c r="B1328" i="38"/>
  <c r="Q1328" i="38" s="1"/>
  <c r="H1327" i="38"/>
  <c r="U1327" i="38" s="1"/>
  <c r="G1327" i="38"/>
  <c r="W1327" i="38" s="1"/>
  <c r="F1327" i="38"/>
  <c r="E1327" i="38"/>
  <c r="D1327" i="38"/>
  <c r="S1327" i="38" s="1"/>
  <c r="C1327" i="38"/>
  <c r="R1327" i="38" s="1"/>
  <c r="B1327" i="38"/>
  <c r="Q1327" i="38" s="1"/>
  <c r="H1326" i="38"/>
  <c r="U1326" i="38" s="1"/>
  <c r="G1326" i="38"/>
  <c r="W1326" i="38" s="1"/>
  <c r="F1326" i="38"/>
  <c r="E1326" i="38"/>
  <c r="D1326" i="38"/>
  <c r="S1326" i="38" s="1"/>
  <c r="C1326" i="38"/>
  <c r="R1326" i="38" s="1"/>
  <c r="B1326" i="38"/>
  <c r="Q1326" i="38" s="1"/>
  <c r="H1325" i="38"/>
  <c r="U1325" i="38" s="1"/>
  <c r="G1325" i="38"/>
  <c r="W1325" i="38" s="1"/>
  <c r="F1325" i="38"/>
  <c r="E1325" i="38"/>
  <c r="D1325" i="38"/>
  <c r="S1325" i="38" s="1"/>
  <c r="C1325" i="38"/>
  <c r="R1325" i="38" s="1"/>
  <c r="B1325" i="38"/>
  <c r="Q1325" i="38" s="1"/>
  <c r="H1324" i="38"/>
  <c r="U1324" i="38" s="1"/>
  <c r="G1324" i="38"/>
  <c r="W1324" i="38" s="1"/>
  <c r="F1324" i="38"/>
  <c r="E1324" i="38"/>
  <c r="D1324" i="38"/>
  <c r="S1324" i="38" s="1"/>
  <c r="C1324" i="38"/>
  <c r="R1324" i="38" s="1"/>
  <c r="B1324" i="38"/>
  <c r="Q1324" i="38" s="1"/>
  <c r="H1323" i="38"/>
  <c r="U1323" i="38" s="1"/>
  <c r="G1323" i="38"/>
  <c r="W1323" i="38" s="1"/>
  <c r="F1323" i="38"/>
  <c r="E1323" i="38"/>
  <c r="D1323" i="38"/>
  <c r="S1323" i="38" s="1"/>
  <c r="C1323" i="38"/>
  <c r="R1323" i="38" s="1"/>
  <c r="B1323" i="38"/>
  <c r="Q1323" i="38" s="1"/>
  <c r="H1322" i="38"/>
  <c r="U1322" i="38" s="1"/>
  <c r="G1322" i="38"/>
  <c r="W1322" i="38" s="1"/>
  <c r="F1322" i="38"/>
  <c r="E1322" i="38"/>
  <c r="D1322" i="38"/>
  <c r="S1322" i="38" s="1"/>
  <c r="C1322" i="38"/>
  <c r="R1322" i="38" s="1"/>
  <c r="B1322" i="38"/>
  <c r="Q1322" i="38" s="1"/>
  <c r="H1321" i="38"/>
  <c r="U1321" i="38" s="1"/>
  <c r="G1321" i="38"/>
  <c r="W1321" i="38" s="1"/>
  <c r="F1321" i="38"/>
  <c r="E1321" i="38"/>
  <c r="D1321" i="38"/>
  <c r="S1321" i="38" s="1"/>
  <c r="C1321" i="38"/>
  <c r="R1321" i="38" s="1"/>
  <c r="B1321" i="38"/>
  <c r="Q1321" i="38" s="1"/>
  <c r="H1320" i="38"/>
  <c r="U1320" i="38" s="1"/>
  <c r="G1320" i="38"/>
  <c r="W1320" i="38" s="1"/>
  <c r="F1320" i="38"/>
  <c r="E1320" i="38"/>
  <c r="D1320" i="38"/>
  <c r="S1320" i="38" s="1"/>
  <c r="C1320" i="38"/>
  <c r="R1320" i="38" s="1"/>
  <c r="B1320" i="38"/>
  <c r="Q1320" i="38" s="1"/>
  <c r="H1319" i="38"/>
  <c r="U1319" i="38" s="1"/>
  <c r="G1319" i="38"/>
  <c r="W1319" i="38" s="1"/>
  <c r="F1319" i="38"/>
  <c r="E1319" i="38"/>
  <c r="D1319" i="38"/>
  <c r="S1319" i="38" s="1"/>
  <c r="C1319" i="38"/>
  <c r="R1319" i="38" s="1"/>
  <c r="B1319" i="38"/>
  <c r="Q1319" i="38" s="1"/>
  <c r="H1318" i="38"/>
  <c r="U1318" i="38" s="1"/>
  <c r="G1318" i="38"/>
  <c r="W1318" i="38" s="1"/>
  <c r="F1318" i="38"/>
  <c r="E1318" i="38"/>
  <c r="D1318" i="38"/>
  <c r="S1318" i="38" s="1"/>
  <c r="C1318" i="38"/>
  <c r="R1318" i="38" s="1"/>
  <c r="B1318" i="38"/>
  <c r="Q1318" i="38" s="1"/>
  <c r="H1317" i="38"/>
  <c r="U1317" i="38" s="1"/>
  <c r="G1317" i="38"/>
  <c r="W1317" i="38" s="1"/>
  <c r="F1317" i="38"/>
  <c r="E1317" i="38"/>
  <c r="D1317" i="38"/>
  <c r="S1317" i="38" s="1"/>
  <c r="C1317" i="38"/>
  <c r="R1317" i="38" s="1"/>
  <c r="B1317" i="38"/>
  <c r="Q1317" i="38" s="1"/>
  <c r="H1316" i="38"/>
  <c r="U1316" i="38" s="1"/>
  <c r="G1316" i="38"/>
  <c r="W1316" i="38" s="1"/>
  <c r="F1316" i="38"/>
  <c r="E1316" i="38"/>
  <c r="D1316" i="38"/>
  <c r="S1316" i="38" s="1"/>
  <c r="C1316" i="38"/>
  <c r="R1316" i="38" s="1"/>
  <c r="B1316" i="38"/>
  <c r="Q1316" i="38" s="1"/>
  <c r="H1315" i="38"/>
  <c r="U1315" i="38" s="1"/>
  <c r="G1315" i="38"/>
  <c r="W1315" i="38" s="1"/>
  <c r="F1315" i="38"/>
  <c r="E1315" i="38"/>
  <c r="D1315" i="38"/>
  <c r="S1315" i="38" s="1"/>
  <c r="C1315" i="38"/>
  <c r="R1315" i="38" s="1"/>
  <c r="B1315" i="38"/>
  <c r="Q1315" i="38" s="1"/>
  <c r="H1314" i="38"/>
  <c r="U1314" i="38" s="1"/>
  <c r="G1314" i="38"/>
  <c r="W1314" i="38" s="1"/>
  <c r="F1314" i="38"/>
  <c r="E1314" i="38"/>
  <c r="D1314" i="38"/>
  <c r="S1314" i="38" s="1"/>
  <c r="C1314" i="38"/>
  <c r="R1314" i="38" s="1"/>
  <c r="B1314" i="38"/>
  <c r="Q1314" i="38" s="1"/>
  <c r="H1313" i="38"/>
  <c r="U1313" i="38" s="1"/>
  <c r="G1313" i="38"/>
  <c r="W1313" i="38" s="1"/>
  <c r="F1313" i="38"/>
  <c r="E1313" i="38"/>
  <c r="D1313" i="38"/>
  <c r="S1313" i="38" s="1"/>
  <c r="C1313" i="38"/>
  <c r="R1313" i="38" s="1"/>
  <c r="B1313" i="38"/>
  <c r="Q1313" i="38" s="1"/>
  <c r="H1312" i="38"/>
  <c r="U1312" i="38" s="1"/>
  <c r="G1312" i="38"/>
  <c r="W1312" i="38" s="1"/>
  <c r="F1312" i="38"/>
  <c r="E1312" i="38"/>
  <c r="D1312" i="38"/>
  <c r="S1312" i="38" s="1"/>
  <c r="C1312" i="38"/>
  <c r="R1312" i="38" s="1"/>
  <c r="B1312" i="38"/>
  <c r="Q1312" i="38" s="1"/>
  <c r="H1311" i="38"/>
  <c r="U1311" i="38" s="1"/>
  <c r="G1311" i="38"/>
  <c r="W1311" i="38" s="1"/>
  <c r="F1311" i="38"/>
  <c r="E1311" i="38"/>
  <c r="D1311" i="38"/>
  <c r="S1311" i="38" s="1"/>
  <c r="C1311" i="38"/>
  <c r="R1311" i="38" s="1"/>
  <c r="B1311" i="38"/>
  <c r="Q1311" i="38" s="1"/>
  <c r="H1310" i="38"/>
  <c r="U1310" i="38" s="1"/>
  <c r="G1310" i="38"/>
  <c r="W1310" i="38" s="1"/>
  <c r="F1310" i="38"/>
  <c r="E1310" i="38"/>
  <c r="D1310" i="38"/>
  <c r="S1310" i="38" s="1"/>
  <c r="C1310" i="38"/>
  <c r="R1310" i="38" s="1"/>
  <c r="B1310" i="38"/>
  <c r="Q1310" i="38" s="1"/>
  <c r="H1309" i="38"/>
  <c r="U1309" i="38" s="1"/>
  <c r="G1309" i="38"/>
  <c r="W1309" i="38" s="1"/>
  <c r="F1309" i="38"/>
  <c r="E1309" i="38"/>
  <c r="D1309" i="38"/>
  <c r="S1309" i="38" s="1"/>
  <c r="C1309" i="38"/>
  <c r="R1309" i="38" s="1"/>
  <c r="B1309" i="38"/>
  <c r="Q1309" i="38" s="1"/>
  <c r="H1308" i="38"/>
  <c r="U1308" i="38" s="1"/>
  <c r="G1308" i="38"/>
  <c r="W1308" i="38" s="1"/>
  <c r="F1308" i="38"/>
  <c r="E1308" i="38"/>
  <c r="D1308" i="38"/>
  <c r="S1308" i="38" s="1"/>
  <c r="C1308" i="38"/>
  <c r="R1308" i="38" s="1"/>
  <c r="B1308" i="38"/>
  <c r="Q1308" i="38" s="1"/>
  <c r="H1307" i="38"/>
  <c r="U1307" i="38" s="1"/>
  <c r="G1307" i="38"/>
  <c r="W1307" i="38" s="1"/>
  <c r="F1307" i="38"/>
  <c r="E1307" i="38"/>
  <c r="D1307" i="38"/>
  <c r="S1307" i="38" s="1"/>
  <c r="C1307" i="38"/>
  <c r="R1307" i="38" s="1"/>
  <c r="B1307" i="38"/>
  <c r="Q1307" i="38" s="1"/>
  <c r="H1306" i="38"/>
  <c r="U1306" i="38" s="1"/>
  <c r="G1306" i="38"/>
  <c r="W1306" i="38" s="1"/>
  <c r="F1306" i="38"/>
  <c r="E1306" i="38"/>
  <c r="D1306" i="38"/>
  <c r="S1306" i="38" s="1"/>
  <c r="C1306" i="38"/>
  <c r="R1306" i="38" s="1"/>
  <c r="B1306" i="38"/>
  <c r="Q1306" i="38" s="1"/>
  <c r="H1305" i="38"/>
  <c r="U1305" i="38" s="1"/>
  <c r="G1305" i="38"/>
  <c r="W1305" i="38" s="1"/>
  <c r="F1305" i="38"/>
  <c r="E1305" i="38"/>
  <c r="D1305" i="38"/>
  <c r="S1305" i="38" s="1"/>
  <c r="C1305" i="38"/>
  <c r="R1305" i="38" s="1"/>
  <c r="B1305" i="38"/>
  <c r="Q1305" i="38" s="1"/>
  <c r="H1304" i="38"/>
  <c r="U1304" i="38" s="1"/>
  <c r="G1304" i="38"/>
  <c r="W1304" i="38" s="1"/>
  <c r="F1304" i="38"/>
  <c r="E1304" i="38"/>
  <c r="D1304" i="38"/>
  <c r="S1304" i="38" s="1"/>
  <c r="C1304" i="38"/>
  <c r="R1304" i="38" s="1"/>
  <c r="B1304" i="38"/>
  <c r="Q1304" i="38" s="1"/>
  <c r="H1303" i="38"/>
  <c r="U1303" i="38" s="1"/>
  <c r="G1303" i="38"/>
  <c r="W1303" i="38" s="1"/>
  <c r="F1303" i="38"/>
  <c r="E1303" i="38"/>
  <c r="D1303" i="38"/>
  <c r="S1303" i="38" s="1"/>
  <c r="C1303" i="38"/>
  <c r="R1303" i="38" s="1"/>
  <c r="B1303" i="38"/>
  <c r="Q1303" i="38" s="1"/>
  <c r="H1302" i="38"/>
  <c r="U1302" i="38" s="1"/>
  <c r="G1302" i="38"/>
  <c r="W1302" i="38" s="1"/>
  <c r="F1302" i="38"/>
  <c r="E1302" i="38"/>
  <c r="D1302" i="38"/>
  <c r="S1302" i="38" s="1"/>
  <c r="C1302" i="38"/>
  <c r="R1302" i="38" s="1"/>
  <c r="B1302" i="38"/>
  <c r="Q1302" i="38" s="1"/>
  <c r="H1301" i="38"/>
  <c r="U1301" i="38" s="1"/>
  <c r="G1301" i="38"/>
  <c r="W1301" i="38" s="1"/>
  <c r="F1301" i="38"/>
  <c r="E1301" i="38"/>
  <c r="D1301" i="38"/>
  <c r="S1301" i="38" s="1"/>
  <c r="C1301" i="38"/>
  <c r="R1301" i="38" s="1"/>
  <c r="B1301" i="38"/>
  <c r="Q1301" i="38" s="1"/>
  <c r="H1300" i="38"/>
  <c r="U1300" i="38" s="1"/>
  <c r="G1300" i="38"/>
  <c r="W1300" i="38" s="1"/>
  <c r="F1300" i="38"/>
  <c r="E1300" i="38"/>
  <c r="D1300" i="38"/>
  <c r="S1300" i="38" s="1"/>
  <c r="C1300" i="38"/>
  <c r="R1300" i="38" s="1"/>
  <c r="B1300" i="38"/>
  <c r="Q1300" i="38" s="1"/>
  <c r="H1299" i="38"/>
  <c r="U1299" i="38" s="1"/>
  <c r="G1299" i="38"/>
  <c r="W1299" i="38" s="1"/>
  <c r="F1299" i="38"/>
  <c r="E1299" i="38"/>
  <c r="D1299" i="38"/>
  <c r="S1299" i="38" s="1"/>
  <c r="C1299" i="38"/>
  <c r="R1299" i="38" s="1"/>
  <c r="B1299" i="38"/>
  <c r="Q1299" i="38" s="1"/>
  <c r="H1298" i="38"/>
  <c r="U1298" i="38" s="1"/>
  <c r="G1298" i="38"/>
  <c r="W1298" i="38" s="1"/>
  <c r="F1298" i="38"/>
  <c r="E1298" i="38"/>
  <c r="D1298" i="38"/>
  <c r="S1298" i="38" s="1"/>
  <c r="C1298" i="38"/>
  <c r="R1298" i="38" s="1"/>
  <c r="B1298" i="38"/>
  <c r="Q1298" i="38" s="1"/>
  <c r="H1297" i="38"/>
  <c r="U1297" i="38" s="1"/>
  <c r="G1297" i="38"/>
  <c r="W1297" i="38" s="1"/>
  <c r="F1297" i="38"/>
  <c r="E1297" i="38"/>
  <c r="D1297" i="38"/>
  <c r="S1297" i="38" s="1"/>
  <c r="C1297" i="38"/>
  <c r="R1297" i="38" s="1"/>
  <c r="B1297" i="38"/>
  <c r="Q1297" i="38" s="1"/>
  <c r="H1296" i="38"/>
  <c r="U1296" i="38" s="1"/>
  <c r="G1296" i="38"/>
  <c r="W1296" i="38" s="1"/>
  <c r="F1296" i="38"/>
  <c r="E1296" i="38"/>
  <c r="D1296" i="38"/>
  <c r="S1296" i="38" s="1"/>
  <c r="C1296" i="38"/>
  <c r="R1296" i="38" s="1"/>
  <c r="B1296" i="38"/>
  <c r="Q1296" i="38" s="1"/>
  <c r="H1295" i="38"/>
  <c r="U1295" i="38" s="1"/>
  <c r="G1295" i="38"/>
  <c r="W1295" i="38" s="1"/>
  <c r="F1295" i="38"/>
  <c r="E1295" i="38"/>
  <c r="D1295" i="38"/>
  <c r="S1295" i="38" s="1"/>
  <c r="C1295" i="38"/>
  <c r="R1295" i="38" s="1"/>
  <c r="B1295" i="38"/>
  <c r="Q1295" i="38" s="1"/>
  <c r="H1294" i="38"/>
  <c r="U1294" i="38" s="1"/>
  <c r="G1294" i="38"/>
  <c r="W1294" i="38" s="1"/>
  <c r="F1294" i="38"/>
  <c r="E1294" i="38"/>
  <c r="D1294" i="38"/>
  <c r="S1294" i="38" s="1"/>
  <c r="C1294" i="38"/>
  <c r="R1294" i="38" s="1"/>
  <c r="B1294" i="38"/>
  <c r="Q1294" i="38" s="1"/>
  <c r="H1293" i="38"/>
  <c r="U1293" i="38" s="1"/>
  <c r="G1293" i="38"/>
  <c r="W1293" i="38" s="1"/>
  <c r="F1293" i="38"/>
  <c r="E1293" i="38"/>
  <c r="D1293" i="38"/>
  <c r="S1293" i="38" s="1"/>
  <c r="C1293" i="38"/>
  <c r="R1293" i="38" s="1"/>
  <c r="B1293" i="38"/>
  <c r="Q1293" i="38" s="1"/>
  <c r="H1292" i="38"/>
  <c r="U1292" i="38" s="1"/>
  <c r="G1292" i="38"/>
  <c r="W1292" i="38" s="1"/>
  <c r="F1292" i="38"/>
  <c r="E1292" i="38"/>
  <c r="D1292" i="38"/>
  <c r="S1292" i="38" s="1"/>
  <c r="C1292" i="38"/>
  <c r="R1292" i="38" s="1"/>
  <c r="B1292" i="38"/>
  <c r="Q1292" i="38" s="1"/>
  <c r="H1291" i="38"/>
  <c r="U1291" i="38" s="1"/>
  <c r="G1291" i="38"/>
  <c r="W1291" i="38" s="1"/>
  <c r="F1291" i="38"/>
  <c r="E1291" i="38"/>
  <c r="D1291" i="38"/>
  <c r="S1291" i="38" s="1"/>
  <c r="C1291" i="38"/>
  <c r="R1291" i="38" s="1"/>
  <c r="B1291" i="38"/>
  <c r="Q1291" i="38" s="1"/>
  <c r="H1290" i="38"/>
  <c r="U1290" i="38" s="1"/>
  <c r="G1290" i="38"/>
  <c r="W1290" i="38" s="1"/>
  <c r="F1290" i="38"/>
  <c r="E1290" i="38"/>
  <c r="D1290" i="38"/>
  <c r="S1290" i="38" s="1"/>
  <c r="C1290" i="38"/>
  <c r="R1290" i="38" s="1"/>
  <c r="B1290" i="38"/>
  <c r="Q1290" i="38" s="1"/>
  <c r="H1289" i="38"/>
  <c r="U1289" i="38" s="1"/>
  <c r="G1289" i="38"/>
  <c r="W1289" i="38" s="1"/>
  <c r="F1289" i="38"/>
  <c r="E1289" i="38"/>
  <c r="D1289" i="38"/>
  <c r="S1289" i="38" s="1"/>
  <c r="C1289" i="38"/>
  <c r="R1289" i="38" s="1"/>
  <c r="B1289" i="38"/>
  <c r="Q1289" i="38" s="1"/>
  <c r="H1288" i="38"/>
  <c r="U1288" i="38" s="1"/>
  <c r="G1288" i="38"/>
  <c r="W1288" i="38" s="1"/>
  <c r="F1288" i="38"/>
  <c r="E1288" i="38"/>
  <c r="D1288" i="38"/>
  <c r="S1288" i="38" s="1"/>
  <c r="C1288" i="38"/>
  <c r="R1288" i="38" s="1"/>
  <c r="B1288" i="38"/>
  <c r="Q1288" i="38" s="1"/>
  <c r="H1287" i="38"/>
  <c r="U1287" i="38" s="1"/>
  <c r="G1287" i="38"/>
  <c r="W1287" i="38" s="1"/>
  <c r="F1287" i="38"/>
  <c r="E1287" i="38"/>
  <c r="D1287" i="38"/>
  <c r="S1287" i="38" s="1"/>
  <c r="C1287" i="38"/>
  <c r="R1287" i="38" s="1"/>
  <c r="B1287" i="38"/>
  <c r="Q1287" i="38" s="1"/>
  <c r="H1286" i="38"/>
  <c r="U1286" i="38" s="1"/>
  <c r="G1286" i="38"/>
  <c r="W1286" i="38" s="1"/>
  <c r="F1286" i="38"/>
  <c r="E1286" i="38"/>
  <c r="D1286" i="38"/>
  <c r="S1286" i="38" s="1"/>
  <c r="C1286" i="38"/>
  <c r="R1286" i="38" s="1"/>
  <c r="B1286" i="38"/>
  <c r="Q1286" i="38" s="1"/>
  <c r="H1285" i="38"/>
  <c r="U1285" i="38" s="1"/>
  <c r="G1285" i="38"/>
  <c r="W1285" i="38" s="1"/>
  <c r="F1285" i="38"/>
  <c r="E1285" i="38"/>
  <c r="D1285" i="38"/>
  <c r="S1285" i="38" s="1"/>
  <c r="C1285" i="38"/>
  <c r="R1285" i="38" s="1"/>
  <c r="B1285" i="38"/>
  <c r="Q1285" i="38" s="1"/>
  <c r="H1284" i="38"/>
  <c r="U1284" i="38" s="1"/>
  <c r="G1284" i="38"/>
  <c r="W1284" i="38" s="1"/>
  <c r="F1284" i="38"/>
  <c r="E1284" i="38"/>
  <c r="D1284" i="38"/>
  <c r="S1284" i="38" s="1"/>
  <c r="C1284" i="38"/>
  <c r="R1284" i="38" s="1"/>
  <c r="B1284" i="38"/>
  <c r="Q1284" i="38" s="1"/>
  <c r="H1283" i="38"/>
  <c r="U1283" i="38" s="1"/>
  <c r="G1283" i="38"/>
  <c r="W1283" i="38" s="1"/>
  <c r="F1283" i="38"/>
  <c r="E1283" i="38"/>
  <c r="D1283" i="38"/>
  <c r="S1283" i="38" s="1"/>
  <c r="C1283" i="38"/>
  <c r="R1283" i="38" s="1"/>
  <c r="B1283" i="38"/>
  <c r="Q1283" i="38" s="1"/>
  <c r="H1282" i="38"/>
  <c r="U1282" i="38" s="1"/>
  <c r="G1282" i="38"/>
  <c r="W1282" i="38" s="1"/>
  <c r="F1282" i="38"/>
  <c r="E1282" i="38"/>
  <c r="D1282" i="38"/>
  <c r="S1282" i="38" s="1"/>
  <c r="C1282" i="38"/>
  <c r="R1282" i="38" s="1"/>
  <c r="B1282" i="38"/>
  <c r="Q1282" i="38" s="1"/>
  <c r="H1281" i="38"/>
  <c r="U1281" i="38" s="1"/>
  <c r="G1281" i="38"/>
  <c r="W1281" i="38" s="1"/>
  <c r="F1281" i="38"/>
  <c r="E1281" i="38"/>
  <c r="D1281" i="38"/>
  <c r="S1281" i="38" s="1"/>
  <c r="C1281" i="38"/>
  <c r="R1281" i="38" s="1"/>
  <c r="B1281" i="38"/>
  <c r="Q1281" i="38" s="1"/>
  <c r="H1280" i="38"/>
  <c r="U1280" i="38" s="1"/>
  <c r="G1280" i="38"/>
  <c r="W1280" i="38" s="1"/>
  <c r="F1280" i="38"/>
  <c r="E1280" i="38"/>
  <c r="D1280" i="38"/>
  <c r="S1280" i="38" s="1"/>
  <c r="C1280" i="38"/>
  <c r="R1280" i="38" s="1"/>
  <c r="B1280" i="38"/>
  <c r="Q1280" i="38" s="1"/>
  <c r="H1279" i="38"/>
  <c r="U1279" i="38" s="1"/>
  <c r="G1279" i="38"/>
  <c r="W1279" i="38" s="1"/>
  <c r="F1279" i="38"/>
  <c r="E1279" i="38"/>
  <c r="D1279" i="38"/>
  <c r="S1279" i="38" s="1"/>
  <c r="C1279" i="38"/>
  <c r="R1279" i="38" s="1"/>
  <c r="B1279" i="38"/>
  <c r="Q1279" i="38" s="1"/>
  <c r="H1278" i="38"/>
  <c r="U1278" i="38" s="1"/>
  <c r="G1278" i="38"/>
  <c r="W1278" i="38" s="1"/>
  <c r="F1278" i="38"/>
  <c r="E1278" i="38"/>
  <c r="D1278" i="38"/>
  <c r="S1278" i="38" s="1"/>
  <c r="C1278" i="38"/>
  <c r="R1278" i="38" s="1"/>
  <c r="B1278" i="38"/>
  <c r="Q1278" i="38" s="1"/>
  <c r="H1277" i="38"/>
  <c r="U1277" i="38" s="1"/>
  <c r="G1277" i="38"/>
  <c r="W1277" i="38" s="1"/>
  <c r="F1277" i="38"/>
  <c r="E1277" i="38"/>
  <c r="D1277" i="38"/>
  <c r="S1277" i="38" s="1"/>
  <c r="C1277" i="38"/>
  <c r="R1277" i="38" s="1"/>
  <c r="B1277" i="38"/>
  <c r="Q1277" i="38" s="1"/>
  <c r="H1276" i="38"/>
  <c r="U1276" i="38" s="1"/>
  <c r="G1276" i="38"/>
  <c r="W1276" i="38" s="1"/>
  <c r="F1276" i="38"/>
  <c r="E1276" i="38"/>
  <c r="D1276" i="38"/>
  <c r="S1276" i="38" s="1"/>
  <c r="C1276" i="38"/>
  <c r="R1276" i="38" s="1"/>
  <c r="B1276" i="38"/>
  <c r="Q1276" i="38" s="1"/>
  <c r="H1275" i="38"/>
  <c r="U1275" i="38" s="1"/>
  <c r="G1275" i="38"/>
  <c r="W1275" i="38" s="1"/>
  <c r="F1275" i="38"/>
  <c r="E1275" i="38"/>
  <c r="D1275" i="38"/>
  <c r="S1275" i="38" s="1"/>
  <c r="C1275" i="38"/>
  <c r="R1275" i="38" s="1"/>
  <c r="B1275" i="38"/>
  <c r="Q1275" i="38" s="1"/>
  <c r="H1274" i="38"/>
  <c r="U1274" i="38" s="1"/>
  <c r="G1274" i="38"/>
  <c r="W1274" i="38" s="1"/>
  <c r="F1274" i="38"/>
  <c r="E1274" i="38"/>
  <c r="D1274" i="38"/>
  <c r="S1274" i="38" s="1"/>
  <c r="C1274" i="38"/>
  <c r="R1274" i="38" s="1"/>
  <c r="B1274" i="38"/>
  <c r="Q1274" i="38" s="1"/>
  <c r="H1273" i="38"/>
  <c r="U1273" i="38" s="1"/>
  <c r="G1273" i="38"/>
  <c r="W1273" i="38" s="1"/>
  <c r="F1273" i="38"/>
  <c r="E1273" i="38"/>
  <c r="D1273" i="38"/>
  <c r="S1273" i="38" s="1"/>
  <c r="C1273" i="38"/>
  <c r="R1273" i="38" s="1"/>
  <c r="B1273" i="38"/>
  <c r="Q1273" i="38" s="1"/>
  <c r="H1272" i="38"/>
  <c r="U1272" i="38" s="1"/>
  <c r="G1272" i="38"/>
  <c r="W1272" i="38" s="1"/>
  <c r="F1272" i="38"/>
  <c r="E1272" i="38"/>
  <c r="D1272" i="38"/>
  <c r="S1272" i="38" s="1"/>
  <c r="C1272" i="38"/>
  <c r="R1272" i="38" s="1"/>
  <c r="B1272" i="38"/>
  <c r="Q1272" i="38" s="1"/>
  <c r="H1271" i="38"/>
  <c r="U1271" i="38" s="1"/>
  <c r="G1271" i="38"/>
  <c r="W1271" i="38" s="1"/>
  <c r="F1271" i="38"/>
  <c r="E1271" i="38"/>
  <c r="D1271" i="38"/>
  <c r="S1271" i="38" s="1"/>
  <c r="C1271" i="38"/>
  <c r="R1271" i="38" s="1"/>
  <c r="B1271" i="38"/>
  <c r="Q1271" i="38" s="1"/>
  <c r="H1270" i="38"/>
  <c r="U1270" i="38" s="1"/>
  <c r="G1270" i="38"/>
  <c r="W1270" i="38" s="1"/>
  <c r="F1270" i="38"/>
  <c r="E1270" i="38"/>
  <c r="D1270" i="38"/>
  <c r="S1270" i="38" s="1"/>
  <c r="C1270" i="38"/>
  <c r="R1270" i="38" s="1"/>
  <c r="B1270" i="38"/>
  <c r="Q1270" i="38" s="1"/>
  <c r="H1269" i="38"/>
  <c r="U1269" i="38" s="1"/>
  <c r="G1269" i="38"/>
  <c r="W1269" i="38" s="1"/>
  <c r="F1269" i="38"/>
  <c r="E1269" i="38"/>
  <c r="D1269" i="38"/>
  <c r="S1269" i="38" s="1"/>
  <c r="C1269" i="38"/>
  <c r="R1269" i="38" s="1"/>
  <c r="B1269" i="38"/>
  <c r="Q1269" i="38" s="1"/>
  <c r="H1268" i="38"/>
  <c r="U1268" i="38" s="1"/>
  <c r="G1268" i="38"/>
  <c r="W1268" i="38" s="1"/>
  <c r="F1268" i="38"/>
  <c r="E1268" i="38"/>
  <c r="D1268" i="38"/>
  <c r="S1268" i="38" s="1"/>
  <c r="C1268" i="38"/>
  <c r="R1268" i="38" s="1"/>
  <c r="B1268" i="38"/>
  <c r="Q1268" i="38" s="1"/>
  <c r="H1267" i="38"/>
  <c r="U1267" i="38" s="1"/>
  <c r="G1267" i="38"/>
  <c r="W1267" i="38" s="1"/>
  <c r="F1267" i="38"/>
  <c r="E1267" i="38"/>
  <c r="D1267" i="38"/>
  <c r="S1267" i="38" s="1"/>
  <c r="C1267" i="38"/>
  <c r="R1267" i="38" s="1"/>
  <c r="B1267" i="38"/>
  <c r="Q1267" i="38" s="1"/>
  <c r="H1266" i="38"/>
  <c r="U1266" i="38" s="1"/>
  <c r="G1266" i="38"/>
  <c r="W1266" i="38" s="1"/>
  <c r="F1266" i="38"/>
  <c r="E1266" i="38"/>
  <c r="D1266" i="38"/>
  <c r="S1266" i="38" s="1"/>
  <c r="C1266" i="38"/>
  <c r="R1266" i="38" s="1"/>
  <c r="B1266" i="38"/>
  <c r="Q1266" i="38" s="1"/>
  <c r="H1265" i="38"/>
  <c r="U1265" i="38" s="1"/>
  <c r="G1265" i="38"/>
  <c r="W1265" i="38" s="1"/>
  <c r="F1265" i="38"/>
  <c r="E1265" i="38"/>
  <c r="D1265" i="38"/>
  <c r="S1265" i="38" s="1"/>
  <c r="C1265" i="38"/>
  <c r="R1265" i="38" s="1"/>
  <c r="B1265" i="38"/>
  <c r="Q1265" i="38" s="1"/>
  <c r="H1264" i="38"/>
  <c r="U1264" i="38" s="1"/>
  <c r="G1264" i="38"/>
  <c r="W1264" i="38" s="1"/>
  <c r="F1264" i="38"/>
  <c r="E1264" i="38"/>
  <c r="D1264" i="38"/>
  <c r="S1264" i="38" s="1"/>
  <c r="C1264" i="38"/>
  <c r="R1264" i="38" s="1"/>
  <c r="B1264" i="38"/>
  <c r="Q1264" i="38" s="1"/>
  <c r="H1263" i="38"/>
  <c r="U1263" i="38" s="1"/>
  <c r="G1263" i="38"/>
  <c r="W1263" i="38" s="1"/>
  <c r="F1263" i="38"/>
  <c r="E1263" i="38"/>
  <c r="D1263" i="38"/>
  <c r="S1263" i="38" s="1"/>
  <c r="C1263" i="38"/>
  <c r="R1263" i="38" s="1"/>
  <c r="B1263" i="38"/>
  <c r="Q1263" i="38" s="1"/>
  <c r="H1262" i="38"/>
  <c r="U1262" i="38" s="1"/>
  <c r="G1262" i="38"/>
  <c r="W1262" i="38" s="1"/>
  <c r="F1262" i="38"/>
  <c r="E1262" i="38"/>
  <c r="D1262" i="38"/>
  <c r="S1262" i="38" s="1"/>
  <c r="C1262" i="38"/>
  <c r="R1262" i="38" s="1"/>
  <c r="B1262" i="38"/>
  <c r="Q1262" i="38" s="1"/>
  <c r="H1261" i="38"/>
  <c r="U1261" i="38" s="1"/>
  <c r="G1261" i="38"/>
  <c r="W1261" i="38" s="1"/>
  <c r="F1261" i="38"/>
  <c r="E1261" i="38"/>
  <c r="D1261" i="38"/>
  <c r="S1261" i="38" s="1"/>
  <c r="C1261" i="38"/>
  <c r="R1261" i="38" s="1"/>
  <c r="B1261" i="38"/>
  <c r="Q1261" i="38" s="1"/>
  <c r="H1260" i="38"/>
  <c r="U1260" i="38" s="1"/>
  <c r="G1260" i="38"/>
  <c r="W1260" i="38" s="1"/>
  <c r="F1260" i="38"/>
  <c r="E1260" i="38"/>
  <c r="D1260" i="38"/>
  <c r="S1260" i="38" s="1"/>
  <c r="C1260" i="38"/>
  <c r="R1260" i="38" s="1"/>
  <c r="B1260" i="38"/>
  <c r="Q1260" i="38" s="1"/>
  <c r="H1259" i="38"/>
  <c r="U1259" i="38" s="1"/>
  <c r="G1259" i="38"/>
  <c r="W1259" i="38" s="1"/>
  <c r="F1259" i="38"/>
  <c r="E1259" i="38"/>
  <c r="D1259" i="38"/>
  <c r="S1259" i="38" s="1"/>
  <c r="C1259" i="38"/>
  <c r="R1259" i="38" s="1"/>
  <c r="B1259" i="38"/>
  <c r="Q1259" i="38" s="1"/>
  <c r="H1258" i="38"/>
  <c r="U1258" i="38" s="1"/>
  <c r="G1258" i="38"/>
  <c r="W1258" i="38" s="1"/>
  <c r="F1258" i="38"/>
  <c r="E1258" i="38"/>
  <c r="D1258" i="38"/>
  <c r="S1258" i="38" s="1"/>
  <c r="C1258" i="38"/>
  <c r="R1258" i="38" s="1"/>
  <c r="B1258" i="38"/>
  <c r="Q1258" i="38" s="1"/>
  <c r="H1257" i="38"/>
  <c r="U1257" i="38" s="1"/>
  <c r="G1257" i="38"/>
  <c r="W1257" i="38" s="1"/>
  <c r="F1257" i="38"/>
  <c r="E1257" i="38"/>
  <c r="D1257" i="38"/>
  <c r="S1257" i="38" s="1"/>
  <c r="C1257" i="38"/>
  <c r="R1257" i="38" s="1"/>
  <c r="B1257" i="38"/>
  <c r="Q1257" i="38" s="1"/>
  <c r="H1256" i="38"/>
  <c r="U1256" i="38" s="1"/>
  <c r="G1256" i="38"/>
  <c r="W1256" i="38" s="1"/>
  <c r="F1256" i="38"/>
  <c r="E1256" i="38"/>
  <c r="D1256" i="38"/>
  <c r="S1256" i="38" s="1"/>
  <c r="C1256" i="38"/>
  <c r="R1256" i="38" s="1"/>
  <c r="B1256" i="38"/>
  <c r="Q1256" i="38" s="1"/>
  <c r="H1255" i="38"/>
  <c r="U1255" i="38" s="1"/>
  <c r="G1255" i="38"/>
  <c r="W1255" i="38" s="1"/>
  <c r="F1255" i="38"/>
  <c r="E1255" i="38"/>
  <c r="D1255" i="38"/>
  <c r="S1255" i="38" s="1"/>
  <c r="C1255" i="38"/>
  <c r="R1255" i="38" s="1"/>
  <c r="B1255" i="38"/>
  <c r="Q1255" i="38" s="1"/>
  <c r="H1254" i="38"/>
  <c r="U1254" i="38" s="1"/>
  <c r="G1254" i="38"/>
  <c r="W1254" i="38" s="1"/>
  <c r="F1254" i="38"/>
  <c r="E1254" i="38"/>
  <c r="D1254" i="38"/>
  <c r="S1254" i="38" s="1"/>
  <c r="C1254" i="38"/>
  <c r="R1254" i="38" s="1"/>
  <c r="B1254" i="38"/>
  <c r="Q1254" i="38" s="1"/>
  <c r="H1253" i="38"/>
  <c r="U1253" i="38" s="1"/>
  <c r="G1253" i="38"/>
  <c r="W1253" i="38" s="1"/>
  <c r="F1253" i="38"/>
  <c r="E1253" i="38"/>
  <c r="D1253" i="38"/>
  <c r="S1253" i="38" s="1"/>
  <c r="C1253" i="38"/>
  <c r="R1253" i="38" s="1"/>
  <c r="B1253" i="38"/>
  <c r="Q1253" i="38" s="1"/>
  <c r="H1252" i="38"/>
  <c r="U1252" i="38" s="1"/>
  <c r="G1252" i="38"/>
  <c r="W1252" i="38" s="1"/>
  <c r="F1252" i="38"/>
  <c r="E1252" i="38"/>
  <c r="D1252" i="38"/>
  <c r="S1252" i="38" s="1"/>
  <c r="C1252" i="38"/>
  <c r="R1252" i="38" s="1"/>
  <c r="B1252" i="38"/>
  <c r="Q1252" i="38" s="1"/>
  <c r="H1251" i="38"/>
  <c r="U1251" i="38" s="1"/>
  <c r="G1251" i="38"/>
  <c r="W1251" i="38" s="1"/>
  <c r="F1251" i="38"/>
  <c r="E1251" i="38"/>
  <c r="D1251" i="38"/>
  <c r="S1251" i="38" s="1"/>
  <c r="C1251" i="38"/>
  <c r="R1251" i="38" s="1"/>
  <c r="B1251" i="38"/>
  <c r="Q1251" i="38" s="1"/>
  <c r="H1250" i="38"/>
  <c r="U1250" i="38" s="1"/>
  <c r="G1250" i="38"/>
  <c r="W1250" i="38" s="1"/>
  <c r="F1250" i="38"/>
  <c r="E1250" i="38"/>
  <c r="D1250" i="38"/>
  <c r="S1250" i="38" s="1"/>
  <c r="C1250" i="38"/>
  <c r="R1250" i="38" s="1"/>
  <c r="B1250" i="38"/>
  <c r="Q1250" i="38" s="1"/>
  <c r="H1249" i="38"/>
  <c r="U1249" i="38" s="1"/>
  <c r="G1249" i="38"/>
  <c r="W1249" i="38" s="1"/>
  <c r="F1249" i="38"/>
  <c r="E1249" i="38"/>
  <c r="D1249" i="38"/>
  <c r="S1249" i="38" s="1"/>
  <c r="C1249" i="38"/>
  <c r="R1249" i="38" s="1"/>
  <c r="B1249" i="38"/>
  <c r="Q1249" i="38" s="1"/>
  <c r="H1248" i="38"/>
  <c r="U1248" i="38" s="1"/>
  <c r="G1248" i="38"/>
  <c r="W1248" i="38" s="1"/>
  <c r="F1248" i="38"/>
  <c r="E1248" i="38"/>
  <c r="D1248" i="38"/>
  <c r="S1248" i="38" s="1"/>
  <c r="C1248" i="38"/>
  <c r="R1248" i="38" s="1"/>
  <c r="B1248" i="38"/>
  <c r="Q1248" i="38" s="1"/>
  <c r="H1247" i="38"/>
  <c r="U1247" i="38" s="1"/>
  <c r="G1247" i="38"/>
  <c r="W1247" i="38" s="1"/>
  <c r="F1247" i="38"/>
  <c r="E1247" i="38"/>
  <c r="D1247" i="38"/>
  <c r="S1247" i="38" s="1"/>
  <c r="C1247" i="38"/>
  <c r="R1247" i="38" s="1"/>
  <c r="B1247" i="38"/>
  <c r="Q1247" i="38" s="1"/>
  <c r="H1246" i="38"/>
  <c r="U1246" i="38" s="1"/>
  <c r="G1246" i="38"/>
  <c r="W1246" i="38" s="1"/>
  <c r="F1246" i="38"/>
  <c r="E1246" i="38"/>
  <c r="D1246" i="38"/>
  <c r="S1246" i="38" s="1"/>
  <c r="C1246" i="38"/>
  <c r="R1246" i="38" s="1"/>
  <c r="B1246" i="38"/>
  <c r="Q1246" i="38" s="1"/>
  <c r="H1245" i="38"/>
  <c r="U1245" i="38" s="1"/>
  <c r="G1245" i="38"/>
  <c r="W1245" i="38" s="1"/>
  <c r="F1245" i="38"/>
  <c r="E1245" i="38"/>
  <c r="D1245" i="38"/>
  <c r="S1245" i="38" s="1"/>
  <c r="C1245" i="38"/>
  <c r="R1245" i="38" s="1"/>
  <c r="B1245" i="38"/>
  <c r="Q1245" i="38" s="1"/>
  <c r="H1244" i="38"/>
  <c r="U1244" i="38" s="1"/>
  <c r="G1244" i="38"/>
  <c r="W1244" i="38" s="1"/>
  <c r="F1244" i="38"/>
  <c r="E1244" i="38"/>
  <c r="D1244" i="38"/>
  <c r="S1244" i="38" s="1"/>
  <c r="C1244" i="38"/>
  <c r="R1244" i="38" s="1"/>
  <c r="B1244" i="38"/>
  <c r="Q1244" i="38" s="1"/>
  <c r="H1243" i="38"/>
  <c r="U1243" i="38" s="1"/>
  <c r="G1243" i="38"/>
  <c r="W1243" i="38" s="1"/>
  <c r="F1243" i="38"/>
  <c r="E1243" i="38"/>
  <c r="D1243" i="38"/>
  <c r="S1243" i="38" s="1"/>
  <c r="C1243" i="38"/>
  <c r="R1243" i="38" s="1"/>
  <c r="B1243" i="38"/>
  <c r="Q1243" i="38" s="1"/>
  <c r="H1242" i="38"/>
  <c r="U1242" i="38" s="1"/>
  <c r="G1242" i="38"/>
  <c r="W1242" i="38" s="1"/>
  <c r="F1242" i="38"/>
  <c r="E1242" i="38"/>
  <c r="D1242" i="38"/>
  <c r="S1242" i="38" s="1"/>
  <c r="C1242" i="38"/>
  <c r="R1242" i="38" s="1"/>
  <c r="B1242" i="38"/>
  <c r="Q1242" i="38" s="1"/>
  <c r="H1241" i="38"/>
  <c r="U1241" i="38" s="1"/>
  <c r="G1241" i="38"/>
  <c r="W1241" i="38" s="1"/>
  <c r="F1241" i="38"/>
  <c r="E1241" i="38"/>
  <c r="D1241" i="38"/>
  <c r="S1241" i="38" s="1"/>
  <c r="C1241" i="38"/>
  <c r="R1241" i="38" s="1"/>
  <c r="B1241" i="38"/>
  <c r="Q1241" i="38" s="1"/>
  <c r="H1240" i="38"/>
  <c r="U1240" i="38" s="1"/>
  <c r="G1240" i="38"/>
  <c r="W1240" i="38" s="1"/>
  <c r="F1240" i="38"/>
  <c r="E1240" i="38"/>
  <c r="D1240" i="38"/>
  <c r="S1240" i="38" s="1"/>
  <c r="C1240" i="38"/>
  <c r="R1240" i="38" s="1"/>
  <c r="B1240" i="38"/>
  <c r="Q1240" i="38" s="1"/>
  <c r="H1239" i="38"/>
  <c r="U1239" i="38" s="1"/>
  <c r="G1239" i="38"/>
  <c r="W1239" i="38" s="1"/>
  <c r="F1239" i="38"/>
  <c r="E1239" i="38"/>
  <c r="D1239" i="38"/>
  <c r="S1239" i="38" s="1"/>
  <c r="C1239" i="38"/>
  <c r="R1239" i="38" s="1"/>
  <c r="B1239" i="38"/>
  <c r="Q1239" i="38" s="1"/>
  <c r="H1238" i="38"/>
  <c r="U1238" i="38" s="1"/>
  <c r="G1238" i="38"/>
  <c r="W1238" i="38" s="1"/>
  <c r="F1238" i="38"/>
  <c r="E1238" i="38"/>
  <c r="D1238" i="38"/>
  <c r="S1238" i="38" s="1"/>
  <c r="C1238" i="38"/>
  <c r="R1238" i="38" s="1"/>
  <c r="B1238" i="38"/>
  <c r="Q1238" i="38" s="1"/>
  <c r="H1237" i="38"/>
  <c r="U1237" i="38" s="1"/>
  <c r="G1237" i="38"/>
  <c r="W1237" i="38" s="1"/>
  <c r="F1237" i="38"/>
  <c r="E1237" i="38"/>
  <c r="D1237" i="38"/>
  <c r="S1237" i="38" s="1"/>
  <c r="C1237" i="38"/>
  <c r="R1237" i="38" s="1"/>
  <c r="B1237" i="38"/>
  <c r="Q1237" i="38" s="1"/>
  <c r="H1236" i="38"/>
  <c r="U1236" i="38" s="1"/>
  <c r="G1236" i="38"/>
  <c r="W1236" i="38" s="1"/>
  <c r="F1236" i="38"/>
  <c r="E1236" i="38"/>
  <c r="D1236" i="38"/>
  <c r="S1236" i="38" s="1"/>
  <c r="C1236" i="38"/>
  <c r="R1236" i="38" s="1"/>
  <c r="B1236" i="38"/>
  <c r="Q1236" i="38" s="1"/>
  <c r="H1235" i="38"/>
  <c r="U1235" i="38" s="1"/>
  <c r="G1235" i="38"/>
  <c r="W1235" i="38" s="1"/>
  <c r="F1235" i="38"/>
  <c r="E1235" i="38"/>
  <c r="D1235" i="38"/>
  <c r="S1235" i="38" s="1"/>
  <c r="C1235" i="38"/>
  <c r="R1235" i="38" s="1"/>
  <c r="B1235" i="38"/>
  <c r="Q1235" i="38" s="1"/>
  <c r="H1234" i="38"/>
  <c r="U1234" i="38" s="1"/>
  <c r="G1234" i="38"/>
  <c r="W1234" i="38" s="1"/>
  <c r="F1234" i="38"/>
  <c r="E1234" i="38"/>
  <c r="D1234" i="38"/>
  <c r="S1234" i="38" s="1"/>
  <c r="C1234" i="38"/>
  <c r="R1234" i="38" s="1"/>
  <c r="B1234" i="38"/>
  <c r="Q1234" i="38" s="1"/>
  <c r="H1233" i="38"/>
  <c r="U1233" i="38" s="1"/>
  <c r="G1233" i="38"/>
  <c r="W1233" i="38" s="1"/>
  <c r="F1233" i="38"/>
  <c r="E1233" i="38"/>
  <c r="D1233" i="38"/>
  <c r="S1233" i="38" s="1"/>
  <c r="C1233" i="38"/>
  <c r="R1233" i="38" s="1"/>
  <c r="B1233" i="38"/>
  <c r="Q1233" i="38" s="1"/>
  <c r="H1232" i="38"/>
  <c r="U1232" i="38" s="1"/>
  <c r="G1232" i="38"/>
  <c r="W1232" i="38" s="1"/>
  <c r="F1232" i="38"/>
  <c r="E1232" i="38"/>
  <c r="D1232" i="38"/>
  <c r="S1232" i="38" s="1"/>
  <c r="C1232" i="38"/>
  <c r="R1232" i="38" s="1"/>
  <c r="B1232" i="38"/>
  <c r="Q1232" i="38" s="1"/>
  <c r="H1231" i="38"/>
  <c r="U1231" i="38" s="1"/>
  <c r="G1231" i="38"/>
  <c r="W1231" i="38" s="1"/>
  <c r="F1231" i="38"/>
  <c r="E1231" i="38"/>
  <c r="D1231" i="38"/>
  <c r="S1231" i="38" s="1"/>
  <c r="C1231" i="38"/>
  <c r="R1231" i="38" s="1"/>
  <c r="B1231" i="38"/>
  <c r="Q1231" i="38" s="1"/>
  <c r="H1230" i="38"/>
  <c r="U1230" i="38" s="1"/>
  <c r="G1230" i="38"/>
  <c r="W1230" i="38" s="1"/>
  <c r="F1230" i="38"/>
  <c r="E1230" i="38"/>
  <c r="D1230" i="38"/>
  <c r="S1230" i="38" s="1"/>
  <c r="C1230" i="38"/>
  <c r="R1230" i="38" s="1"/>
  <c r="B1230" i="38"/>
  <c r="Q1230" i="38" s="1"/>
  <c r="H1229" i="38"/>
  <c r="U1229" i="38" s="1"/>
  <c r="G1229" i="38"/>
  <c r="W1229" i="38" s="1"/>
  <c r="F1229" i="38"/>
  <c r="E1229" i="38"/>
  <c r="D1229" i="38"/>
  <c r="S1229" i="38" s="1"/>
  <c r="C1229" i="38"/>
  <c r="R1229" i="38" s="1"/>
  <c r="B1229" i="38"/>
  <c r="Q1229" i="38" s="1"/>
  <c r="H1228" i="38"/>
  <c r="U1228" i="38" s="1"/>
  <c r="G1228" i="38"/>
  <c r="W1228" i="38" s="1"/>
  <c r="F1228" i="38"/>
  <c r="E1228" i="38"/>
  <c r="D1228" i="38"/>
  <c r="S1228" i="38" s="1"/>
  <c r="C1228" i="38"/>
  <c r="R1228" i="38" s="1"/>
  <c r="B1228" i="38"/>
  <c r="Q1228" i="38" s="1"/>
  <c r="H1227" i="38"/>
  <c r="U1227" i="38" s="1"/>
  <c r="G1227" i="38"/>
  <c r="W1227" i="38" s="1"/>
  <c r="F1227" i="38"/>
  <c r="E1227" i="38"/>
  <c r="D1227" i="38"/>
  <c r="S1227" i="38" s="1"/>
  <c r="C1227" i="38"/>
  <c r="R1227" i="38" s="1"/>
  <c r="B1227" i="38"/>
  <c r="Q1227" i="38" s="1"/>
  <c r="H1226" i="38"/>
  <c r="U1226" i="38" s="1"/>
  <c r="G1226" i="38"/>
  <c r="W1226" i="38" s="1"/>
  <c r="F1226" i="38"/>
  <c r="E1226" i="38"/>
  <c r="D1226" i="38"/>
  <c r="S1226" i="38" s="1"/>
  <c r="C1226" i="38"/>
  <c r="R1226" i="38" s="1"/>
  <c r="B1226" i="38"/>
  <c r="Q1226" i="38" s="1"/>
  <c r="H1225" i="38"/>
  <c r="U1225" i="38" s="1"/>
  <c r="G1225" i="38"/>
  <c r="W1225" i="38" s="1"/>
  <c r="F1225" i="38"/>
  <c r="E1225" i="38"/>
  <c r="D1225" i="38"/>
  <c r="S1225" i="38" s="1"/>
  <c r="C1225" i="38"/>
  <c r="R1225" i="38" s="1"/>
  <c r="B1225" i="38"/>
  <c r="Q1225" i="38" s="1"/>
  <c r="H1224" i="38"/>
  <c r="U1224" i="38" s="1"/>
  <c r="G1224" i="38"/>
  <c r="W1224" i="38" s="1"/>
  <c r="F1224" i="38"/>
  <c r="E1224" i="38"/>
  <c r="D1224" i="38"/>
  <c r="S1224" i="38" s="1"/>
  <c r="C1224" i="38"/>
  <c r="R1224" i="38" s="1"/>
  <c r="B1224" i="38"/>
  <c r="Q1224" i="38" s="1"/>
  <c r="H1223" i="38"/>
  <c r="U1223" i="38" s="1"/>
  <c r="G1223" i="38"/>
  <c r="W1223" i="38" s="1"/>
  <c r="F1223" i="38"/>
  <c r="E1223" i="38"/>
  <c r="D1223" i="38"/>
  <c r="S1223" i="38" s="1"/>
  <c r="C1223" i="38"/>
  <c r="R1223" i="38" s="1"/>
  <c r="B1223" i="38"/>
  <c r="Q1223" i="38" s="1"/>
  <c r="H1222" i="38"/>
  <c r="U1222" i="38" s="1"/>
  <c r="G1222" i="38"/>
  <c r="W1222" i="38" s="1"/>
  <c r="F1222" i="38"/>
  <c r="E1222" i="38"/>
  <c r="D1222" i="38"/>
  <c r="S1222" i="38" s="1"/>
  <c r="C1222" i="38"/>
  <c r="R1222" i="38" s="1"/>
  <c r="B1222" i="38"/>
  <c r="Q1222" i="38" s="1"/>
  <c r="H1221" i="38"/>
  <c r="U1221" i="38" s="1"/>
  <c r="G1221" i="38"/>
  <c r="W1221" i="38" s="1"/>
  <c r="F1221" i="38"/>
  <c r="E1221" i="38"/>
  <c r="D1221" i="38"/>
  <c r="S1221" i="38" s="1"/>
  <c r="C1221" i="38"/>
  <c r="R1221" i="38" s="1"/>
  <c r="B1221" i="38"/>
  <c r="Q1221" i="38" s="1"/>
  <c r="H1220" i="38"/>
  <c r="U1220" i="38" s="1"/>
  <c r="G1220" i="38"/>
  <c r="W1220" i="38" s="1"/>
  <c r="F1220" i="38"/>
  <c r="E1220" i="38"/>
  <c r="D1220" i="38"/>
  <c r="S1220" i="38" s="1"/>
  <c r="C1220" i="38"/>
  <c r="R1220" i="38" s="1"/>
  <c r="B1220" i="38"/>
  <c r="Q1220" i="38" s="1"/>
  <c r="H1219" i="38"/>
  <c r="U1219" i="38" s="1"/>
  <c r="G1219" i="38"/>
  <c r="W1219" i="38" s="1"/>
  <c r="F1219" i="38"/>
  <c r="E1219" i="38"/>
  <c r="D1219" i="38"/>
  <c r="S1219" i="38" s="1"/>
  <c r="C1219" i="38"/>
  <c r="R1219" i="38" s="1"/>
  <c r="B1219" i="38"/>
  <c r="Q1219" i="38" s="1"/>
  <c r="H1218" i="38"/>
  <c r="U1218" i="38" s="1"/>
  <c r="G1218" i="38"/>
  <c r="W1218" i="38" s="1"/>
  <c r="F1218" i="38"/>
  <c r="E1218" i="38"/>
  <c r="D1218" i="38"/>
  <c r="S1218" i="38" s="1"/>
  <c r="C1218" i="38"/>
  <c r="R1218" i="38" s="1"/>
  <c r="B1218" i="38"/>
  <c r="Q1218" i="38" s="1"/>
  <c r="H1217" i="38"/>
  <c r="U1217" i="38" s="1"/>
  <c r="G1217" i="38"/>
  <c r="W1217" i="38" s="1"/>
  <c r="F1217" i="38"/>
  <c r="E1217" i="38"/>
  <c r="D1217" i="38"/>
  <c r="S1217" i="38" s="1"/>
  <c r="C1217" i="38"/>
  <c r="R1217" i="38" s="1"/>
  <c r="B1217" i="38"/>
  <c r="Q1217" i="38" s="1"/>
  <c r="H1216" i="38"/>
  <c r="U1216" i="38" s="1"/>
  <c r="G1216" i="38"/>
  <c r="W1216" i="38" s="1"/>
  <c r="F1216" i="38"/>
  <c r="E1216" i="38"/>
  <c r="D1216" i="38"/>
  <c r="S1216" i="38" s="1"/>
  <c r="C1216" i="38"/>
  <c r="R1216" i="38" s="1"/>
  <c r="B1216" i="38"/>
  <c r="Q1216" i="38" s="1"/>
  <c r="H1215" i="38"/>
  <c r="U1215" i="38" s="1"/>
  <c r="G1215" i="38"/>
  <c r="W1215" i="38" s="1"/>
  <c r="F1215" i="38"/>
  <c r="E1215" i="38"/>
  <c r="D1215" i="38"/>
  <c r="S1215" i="38" s="1"/>
  <c r="C1215" i="38"/>
  <c r="R1215" i="38" s="1"/>
  <c r="B1215" i="38"/>
  <c r="Q1215" i="38" s="1"/>
  <c r="H1214" i="38"/>
  <c r="U1214" i="38" s="1"/>
  <c r="G1214" i="38"/>
  <c r="W1214" i="38" s="1"/>
  <c r="F1214" i="38"/>
  <c r="E1214" i="38"/>
  <c r="D1214" i="38"/>
  <c r="S1214" i="38" s="1"/>
  <c r="C1214" i="38"/>
  <c r="R1214" i="38" s="1"/>
  <c r="B1214" i="38"/>
  <c r="Q1214" i="38" s="1"/>
  <c r="H1213" i="38"/>
  <c r="U1213" i="38" s="1"/>
  <c r="G1213" i="38"/>
  <c r="W1213" i="38" s="1"/>
  <c r="F1213" i="38"/>
  <c r="E1213" i="38"/>
  <c r="D1213" i="38"/>
  <c r="S1213" i="38" s="1"/>
  <c r="C1213" i="38"/>
  <c r="R1213" i="38" s="1"/>
  <c r="B1213" i="38"/>
  <c r="Q1213" i="38" s="1"/>
  <c r="H1212" i="38"/>
  <c r="U1212" i="38" s="1"/>
  <c r="G1212" i="38"/>
  <c r="W1212" i="38" s="1"/>
  <c r="F1212" i="38"/>
  <c r="E1212" i="38"/>
  <c r="D1212" i="38"/>
  <c r="S1212" i="38" s="1"/>
  <c r="C1212" i="38"/>
  <c r="R1212" i="38" s="1"/>
  <c r="B1212" i="38"/>
  <c r="Q1212" i="38" s="1"/>
  <c r="H1211" i="38"/>
  <c r="U1211" i="38" s="1"/>
  <c r="G1211" i="38"/>
  <c r="W1211" i="38" s="1"/>
  <c r="F1211" i="38"/>
  <c r="E1211" i="38"/>
  <c r="D1211" i="38"/>
  <c r="S1211" i="38" s="1"/>
  <c r="C1211" i="38"/>
  <c r="R1211" i="38" s="1"/>
  <c r="B1211" i="38"/>
  <c r="Q1211" i="38" s="1"/>
  <c r="H1210" i="38"/>
  <c r="U1210" i="38" s="1"/>
  <c r="G1210" i="38"/>
  <c r="W1210" i="38" s="1"/>
  <c r="F1210" i="38"/>
  <c r="E1210" i="38"/>
  <c r="D1210" i="38"/>
  <c r="S1210" i="38" s="1"/>
  <c r="C1210" i="38"/>
  <c r="R1210" i="38" s="1"/>
  <c r="B1210" i="38"/>
  <c r="Q1210" i="38" s="1"/>
  <c r="H1209" i="38"/>
  <c r="U1209" i="38" s="1"/>
  <c r="G1209" i="38"/>
  <c r="W1209" i="38" s="1"/>
  <c r="F1209" i="38"/>
  <c r="E1209" i="38"/>
  <c r="D1209" i="38"/>
  <c r="S1209" i="38" s="1"/>
  <c r="C1209" i="38"/>
  <c r="R1209" i="38" s="1"/>
  <c r="B1209" i="38"/>
  <c r="Q1209" i="38" s="1"/>
  <c r="H1208" i="38"/>
  <c r="U1208" i="38" s="1"/>
  <c r="G1208" i="38"/>
  <c r="W1208" i="38" s="1"/>
  <c r="F1208" i="38"/>
  <c r="E1208" i="38"/>
  <c r="D1208" i="38"/>
  <c r="S1208" i="38" s="1"/>
  <c r="C1208" i="38"/>
  <c r="R1208" i="38" s="1"/>
  <c r="B1208" i="38"/>
  <c r="Q1208" i="38" s="1"/>
  <c r="H1207" i="38"/>
  <c r="U1207" i="38" s="1"/>
  <c r="G1207" i="38"/>
  <c r="W1207" i="38" s="1"/>
  <c r="F1207" i="38"/>
  <c r="E1207" i="38"/>
  <c r="D1207" i="38"/>
  <c r="S1207" i="38" s="1"/>
  <c r="C1207" i="38"/>
  <c r="R1207" i="38" s="1"/>
  <c r="B1207" i="38"/>
  <c r="Q1207" i="38" s="1"/>
  <c r="H1206" i="38"/>
  <c r="U1206" i="38" s="1"/>
  <c r="G1206" i="38"/>
  <c r="W1206" i="38" s="1"/>
  <c r="F1206" i="38"/>
  <c r="E1206" i="38"/>
  <c r="D1206" i="38"/>
  <c r="S1206" i="38" s="1"/>
  <c r="C1206" i="38"/>
  <c r="R1206" i="38" s="1"/>
  <c r="B1206" i="38"/>
  <c r="Q1206" i="38" s="1"/>
  <c r="H1205" i="38"/>
  <c r="U1205" i="38" s="1"/>
  <c r="G1205" i="38"/>
  <c r="W1205" i="38" s="1"/>
  <c r="F1205" i="38"/>
  <c r="E1205" i="38"/>
  <c r="D1205" i="38"/>
  <c r="S1205" i="38" s="1"/>
  <c r="C1205" i="38"/>
  <c r="R1205" i="38" s="1"/>
  <c r="B1205" i="38"/>
  <c r="Q1205" i="38" s="1"/>
  <c r="H1204" i="38"/>
  <c r="U1204" i="38" s="1"/>
  <c r="G1204" i="38"/>
  <c r="W1204" i="38" s="1"/>
  <c r="F1204" i="38"/>
  <c r="E1204" i="38"/>
  <c r="D1204" i="38"/>
  <c r="S1204" i="38" s="1"/>
  <c r="C1204" i="38"/>
  <c r="R1204" i="38" s="1"/>
  <c r="B1204" i="38"/>
  <c r="Q1204" i="38" s="1"/>
  <c r="H1203" i="38"/>
  <c r="U1203" i="38" s="1"/>
  <c r="G1203" i="38"/>
  <c r="W1203" i="38" s="1"/>
  <c r="F1203" i="38"/>
  <c r="E1203" i="38"/>
  <c r="D1203" i="38"/>
  <c r="S1203" i="38" s="1"/>
  <c r="C1203" i="38"/>
  <c r="R1203" i="38" s="1"/>
  <c r="B1203" i="38"/>
  <c r="Q1203" i="38" s="1"/>
  <c r="H1202" i="38"/>
  <c r="U1202" i="38" s="1"/>
  <c r="G1202" i="38"/>
  <c r="W1202" i="38" s="1"/>
  <c r="F1202" i="38"/>
  <c r="E1202" i="38"/>
  <c r="D1202" i="38"/>
  <c r="S1202" i="38" s="1"/>
  <c r="C1202" i="38"/>
  <c r="R1202" i="38" s="1"/>
  <c r="B1202" i="38"/>
  <c r="Q1202" i="38" s="1"/>
  <c r="H1201" i="38"/>
  <c r="U1201" i="38" s="1"/>
  <c r="G1201" i="38"/>
  <c r="W1201" i="38" s="1"/>
  <c r="F1201" i="38"/>
  <c r="E1201" i="38"/>
  <c r="D1201" i="38"/>
  <c r="S1201" i="38" s="1"/>
  <c r="C1201" i="38"/>
  <c r="R1201" i="38" s="1"/>
  <c r="B1201" i="38"/>
  <c r="Q1201" i="38" s="1"/>
  <c r="H1200" i="38"/>
  <c r="U1200" i="38" s="1"/>
  <c r="G1200" i="38"/>
  <c r="W1200" i="38" s="1"/>
  <c r="F1200" i="38"/>
  <c r="E1200" i="38"/>
  <c r="D1200" i="38"/>
  <c r="S1200" i="38" s="1"/>
  <c r="C1200" i="38"/>
  <c r="R1200" i="38" s="1"/>
  <c r="B1200" i="38"/>
  <c r="Q1200" i="38" s="1"/>
  <c r="H1199" i="38"/>
  <c r="U1199" i="38" s="1"/>
  <c r="G1199" i="38"/>
  <c r="W1199" i="38" s="1"/>
  <c r="F1199" i="38"/>
  <c r="E1199" i="38"/>
  <c r="D1199" i="38"/>
  <c r="S1199" i="38" s="1"/>
  <c r="C1199" i="38"/>
  <c r="R1199" i="38" s="1"/>
  <c r="B1199" i="38"/>
  <c r="Q1199" i="38" s="1"/>
  <c r="H1198" i="38"/>
  <c r="U1198" i="38" s="1"/>
  <c r="G1198" i="38"/>
  <c r="W1198" i="38" s="1"/>
  <c r="F1198" i="38"/>
  <c r="E1198" i="38"/>
  <c r="D1198" i="38"/>
  <c r="S1198" i="38" s="1"/>
  <c r="C1198" i="38"/>
  <c r="R1198" i="38" s="1"/>
  <c r="B1198" i="38"/>
  <c r="Q1198" i="38" s="1"/>
  <c r="H1197" i="38"/>
  <c r="U1197" i="38" s="1"/>
  <c r="G1197" i="38"/>
  <c r="W1197" i="38" s="1"/>
  <c r="F1197" i="38"/>
  <c r="E1197" i="38"/>
  <c r="D1197" i="38"/>
  <c r="S1197" i="38" s="1"/>
  <c r="C1197" i="38"/>
  <c r="R1197" i="38" s="1"/>
  <c r="B1197" i="38"/>
  <c r="Q1197" i="38" s="1"/>
  <c r="H1196" i="38"/>
  <c r="U1196" i="38" s="1"/>
  <c r="G1196" i="38"/>
  <c r="W1196" i="38" s="1"/>
  <c r="F1196" i="38"/>
  <c r="E1196" i="38"/>
  <c r="D1196" i="38"/>
  <c r="S1196" i="38" s="1"/>
  <c r="C1196" i="38"/>
  <c r="R1196" i="38" s="1"/>
  <c r="B1196" i="38"/>
  <c r="Q1196" i="38" s="1"/>
  <c r="H1195" i="38"/>
  <c r="U1195" i="38" s="1"/>
  <c r="G1195" i="38"/>
  <c r="W1195" i="38" s="1"/>
  <c r="F1195" i="38"/>
  <c r="E1195" i="38"/>
  <c r="D1195" i="38"/>
  <c r="S1195" i="38" s="1"/>
  <c r="C1195" i="38"/>
  <c r="R1195" i="38" s="1"/>
  <c r="B1195" i="38"/>
  <c r="Q1195" i="38" s="1"/>
  <c r="H1194" i="38"/>
  <c r="U1194" i="38" s="1"/>
  <c r="G1194" i="38"/>
  <c r="W1194" i="38" s="1"/>
  <c r="F1194" i="38"/>
  <c r="E1194" i="38"/>
  <c r="D1194" i="38"/>
  <c r="S1194" i="38" s="1"/>
  <c r="C1194" i="38"/>
  <c r="R1194" i="38" s="1"/>
  <c r="B1194" i="38"/>
  <c r="Q1194" i="38" s="1"/>
  <c r="H1193" i="38"/>
  <c r="U1193" i="38" s="1"/>
  <c r="G1193" i="38"/>
  <c r="W1193" i="38" s="1"/>
  <c r="F1193" i="38"/>
  <c r="E1193" i="38"/>
  <c r="D1193" i="38"/>
  <c r="S1193" i="38" s="1"/>
  <c r="C1193" i="38"/>
  <c r="R1193" i="38" s="1"/>
  <c r="B1193" i="38"/>
  <c r="Q1193" i="38" s="1"/>
  <c r="H1192" i="38"/>
  <c r="U1192" i="38" s="1"/>
  <c r="G1192" i="38"/>
  <c r="W1192" i="38" s="1"/>
  <c r="F1192" i="38"/>
  <c r="E1192" i="38"/>
  <c r="D1192" i="38"/>
  <c r="S1192" i="38" s="1"/>
  <c r="C1192" i="38"/>
  <c r="R1192" i="38" s="1"/>
  <c r="B1192" i="38"/>
  <c r="Q1192" i="38" s="1"/>
  <c r="H1191" i="38"/>
  <c r="U1191" i="38" s="1"/>
  <c r="G1191" i="38"/>
  <c r="W1191" i="38" s="1"/>
  <c r="F1191" i="38"/>
  <c r="E1191" i="38"/>
  <c r="D1191" i="38"/>
  <c r="S1191" i="38" s="1"/>
  <c r="C1191" i="38"/>
  <c r="R1191" i="38" s="1"/>
  <c r="B1191" i="38"/>
  <c r="Q1191" i="38" s="1"/>
  <c r="H1190" i="38"/>
  <c r="U1190" i="38" s="1"/>
  <c r="G1190" i="38"/>
  <c r="W1190" i="38" s="1"/>
  <c r="F1190" i="38"/>
  <c r="E1190" i="38"/>
  <c r="D1190" i="38"/>
  <c r="S1190" i="38" s="1"/>
  <c r="C1190" i="38"/>
  <c r="R1190" i="38" s="1"/>
  <c r="B1190" i="38"/>
  <c r="Q1190" i="38" s="1"/>
  <c r="H1189" i="38"/>
  <c r="U1189" i="38" s="1"/>
  <c r="G1189" i="38"/>
  <c r="W1189" i="38" s="1"/>
  <c r="F1189" i="38"/>
  <c r="E1189" i="38"/>
  <c r="D1189" i="38"/>
  <c r="S1189" i="38" s="1"/>
  <c r="C1189" i="38"/>
  <c r="R1189" i="38" s="1"/>
  <c r="B1189" i="38"/>
  <c r="Q1189" i="38" s="1"/>
  <c r="H1188" i="38"/>
  <c r="U1188" i="38" s="1"/>
  <c r="G1188" i="38"/>
  <c r="W1188" i="38" s="1"/>
  <c r="F1188" i="38"/>
  <c r="E1188" i="38"/>
  <c r="D1188" i="38"/>
  <c r="S1188" i="38" s="1"/>
  <c r="C1188" i="38"/>
  <c r="R1188" i="38" s="1"/>
  <c r="B1188" i="38"/>
  <c r="Q1188" i="38" s="1"/>
  <c r="H1187" i="38"/>
  <c r="U1187" i="38" s="1"/>
  <c r="G1187" i="38"/>
  <c r="W1187" i="38" s="1"/>
  <c r="F1187" i="38"/>
  <c r="E1187" i="38"/>
  <c r="D1187" i="38"/>
  <c r="S1187" i="38" s="1"/>
  <c r="C1187" i="38"/>
  <c r="R1187" i="38" s="1"/>
  <c r="B1187" i="38"/>
  <c r="Q1187" i="38" s="1"/>
  <c r="H1186" i="38"/>
  <c r="U1186" i="38" s="1"/>
  <c r="G1186" i="38"/>
  <c r="W1186" i="38" s="1"/>
  <c r="F1186" i="38"/>
  <c r="E1186" i="38"/>
  <c r="D1186" i="38"/>
  <c r="S1186" i="38" s="1"/>
  <c r="C1186" i="38"/>
  <c r="R1186" i="38" s="1"/>
  <c r="B1186" i="38"/>
  <c r="Q1186" i="38" s="1"/>
  <c r="H1185" i="38"/>
  <c r="U1185" i="38" s="1"/>
  <c r="G1185" i="38"/>
  <c r="W1185" i="38" s="1"/>
  <c r="F1185" i="38"/>
  <c r="E1185" i="38"/>
  <c r="D1185" i="38"/>
  <c r="S1185" i="38" s="1"/>
  <c r="C1185" i="38"/>
  <c r="R1185" i="38" s="1"/>
  <c r="B1185" i="38"/>
  <c r="Q1185" i="38" s="1"/>
  <c r="H1184" i="38"/>
  <c r="U1184" i="38" s="1"/>
  <c r="G1184" i="38"/>
  <c r="W1184" i="38" s="1"/>
  <c r="F1184" i="38"/>
  <c r="E1184" i="38"/>
  <c r="D1184" i="38"/>
  <c r="S1184" i="38" s="1"/>
  <c r="C1184" i="38"/>
  <c r="R1184" i="38" s="1"/>
  <c r="B1184" i="38"/>
  <c r="Q1184" i="38" s="1"/>
  <c r="H1183" i="38"/>
  <c r="U1183" i="38" s="1"/>
  <c r="G1183" i="38"/>
  <c r="W1183" i="38" s="1"/>
  <c r="F1183" i="38"/>
  <c r="E1183" i="38"/>
  <c r="D1183" i="38"/>
  <c r="S1183" i="38" s="1"/>
  <c r="C1183" i="38"/>
  <c r="R1183" i="38" s="1"/>
  <c r="B1183" i="38"/>
  <c r="Q1183" i="38" s="1"/>
  <c r="H1182" i="38"/>
  <c r="U1182" i="38" s="1"/>
  <c r="G1182" i="38"/>
  <c r="W1182" i="38" s="1"/>
  <c r="F1182" i="38"/>
  <c r="E1182" i="38"/>
  <c r="D1182" i="38"/>
  <c r="S1182" i="38" s="1"/>
  <c r="C1182" i="38"/>
  <c r="R1182" i="38" s="1"/>
  <c r="B1182" i="38"/>
  <c r="Q1182" i="38" s="1"/>
  <c r="H1181" i="38"/>
  <c r="U1181" i="38" s="1"/>
  <c r="G1181" i="38"/>
  <c r="W1181" i="38" s="1"/>
  <c r="F1181" i="38"/>
  <c r="E1181" i="38"/>
  <c r="D1181" i="38"/>
  <c r="S1181" i="38" s="1"/>
  <c r="C1181" i="38"/>
  <c r="R1181" i="38" s="1"/>
  <c r="B1181" i="38"/>
  <c r="Q1181" i="38" s="1"/>
  <c r="H1180" i="38"/>
  <c r="U1180" i="38" s="1"/>
  <c r="G1180" i="38"/>
  <c r="W1180" i="38" s="1"/>
  <c r="F1180" i="38"/>
  <c r="E1180" i="38"/>
  <c r="D1180" i="38"/>
  <c r="S1180" i="38" s="1"/>
  <c r="C1180" i="38"/>
  <c r="R1180" i="38" s="1"/>
  <c r="B1180" i="38"/>
  <c r="Q1180" i="38" s="1"/>
  <c r="H1179" i="38"/>
  <c r="U1179" i="38" s="1"/>
  <c r="G1179" i="38"/>
  <c r="W1179" i="38" s="1"/>
  <c r="F1179" i="38"/>
  <c r="E1179" i="38"/>
  <c r="D1179" i="38"/>
  <c r="S1179" i="38" s="1"/>
  <c r="C1179" i="38"/>
  <c r="R1179" i="38" s="1"/>
  <c r="B1179" i="38"/>
  <c r="Q1179" i="38" s="1"/>
  <c r="H1178" i="38"/>
  <c r="U1178" i="38" s="1"/>
  <c r="G1178" i="38"/>
  <c r="W1178" i="38" s="1"/>
  <c r="F1178" i="38"/>
  <c r="E1178" i="38"/>
  <c r="D1178" i="38"/>
  <c r="S1178" i="38" s="1"/>
  <c r="C1178" i="38"/>
  <c r="R1178" i="38" s="1"/>
  <c r="B1178" i="38"/>
  <c r="Q1178" i="38" s="1"/>
  <c r="H1177" i="38"/>
  <c r="U1177" i="38" s="1"/>
  <c r="G1177" i="38"/>
  <c r="W1177" i="38" s="1"/>
  <c r="F1177" i="38"/>
  <c r="E1177" i="38"/>
  <c r="D1177" i="38"/>
  <c r="S1177" i="38" s="1"/>
  <c r="C1177" i="38"/>
  <c r="R1177" i="38" s="1"/>
  <c r="B1177" i="38"/>
  <c r="Q1177" i="38" s="1"/>
  <c r="H1176" i="38"/>
  <c r="U1176" i="38" s="1"/>
  <c r="G1176" i="38"/>
  <c r="W1176" i="38" s="1"/>
  <c r="F1176" i="38"/>
  <c r="E1176" i="38"/>
  <c r="D1176" i="38"/>
  <c r="S1176" i="38" s="1"/>
  <c r="C1176" i="38"/>
  <c r="R1176" i="38" s="1"/>
  <c r="B1176" i="38"/>
  <c r="Q1176" i="38" s="1"/>
  <c r="H1175" i="38"/>
  <c r="U1175" i="38" s="1"/>
  <c r="G1175" i="38"/>
  <c r="W1175" i="38" s="1"/>
  <c r="F1175" i="38"/>
  <c r="E1175" i="38"/>
  <c r="D1175" i="38"/>
  <c r="S1175" i="38" s="1"/>
  <c r="C1175" i="38"/>
  <c r="R1175" i="38" s="1"/>
  <c r="B1175" i="38"/>
  <c r="Q1175" i="38" s="1"/>
  <c r="H1174" i="38"/>
  <c r="U1174" i="38" s="1"/>
  <c r="G1174" i="38"/>
  <c r="W1174" i="38" s="1"/>
  <c r="F1174" i="38"/>
  <c r="E1174" i="38"/>
  <c r="D1174" i="38"/>
  <c r="S1174" i="38" s="1"/>
  <c r="C1174" i="38"/>
  <c r="R1174" i="38" s="1"/>
  <c r="B1174" i="38"/>
  <c r="Q1174" i="38" s="1"/>
  <c r="H1173" i="38"/>
  <c r="U1173" i="38" s="1"/>
  <c r="G1173" i="38"/>
  <c r="W1173" i="38" s="1"/>
  <c r="F1173" i="38"/>
  <c r="E1173" i="38"/>
  <c r="D1173" i="38"/>
  <c r="S1173" i="38" s="1"/>
  <c r="C1173" i="38"/>
  <c r="R1173" i="38" s="1"/>
  <c r="B1173" i="38"/>
  <c r="Q1173" i="38" s="1"/>
  <c r="H1172" i="38"/>
  <c r="U1172" i="38" s="1"/>
  <c r="G1172" i="38"/>
  <c r="W1172" i="38" s="1"/>
  <c r="F1172" i="38"/>
  <c r="E1172" i="38"/>
  <c r="D1172" i="38"/>
  <c r="S1172" i="38" s="1"/>
  <c r="C1172" i="38"/>
  <c r="R1172" i="38" s="1"/>
  <c r="B1172" i="38"/>
  <c r="Q1172" i="38" s="1"/>
  <c r="H1171" i="38"/>
  <c r="U1171" i="38" s="1"/>
  <c r="G1171" i="38"/>
  <c r="W1171" i="38" s="1"/>
  <c r="F1171" i="38"/>
  <c r="E1171" i="38"/>
  <c r="D1171" i="38"/>
  <c r="S1171" i="38" s="1"/>
  <c r="C1171" i="38"/>
  <c r="R1171" i="38" s="1"/>
  <c r="B1171" i="38"/>
  <c r="Q1171" i="38" s="1"/>
  <c r="H1170" i="38"/>
  <c r="U1170" i="38" s="1"/>
  <c r="G1170" i="38"/>
  <c r="W1170" i="38" s="1"/>
  <c r="F1170" i="38"/>
  <c r="E1170" i="38"/>
  <c r="D1170" i="38"/>
  <c r="S1170" i="38" s="1"/>
  <c r="C1170" i="38"/>
  <c r="R1170" i="38" s="1"/>
  <c r="B1170" i="38"/>
  <c r="Q1170" i="38" s="1"/>
  <c r="H1169" i="38"/>
  <c r="U1169" i="38" s="1"/>
  <c r="G1169" i="38"/>
  <c r="W1169" i="38" s="1"/>
  <c r="F1169" i="38"/>
  <c r="E1169" i="38"/>
  <c r="D1169" i="38"/>
  <c r="S1169" i="38" s="1"/>
  <c r="C1169" i="38"/>
  <c r="R1169" i="38" s="1"/>
  <c r="B1169" i="38"/>
  <c r="Q1169" i="38" s="1"/>
  <c r="H1168" i="38"/>
  <c r="U1168" i="38" s="1"/>
  <c r="G1168" i="38"/>
  <c r="W1168" i="38" s="1"/>
  <c r="F1168" i="38"/>
  <c r="E1168" i="38"/>
  <c r="D1168" i="38"/>
  <c r="S1168" i="38" s="1"/>
  <c r="C1168" i="38"/>
  <c r="R1168" i="38" s="1"/>
  <c r="B1168" i="38"/>
  <c r="Q1168" i="38" s="1"/>
  <c r="H1167" i="38"/>
  <c r="U1167" i="38" s="1"/>
  <c r="G1167" i="38"/>
  <c r="W1167" i="38" s="1"/>
  <c r="F1167" i="38"/>
  <c r="E1167" i="38"/>
  <c r="D1167" i="38"/>
  <c r="S1167" i="38" s="1"/>
  <c r="C1167" i="38"/>
  <c r="R1167" i="38" s="1"/>
  <c r="B1167" i="38"/>
  <c r="Q1167" i="38" s="1"/>
  <c r="H1166" i="38"/>
  <c r="U1166" i="38" s="1"/>
  <c r="G1166" i="38"/>
  <c r="W1166" i="38" s="1"/>
  <c r="F1166" i="38"/>
  <c r="E1166" i="38"/>
  <c r="D1166" i="38"/>
  <c r="S1166" i="38" s="1"/>
  <c r="C1166" i="38"/>
  <c r="R1166" i="38" s="1"/>
  <c r="B1166" i="38"/>
  <c r="Q1166" i="38" s="1"/>
  <c r="H1165" i="38"/>
  <c r="U1165" i="38" s="1"/>
  <c r="G1165" i="38"/>
  <c r="W1165" i="38" s="1"/>
  <c r="F1165" i="38"/>
  <c r="E1165" i="38"/>
  <c r="D1165" i="38"/>
  <c r="S1165" i="38" s="1"/>
  <c r="C1165" i="38"/>
  <c r="R1165" i="38" s="1"/>
  <c r="B1165" i="38"/>
  <c r="Q1165" i="38" s="1"/>
  <c r="H1164" i="38"/>
  <c r="U1164" i="38" s="1"/>
  <c r="G1164" i="38"/>
  <c r="W1164" i="38" s="1"/>
  <c r="F1164" i="38"/>
  <c r="E1164" i="38"/>
  <c r="D1164" i="38"/>
  <c r="S1164" i="38" s="1"/>
  <c r="C1164" i="38"/>
  <c r="R1164" i="38" s="1"/>
  <c r="B1164" i="38"/>
  <c r="Q1164" i="38" s="1"/>
  <c r="H1163" i="38"/>
  <c r="U1163" i="38" s="1"/>
  <c r="G1163" i="38"/>
  <c r="W1163" i="38" s="1"/>
  <c r="F1163" i="38"/>
  <c r="E1163" i="38"/>
  <c r="D1163" i="38"/>
  <c r="S1163" i="38" s="1"/>
  <c r="C1163" i="38"/>
  <c r="R1163" i="38" s="1"/>
  <c r="B1163" i="38"/>
  <c r="Q1163" i="38" s="1"/>
  <c r="H1162" i="38"/>
  <c r="U1162" i="38" s="1"/>
  <c r="G1162" i="38"/>
  <c r="W1162" i="38" s="1"/>
  <c r="F1162" i="38"/>
  <c r="E1162" i="38"/>
  <c r="D1162" i="38"/>
  <c r="S1162" i="38" s="1"/>
  <c r="C1162" i="38"/>
  <c r="R1162" i="38" s="1"/>
  <c r="B1162" i="38"/>
  <c r="Q1162" i="38" s="1"/>
  <c r="H1161" i="38"/>
  <c r="U1161" i="38" s="1"/>
  <c r="G1161" i="38"/>
  <c r="W1161" i="38" s="1"/>
  <c r="F1161" i="38"/>
  <c r="E1161" i="38"/>
  <c r="D1161" i="38"/>
  <c r="S1161" i="38" s="1"/>
  <c r="C1161" i="38"/>
  <c r="R1161" i="38" s="1"/>
  <c r="B1161" i="38"/>
  <c r="Q1161" i="38" s="1"/>
  <c r="H1160" i="38"/>
  <c r="U1160" i="38" s="1"/>
  <c r="G1160" i="38"/>
  <c r="W1160" i="38" s="1"/>
  <c r="F1160" i="38"/>
  <c r="E1160" i="38"/>
  <c r="D1160" i="38"/>
  <c r="S1160" i="38" s="1"/>
  <c r="C1160" i="38"/>
  <c r="R1160" i="38" s="1"/>
  <c r="B1160" i="38"/>
  <c r="Q1160" i="38" s="1"/>
  <c r="H1159" i="38"/>
  <c r="U1159" i="38" s="1"/>
  <c r="G1159" i="38"/>
  <c r="W1159" i="38" s="1"/>
  <c r="F1159" i="38"/>
  <c r="E1159" i="38"/>
  <c r="D1159" i="38"/>
  <c r="S1159" i="38" s="1"/>
  <c r="C1159" i="38"/>
  <c r="R1159" i="38" s="1"/>
  <c r="B1159" i="38"/>
  <c r="Q1159" i="38" s="1"/>
  <c r="H1158" i="38"/>
  <c r="U1158" i="38" s="1"/>
  <c r="G1158" i="38"/>
  <c r="W1158" i="38" s="1"/>
  <c r="F1158" i="38"/>
  <c r="E1158" i="38"/>
  <c r="D1158" i="38"/>
  <c r="S1158" i="38" s="1"/>
  <c r="C1158" i="38"/>
  <c r="R1158" i="38" s="1"/>
  <c r="B1158" i="38"/>
  <c r="Q1158" i="38" s="1"/>
  <c r="H1157" i="38"/>
  <c r="U1157" i="38" s="1"/>
  <c r="G1157" i="38"/>
  <c r="W1157" i="38" s="1"/>
  <c r="F1157" i="38"/>
  <c r="E1157" i="38"/>
  <c r="D1157" i="38"/>
  <c r="S1157" i="38" s="1"/>
  <c r="C1157" i="38"/>
  <c r="R1157" i="38" s="1"/>
  <c r="B1157" i="38"/>
  <c r="Q1157" i="38" s="1"/>
  <c r="H1156" i="38"/>
  <c r="U1156" i="38" s="1"/>
  <c r="G1156" i="38"/>
  <c r="W1156" i="38" s="1"/>
  <c r="F1156" i="38"/>
  <c r="E1156" i="38"/>
  <c r="D1156" i="38"/>
  <c r="S1156" i="38" s="1"/>
  <c r="C1156" i="38"/>
  <c r="R1156" i="38" s="1"/>
  <c r="B1156" i="38"/>
  <c r="Q1156" i="38" s="1"/>
  <c r="H1155" i="38"/>
  <c r="U1155" i="38" s="1"/>
  <c r="G1155" i="38"/>
  <c r="W1155" i="38" s="1"/>
  <c r="F1155" i="38"/>
  <c r="E1155" i="38"/>
  <c r="D1155" i="38"/>
  <c r="S1155" i="38" s="1"/>
  <c r="C1155" i="38"/>
  <c r="R1155" i="38" s="1"/>
  <c r="B1155" i="38"/>
  <c r="Q1155" i="38" s="1"/>
  <c r="H1154" i="38"/>
  <c r="U1154" i="38" s="1"/>
  <c r="G1154" i="38"/>
  <c r="W1154" i="38" s="1"/>
  <c r="F1154" i="38"/>
  <c r="E1154" i="38"/>
  <c r="D1154" i="38"/>
  <c r="S1154" i="38" s="1"/>
  <c r="C1154" i="38"/>
  <c r="R1154" i="38" s="1"/>
  <c r="B1154" i="38"/>
  <c r="Q1154" i="38" s="1"/>
  <c r="H1153" i="38"/>
  <c r="U1153" i="38" s="1"/>
  <c r="G1153" i="38"/>
  <c r="W1153" i="38" s="1"/>
  <c r="F1153" i="38"/>
  <c r="E1153" i="38"/>
  <c r="D1153" i="38"/>
  <c r="S1153" i="38" s="1"/>
  <c r="C1153" i="38"/>
  <c r="R1153" i="38" s="1"/>
  <c r="B1153" i="38"/>
  <c r="Q1153" i="38" s="1"/>
  <c r="H1152" i="38"/>
  <c r="U1152" i="38" s="1"/>
  <c r="G1152" i="38"/>
  <c r="W1152" i="38" s="1"/>
  <c r="F1152" i="38"/>
  <c r="E1152" i="38"/>
  <c r="D1152" i="38"/>
  <c r="S1152" i="38" s="1"/>
  <c r="C1152" i="38"/>
  <c r="R1152" i="38" s="1"/>
  <c r="B1152" i="38"/>
  <c r="Q1152" i="38" s="1"/>
  <c r="H1151" i="38"/>
  <c r="U1151" i="38" s="1"/>
  <c r="G1151" i="38"/>
  <c r="W1151" i="38" s="1"/>
  <c r="F1151" i="38"/>
  <c r="E1151" i="38"/>
  <c r="D1151" i="38"/>
  <c r="S1151" i="38" s="1"/>
  <c r="C1151" i="38"/>
  <c r="R1151" i="38" s="1"/>
  <c r="B1151" i="38"/>
  <c r="Q1151" i="38" s="1"/>
  <c r="H1150" i="38"/>
  <c r="U1150" i="38" s="1"/>
  <c r="G1150" i="38"/>
  <c r="W1150" i="38" s="1"/>
  <c r="F1150" i="38"/>
  <c r="E1150" i="38"/>
  <c r="D1150" i="38"/>
  <c r="S1150" i="38" s="1"/>
  <c r="C1150" i="38"/>
  <c r="R1150" i="38" s="1"/>
  <c r="B1150" i="38"/>
  <c r="Q1150" i="38" s="1"/>
  <c r="H1149" i="38"/>
  <c r="U1149" i="38" s="1"/>
  <c r="G1149" i="38"/>
  <c r="W1149" i="38" s="1"/>
  <c r="F1149" i="38"/>
  <c r="E1149" i="38"/>
  <c r="D1149" i="38"/>
  <c r="S1149" i="38" s="1"/>
  <c r="C1149" i="38"/>
  <c r="R1149" i="38" s="1"/>
  <c r="B1149" i="38"/>
  <c r="Q1149" i="38" s="1"/>
  <c r="H1148" i="38"/>
  <c r="U1148" i="38" s="1"/>
  <c r="G1148" i="38"/>
  <c r="W1148" i="38" s="1"/>
  <c r="F1148" i="38"/>
  <c r="E1148" i="38"/>
  <c r="D1148" i="38"/>
  <c r="S1148" i="38" s="1"/>
  <c r="C1148" i="38"/>
  <c r="R1148" i="38" s="1"/>
  <c r="B1148" i="38"/>
  <c r="Q1148" i="38" s="1"/>
  <c r="H1147" i="38"/>
  <c r="U1147" i="38" s="1"/>
  <c r="G1147" i="38"/>
  <c r="W1147" i="38" s="1"/>
  <c r="F1147" i="38"/>
  <c r="E1147" i="38"/>
  <c r="D1147" i="38"/>
  <c r="S1147" i="38" s="1"/>
  <c r="C1147" i="38"/>
  <c r="R1147" i="38" s="1"/>
  <c r="B1147" i="38"/>
  <c r="Q1147" i="38" s="1"/>
  <c r="H1146" i="38"/>
  <c r="U1146" i="38" s="1"/>
  <c r="G1146" i="38"/>
  <c r="W1146" i="38" s="1"/>
  <c r="F1146" i="38"/>
  <c r="E1146" i="38"/>
  <c r="D1146" i="38"/>
  <c r="S1146" i="38" s="1"/>
  <c r="C1146" i="38"/>
  <c r="R1146" i="38" s="1"/>
  <c r="B1146" i="38"/>
  <c r="Q1146" i="38" s="1"/>
  <c r="H1145" i="38"/>
  <c r="U1145" i="38" s="1"/>
  <c r="G1145" i="38"/>
  <c r="W1145" i="38" s="1"/>
  <c r="F1145" i="38"/>
  <c r="E1145" i="38"/>
  <c r="D1145" i="38"/>
  <c r="S1145" i="38" s="1"/>
  <c r="C1145" i="38"/>
  <c r="R1145" i="38" s="1"/>
  <c r="B1145" i="38"/>
  <c r="Q1145" i="38" s="1"/>
  <c r="H1144" i="38"/>
  <c r="G1144" i="38"/>
  <c r="W1144" i="38" s="1"/>
  <c r="F1144" i="38"/>
  <c r="E1144" i="38"/>
  <c r="D1144" i="38"/>
  <c r="S1144" i="38" s="1"/>
  <c r="C1144" i="38"/>
  <c r="R1144" i="38" s="1"/>
  <c r="B1144" i="38"/>
  <c r="Q1144" i="38" s="1"/>
  <c r="H1143" i="38"/>
  <c r="U1143" i="38" s="1"/>
  <c r="G1143" i="38"/>
  <c r="W1143" i="38" s="1"/>
  <c r="F1143" i="38"/>
  <c r="E1143" i="38"/>
  <c r="D1143" i="38"/>
  <c r="S1143" i="38" s="1"/>
  <c r="C1143" i="38"/>
  <c r="R1143" i="38" s="1"/>
  <c r="B1143" i="38"/>
  <c r="Q1143" i="38" s="1"/>
  <c r="H1142" i="38"/>
  <c r="U1142" i="38" s="1"/>
  <c r="G1142" i="38"/>
  <c r="W1142" i="38" s="1"/>
  <c r="F1142" i="38"/>
  <c r="E1142" i="38"/>
  <c r="D1142" i="38"/>
  <c r="S1142" i="38" s="1"/>
  <c r="C1142" i="38"/>
  <c r="R1142" i="38" s="1"/>
  <c r="B1142" i="38"/>
  <c r="Q1142" i="38" s="1"/>
  <c r="H1141" i="38"/>
  <c r="U1141" i="38" s="1"/>
  <c r="G1141" i="38"/>
  <c r="W1141" i="38" s="1"/>
  <c r="F1141" i="38"/>
  <c r="E1141" i="38"/>
  <c r="D1141" i="38"/>
  <c r="S1141" i="38" s="1"/>
  <c r="C1141" i="38"/>
  <c r="R1141" i="38" s="1"/>
  <c r="B1141" i="38"/>
  <c r="Q1141" i="38" s="1"/>
  <c r="H1140" i="38"/>
  <c r="U1140" i="38" s="1"/>
  <c r="G1140" i="38"/>
  <c r="W1140" i="38" s="1"/>
  <c r="F1140" i="38"/>
  <c r="E1140" i="38"/>
  <c r="D1140" i="38"/>
  <c r="S1140" i="38" s="1"/>
  <c r="C1140" i="38"/>
  <c r="R1140" i="38" s="1"/>
  <c r="B1140" i="38"/>
  <c r="Q1140" i="38" s="1"/>
  <c r="H1139" i="38"/>
  <c r="U1139" i="38" s="1"/>
  <c r="G1139" i="38"/>
  <c r="W1139" i="38" s="1"/>
  <c r="F1139" i="38"/>
  <c r="E1139" i="38"/>
  <c r="D1139" i="38"/>
  <c r="S1139" i="38" s="1"/>
  <c r="C1139" i="38"/>
  <c r="R1139" i="38" s="1"/>
  <c r="B1139" i="38"/>
  <c r="Q1139" i="38" s="1"/>
  <c r="H1138" i="38"/>
  <c r="U1138" i="38" s="1"/>
  <c r="G1138" i="38"/>
  <c r="W1138" i="38" s="1"/>
  <c r="F1138" i="38"/>
  <c r="E1138" i="38"/>
  <c r="D1138" i="38"/>
  <c r="S1138" i="38" s="1"/>
  <c r="C1138" i="38"/>
  <c r="R1138" i="38" s="1"/>
  <c r="B1138" i="38"/>
  <c r="Q1138" i="38" s="1"/>
  <c r="H1137" i="38"/>
  <c r="U1137" i="38" s="1"/>
  <c r="G1137" i="38"/>
  <c r="W1137" i="38" s="1"/>
  <c r="F1137" i="38"/>
  <c r="E1137" i="38"/>
  <c r="D1137" i="38"/>
  <c r="S1137" i="38" s="1"/>
  <c r="C1137" i="38"/>
  <c r="R1137" i="38" s="1"/>
  <c r="B1137" i="38"/>
  <c r="Q1137" i="38" s="1"/>
  <c r="H1136" i="38"/>
  <c r="U1136" i="38" s="1"/>
  <c r="G1136" i="38"/>
  <c r="W1136" i="38" s="1"/>
  <c r="F1136" i="38"/>
  <c r="E1136" i="38"/>
  <c r="D1136" i="38"/>
  <c r="S1136" i="38" s="1"/>
  <c r="C1136" i="38"/>
  <c r="R1136" i="38" s="1"/>
  <c r="B1136" i="38"/>
  <c r="Q1136" i="38" s="1"/>
  <c r="H1135" i="38"/>
  <c r="U1135" i="38" s="1"/>
  <c r="G1135" i="38"/>
  <c r="W1135" i="38" s="1"/>
  <c r="F1135" i="38"/>
  <c r="E1135" i="38"/>
  <c r="D1135" i="38"/>
  <c r="S1135" i="38" s="1"/>
  <c r="C1135" i="38"/>
  <c r="R1135" i="38" s="1"/>
  <c r="B1135" i="38"/>
  <c r="Q1135" i="38" s="1"/>
  <c r="H1134" i="38"/>
  <c r="U1134" i="38" s="1"/>
  <c r="G1134" i="38"/>
  <c r="W1134" i="38" s="1"/>
  <c r="F1134" i="38"/>
  <c r="E1134" i="38"/>
  <c r="D1134" i="38"/>
  <c r="S1134" i="38" s="1"/>
  <c r="C1134" i="38"/>
  <c r="R1134" i="38" s="1"/>
  <c r="B1134" i="38"/>
  <c r="Q1134" i="38" s="1"/>
  <c r="H1133" i="38"/>
  <c r="U1133" i="38" s="1"/>
  <c r="G1133" i="38"/>
  <c r="W1133" i="38" s="1"/>
  <c r="F1133" i="38"/>
  <c r="E1133" i="38"/>
  <c r="D1133" i="38"/>
  <c r="S1133" i="38" s="1"/>
  <c r="C1133" i="38"/>
  <c r="R1133" i="38" s="1"/>
  <c r="B1133" i="38"/>
  <c r="Q1133" i="38" s="1"/>
  <c r="H1132" i="38"/>
  <c r="U1132" i="38" s="1"/>
  <c r="G1132" i="38"/>
  <c r="W1132" i="38" s="1"/>
  <c r="F1132" i="38"/>
  <c r="E1132" i="38"/>
  <c r="D1132" i="38"/>
  <c r="S1132" i="38" s="1"/>
  <c r="C1132" i="38"/>
  <c r="R1132" i="38" s="1"/>
  <c r="B1132" i="38"/>
  <c r="Q1132" i="38" s="1"/>
  <c r="H1131" i="38"/>
  <c r="U1131" i="38" s="1"/>
  <c r="G1131" i="38"/>
  <c r="W1131" i="38" s="1"/>
  <c r="F1131" i="38"/>
  <c r="E1131" i="38"/>
  <c r="D1131" i="38"/>
  <c r="S1131" i="38" s="1"/>
  <c r="C1131" i="38"/>
  <c r="R1131" i="38" s="1"/>
  <c r="B1131" i="38"/>
  <c r="Q1131" i="38" s="1"/>
  <c r="H1130" i="38"/>
  <c r="U1130" i="38" s="1"/>
  <c r="G1130" i="38"/>
  <c r="W1130" i="38" s="1"/>
  <c r="F1130" i="38"/>
  <c r="E1130" i="38"/>
  <c r="D1130" i="38"/>
  <c r="S1130" i="38" s="1"/>
  <c r="C1130" i="38"/>
  <c r="R1130" i="38" s="1"/>
  <c r="B1130" i="38"/>
  <c r="Q1130" i="38" s="1"/>
  <c r="H1129" i="38"/>
  <c r="U1129" i="38" s="1"/>
  <c r="G1129" i="38"/>
  <c r="W1129" i="38" s="1"/>
  <c r="F1129" i="38"/>
  <c r="E1129" i="38"/>
  <c r="D1129" i="38"/>
  <c r="S1129" i="38" s="1"/>
  <c r="C1129" i="38"/>
  <c r="R1129" i="38" s="1"/>
  <c r="B1129" i="38"/>
  <c r="Q1129" i="38" s="1"/>
  <c r="H1128" i="38"/>
  <c r="U1128" i="38" s="1"/>
  <c r="G1128" i="38"/>
  <c r="W1128" i="38" s="1"/>
  <c r="F1128" i="38"/>
  <c r="E1128" i="38"/>
  <c r="D1128" i="38"/>
  <c r="S1128" i="38" s="1"/>
  <c r="C1128" i="38"/>
  <c r="R1128" i="38" s="1"/>
  <c r="B1128" i="38"/>
  <c r="Q1128" i="38" s="1"/>
  <c r="H1127" i="38"/>
  <c r="U1127" i="38" s="1"/>
  <c r="G1127" i="38"/>
  <c r="W1127" i="38" s="1"/>
  <c r="F1127" i="38"/>
  <c r="E1127" i="38"/>
  <c r="D1127" i="38"/>
  <c r="S1127" i="38" s="1"/>
  <c r="C1127" i="38"/>
  <c r="R1127" i="38" s="1"/>
  <c r="B1127" i="38"/>
  <c r="Q1127" i="38" s="1"/>
  <c r="H1126" i="38"/>
  <c r="U1126" i="38" s="1"/>
  <c r="G1126" i="38"/>
  <c r="W1126" i="38" s="1"/>
  <c r="F1126" i="38"/>
  <c r="E1126" i="38"/>
  <c r="D1126" i="38"/>
  <c r="S1126" i="38" s="1"/>
  <c r="C1126" i="38"/>
  <c r="R1126" i="38" s="1"/>
  <c r="B1126" i="38"/>
  <c r="Q1126" i="38" s="1"/>
  <c r="H1125" i="38"/>
  <c r="U1125" i="38" s="1"/>
  <c r="G1125" i="38"/>
  <c r="W1125" i="38" s="1"/>
  <c r="F1125" i="38"/>
  <c r="E1125" i="38"/>
  <c r="D1125" i="38"/>
  <c r="S1125" i="38" s="1"/>
  <c r="C1125" i="38"/>
  <c r="R1125" i="38" s="1"/>
  <c r="B1125" i="38"/>
  <c r="Q1125" i="38" s="1"/>
  <c r="H1124" i="38"/>
  <c r="U1124" i="38" s="1"/>
  <c r="G1124" i="38"/>
  <c r="W1124" i="38" s="1"/>
  <c r="F1124" i="38"/>
  <c r="E1124" i="38"/>
  <c r="D1124" i="38"/>
  <c r="S1124" i="38" s="1"/>
  <c r="C1124" i="38"/>
  <c r="R1124" i="38" s="1"/>
  <c r="B1124" i="38"/>
  <c r="Q1124" i="38" s="1"/>
  <c r="H1123" i="38"/>
  <c r="U1123" i="38" s="1"/>
  <c r="G1123" i="38"/>
  <c r="W1123" i="38" s="1"/>
  <c r="F1123" i="38"/>
  <c r="E1123" i="38"/>
  <c r="D1123" i="38"/>
  <c r="S1123" i="38" s="1"/>
  <c r="C1123" i="38"/>
  <c r="R1123" i="38" s="1"/>
  <c r="B1123" i="38"/>
  <c r="Q1123" i="38" s="1"/>
  <c r="H1122" i="38"/>
  <c r="U1122" i="38" s="1"/>
  <c r="G1122" i="38"/>
  <c r="W1122" i="38" s="1"/>
  <c r="F1122" i="38"/>
  <c r="E1122" i="38"/>
  <c r="D1122" i="38"/>
  <c r="S1122" i="38" s="1"/>
  <c r="C1122" i="38"/>
  <c r="R1122" i="38" s="1"/>
  <c r="B1122" i="38"/>
  <c r="Q1122" i="38" s="1"/>
  <c r="H1121" i="38"/>
  <c r="U1121" i="38" s="1"/>
  <c r="G1121" i="38"/>
  <c r="W1121" i="38" s="1"/>
  <c r="F1121" i="38"/>
  <c r="E1121" i="38"/>
  <c r="D1121" i="38"/>
  <c r="S1121" i="38" s="1"/>
  <c r="C1121" i="38"/>
  <c r="R1121" i="38" s="1"/>
  <c r="B1121" i="38"/>
  <c r="Q1121" i="38" s="1"/>
  <c r="H1120" i="38"/>
  <c r="U1120" i="38" s="1"/>
  <c r="G1120" i="38"/>
  <c r="W1120" i="38" s="1"/>
  <c r="F1120" i="38"/>
  <c r="E1120" i="38"/>
  <c r="D1120" i="38"/>
  <c r="S1120" i="38" s="1"/>
  <c r="C1120" i="38"/>
  <c r="R1120" i="38" s="1"/>
  <c r="B1120" i="38"/>
  <c r="Q1120" i="38" s="1"/>
  <c r="H1119" i="38"/>
  <c r="U1119" i="38" s="1"/>
  <c r="G1119" i="38"/>
  <c r="W1119" i="38" s="1"/>
  <c r="F1119" i="38"/>
  <c r="E1119" i="38"/>
  <c r="D1119" i="38"/>
  <c r="S1119" i="38" s="1"/>
  <c r="C1119" i="38"/>
  <c r="R1119" i="38" s="1"/>
  <c r="B1119" i="38"/>
  <c r="Q1119" i="38" s="1"/>
  <c r="H1118" i="38"/>
  <c r="U1118" i="38" s="1"/>
  <c r="G1118" i="38"/>
  <c r="W1118" i="38" s="1"/>
  <c r="F1118" i="38"/>
  <c r="E1118" i="38"/>
  <c r="D1118" i="38"/>
  <c r="S1118" i="38" s="1"/>
  <c r="C1118" i="38"/>
  <c r="R1118" i="38" s="1"/>
  <c r="B1118" i="38"/>
  <c r="Q1118" i="38" s="1"/>
  <c r="H1117" i="38"/>
  <c r="U1117" i="38" s="1"/>
  <c r="G1117" i="38"/>
  <c r="W1117" i="38" s="1"/>
  <c r="F1117" i="38"/>
  <c r="E1117" i="38"/>
  <c r="D1117" i="38"/>
  <c r="S1117" i="38" s="1"/>
  <c r="C1117" i="38"/>
  <c r="R1117" i="38" s="1"/>
  <c r="B1117" i="38"/>
  <c r="Q1117" i="38" s="1"/>
  <c r="H1116" i="38"/>
  <c r="U1116" i="38" s="1"/>
  <c r="G1116" i="38"/>
  <c r="W1116" i="38" s="1"/>
  <c r="F1116" i="38"/>
  <c r="E1116" i="38"/>
  <c r="D1116" i="38"/>
  <c r="S1116" i="38" s="1"/>
  <c r="C1116" i="38"/>
  <c r="R1116" i="38" s="1"/>
  <c r="B1116" i="38"/>
  <c r="Q1116" i="38" s="1"/>
  <c r="H1115" i="38"/>
  <c r="U1115" i="38" s="1"/>
  <c r="G1115" i="38"/>
  <c r="W1115" i="38" s="1"/>
  <c r="F1115" i="38"/>
  <c r="E1115" i="38"/>
  <c r="D1115" i="38"/>
  <c r="S1115" i="38" s="1"/>
  <c r="C1115" i="38"/>
  <c r="R1115" i="38" s="1"/>
  <c r="B1115" i="38"/>
  <c r="Q1115" i="38" s="1"/>
  <c r="H1114" i="38"/>
  <c r="U1114" i="38" s="1"/>
  <c r="G1114" i="38"/>
  <c r="W1114" i="38" s="1"/>
  <c r="F1114" i="38"/>
  <c r="E1114" i="38"/>
  <c r="D1114" i="38"/>
  <c r="S1114" i="38" s="1"/>
  <c r="C1114" i="38"/>
  <c r="R1114" i="38" s="1"/>
  <c r="B1114" i="38"/>
  <c r="Q1114" i="38" s="1"/>
  <c r="H1113" i="38"/>
  <c r="U1113" i="38" s="1"/>
  <c r="G1113" i="38"/>
  <c r="W1113" i="38" s="1"/>
  <c r="F1113" i="38"/>
  <c r="E1113" i="38"/>
  <c r="D1113" i="38"/>
  <c r="S1113" i="38" s="1"/>
  <c r="C1113" i="38"/>
  <c r="R1113" i="38" s="1"/>
  <c r="B1113" i="38"/>
  <c r="Q1113" i="38" s="1"/>
  <c r="H1112" i="38"/>
  <c r="U1112" i="38" s="1"/>
  <c r="G1112" i="38"/>
  <c r="W1112" i="38" s="1"/>
  <c r="F1112" i="38"/>
  <c r="E1112" i="38"/>
  <c r="D1112" i="38"/>
  <c r="S1112" i="38" s="1"/>
  <c r="C1112" i="38"/>
  <c r="R1112" i="38" s="1"/>
  <c r="B1112" i="38"/>
  <c r="Q1112" i="38" s="1"/>
  <c r="H1111" i="38"/>
  <c r="U1111" i="38" s="1"/>
  <c r="G1111" i="38"/>
  <c r="W1111" i="38" s="1"/>
  <c r="F1111" i="38"/>
  <c r="E1111" i="38"/>
  <c r="D1111" i="38"/>
  <c r="S1111" i="38" s="1"/>
  <c r="C1111" i="38"/>
  <c r="R1111" i="38" s="1"/>
  <c r="B1111" i="38"/>
  <c r="Q1111" i="38" s="1"/>
  <c r="H1110" i="38"/>
  <c r="U1110" i="38" s="1"/>
  <c r="G1110" i="38"/>
  <c r="W1110" i="38" s="1"/>
  <c r="F1110" i="38"/>
  <c r="E1110" i="38"/>
  <c r="D1110" i="38"/>
  <c r="S1110" i="38" s="1"/>
  <c r="C1110" i="38"/>
  <c r="R1110" i="38" s="1"/>
  <c r="B1110" i="38"/>
  <c r="Q1110" i="38" s="1"/>
  <c r="H1109" i="38"/>
  <c r="U1109" i="38" s="1"/>
  <c r="G1109" i="38"/>
  <c r="W1109" i="38" s="1"/>
  <c r="F1109" i="38"/>
  <c r="E1109" i="38"/>
  <c r="D1109" i="38"/>
  <c r="S1109" i="38" s="1"/>
  <c r="C1109" i="38"/>
  <c r="R1109" i="38" s="1"/>
  <c r="B1109" i="38"/>
  <c r="Q1109" i="38" s="1"/>
  <c r="H1108" i="38"/>
  <c r="U1108" i="38" s="1"/>
  <c r="G1108" i="38"/>
  <c r="W1108" i="38" s="1"/>
  <c r="F1108" i="38"/>
  <c r="E1108" i="38"/>
  <c r="D1108" i="38"/>
  <c r="S1108" i="38" s="1"/>
  <c r="C1108" i="38"/>
  <c r="R1108" i="38" s="1"/>
  <c r="B1108" i="38"/>
  <c r="Q1108" i="38" s="1"/>
  <c r="H1107" i="38"/>
  <c r="U1107" i="38" s="1"/>
  <c r="G1107" i="38"/>
  <c r="W1107" i="38" s="1"/>
  <c r="F1107" i="38"/>
  <c r="E1107" i="38"/>
  <c r="D1107" i="38"/>
  <c r="S1107" i="38" s="1"/>
  <c r="C1107" i="38"/>
  <c r="R1107" i="38" s="1"/>
  <c r="B1107" i="38"/>
  <c r="Q1107" i="38" s="1"/>
  <c r="H1106" i="38"/>
  <c r="U1106" i="38" s="1"/>
  <c r="G1106" i="38"/>
  <c r="W1106" i="38" s="1"/>
  <c r="F1106" i="38"/>
  <c r="E1106" i="38"/>
  <c r="D1106" i="38"/>
  <c r="S1106" i="38" s="1"/>
  <c r="C1106" i="38"/>
  <c r="R1106" i="38" s="1"/>
  <c r="B1106" i="38"/>
  <c r="Q1106" i="38" s="1"/>
  <c r="H1105" i="38"/>
  <c r="U1105" i="38" s="1"/>
  <c r="G1105" i="38"/>
  <c r="W1105" i="38" s="1"/>
  <c r="F1105" i="38"/>
  <c r="E1105" i="38"/>
  <c r="D1105" i="38"/>
  <c r="S1105" i="38" s="1"/>
  <c r="C1105" i="38"/>
  <c r="R1105" i="38" s="1"/>
  <c r="B1105" i="38"/>
  <c r="Q1105" i="38" s="1"/>
  <c r="H1104" i="38"/>
  <c r="U1104" i="38" s="1"/>
  <c r="G1104" i="38"/>
  <c r="W1104" i="38" s="1"/>
  <c r="F1104" i="38"/>
  <c r="E1104" i="38"/>
  <c r="D1104" i="38"/>
  <c r="S1104" i="38" s="1"/>
  <c r="C1104" i="38"/>
  <c r="R1104" i="38" s="1"/>
  <c r="B1104" i="38"/>
  <c r="Q1104" i="38" s="1"/>
  <c r="H1103" i="38"/>
  <c r="U1103" i="38" s="1"/>
  <c r="G1103" i="38"/>
  <c r="W1103" i="38" s="1"/>
  <c r="F1103" i="38"/>
  <c r="E1103" i="38"/>
  <c r="D1103" i="38"/>
  <c r="S1103" i="38" s="1"/>
  <c r="C1103" i="38"/>
  <c r="R1103" i="38" s="1"/>
  <c r="B1103" i="38"/>
  <c r="Q1103" i="38" s="1"/>
  <c r="H1102" i="38"/>
  <c r="U1102" i="38" s="1"/>
  <c r="G1102" i="38"/>
  <c r="W1102" i="38" s="1"/>
  <c r="F1102" i="38"/>
  <c r="E1102" i="38"/>
  <c r="D1102" i="38"/>
  <c r="S1102" i="38" s="1"/>
  <c r="C1102" i="38"/>
  <c r="R1102" i="38" s="1"/>
  <c r="B1102" i="38"/>
  <c r="Q1102" i="38" s="1"/>
  <c r="H1101" i="38"/>
  <c r="U1101" i="38" s="1"/>
  <c r="G1101" i="38"/>
  <c r="W1101" i="38" s="1"/>
  <c r="F1101" i="38"/>
  <c r="E1101" i="38"/>
  <c r="D1101" i="38"/>
  <c r="S1101" i="38" s="1"/>
  <c r="C1101" i="38"/>
  <c r="R1101" i="38" s="1"/>
  <c r="B1101" i="38"/>
  <c r="Q1101" i="38" s="1"/>
  <c r="H1100" i="38"/>
  <c r="U1100" i="38" s="1"/>
  <c r="G1100" i="38"/>
  <c r="W1100" i="38" s="1"/>
  <c r="F1100" i="38"/>
  <c r="E1100" i="38"/>
  <c r="D1100" i="38"/>
  <c r="S1100" i="38" s="1"/>
  <c r="C1100" i="38"/>
  <c r="R1100" i="38" s="1"/>
  <c r="B1100" i="38"/>
  <c r="Q1100" i="38" s="1"/>
  <c r="H1099" i="38"/>
  <c r="U1099" i="38" s="1"/>
  <c r="G1099" i="38"/>
  <c r="W1099" i="38" s="1"/>
  <c r="F1099" i="38"/>
  <c r="E1099" i="38"/>
  <c r="D1099" i="38"/>
  <c r="S1099" i="38" s="1"/>
  <c r="C1099" i="38"/>
  <c r="R1099" i="38" s="1"/>
  <c r="B1099" i="38"/>
  <c r="Q1099" i="38" s="1"/>
  <c r="H1098" i="38"/>
  <c r="U1098" i="38" s="1"/>
  <c r="G1098" i="38"/>
  <c r="W1098" i="38" s="1"/>
  <c r="F1098" i="38"/>
  <c r="E1098" i="38"/>
  <c r="D1098" i="38"/>
  <c r="S1098" i="38" s="1"/>
  <c r="C1098" i="38"/>
  <c r="R1098" i="38" s="1"/>
  <c r="B1098" i="38"/>
  <c r="Q1098" i="38" s="1"/>
  <c r="H1097" i="38"/>
  <c r="U1097" i="38" s="1"/>
  <c r="G1097" i="38"/>
  <c r="W1097" i="38" s="1"/>
  <c r="F1097" i="38"/>
  <c r="E1097" i="38"/>
  <c r="D1097" i="38"/>
  <c r="S1097" i="38" s="1"/>
  <c r="C1097" i="38"/>
  <c r="R1097" i="38" s="1"/>
  <c r="B1097" i="38"/>
  <c r="Q1097" i="38" s="1"/>
  <c r="H1096" i="38"/>
  <c r="U1096" i="38" s="1"/>
  <c r="G1096" i="38"/>
  <c r="W1096" i="38" s="1"/>
  <c r="F1096" i="38"/>
  <c r="E1096" i="38"/>
  <c r="D1096" i="38"/>
  <c r="S1096" i="38" s="1"/>
  <c r="C1096" i="38"/>
  <c r="R1096" i="38" s="1"/>
  <c r="B1096" i="38"/>
  <c r="Q1096" i="38" s="1"/>
  <c r="H1095" i="38"/>
  <c r="U1095" i="38" s="1"/>
  <c r="G1095" i="38"/>
  <c r="W1095" i="38" s="1"/>
  <c r="F1095" i="38"/>
  <c r="E1095" i="38"/>
  <c r="D1095" i="38"/>
  <c r="S1095" i="38" s="1"/>
  <c r="C1095" i="38"/>
  <c r="R1095" i="38" s="1"/>
  <c r="B1095" i="38"/>
  <c r="Q1095" i="38" s="1"/>
  <c r="H1094" i="38"/>
  <c r="U1094" i="38" s="1"/>
  <c r="G1094" i="38"/>
  <c r="W1094" i="38" s="1"/>
  <c r="F1094" i="38"/>
  <c r="E1094" i="38"/>
  <c r="D1094" i="38"/>
  <c r="S1094" i="38" s="1"/>
  <c r="C1094" i="38"/>
  <c r="R1094" i="38" s="1"/>
  <c r="B1094" i="38"/>
  <c r="Q1094" i="38" s="1"/>
  <c r="H1093" i="38"/>
  <c r="U1093" i="38" s="1"/>
  <c r="G1093" i="38"/>
  <c r="W1093" i="38" s="1"/>
  <c r="F1093" i="38"/>
  <c r="E1093" i="38"/>
  <c r="D1093" i="38"/>
  <c r="S1093" i="38" s="1"/>
  <c r="C1093" i="38"/>
  <c r="R1093" i="38" s="1"/>
  <c r="B1093" i="38"/>
  <c r="Q1093" i="38" s="1"/>
  <c r="H1092" i="38"/>
  <c r="U1092" i="38" s="1"/>
  <c r="G1092" i="38"/>
  <c r="W1092" i="38" s="1"/>
  <c r="F1092" i="38"/>
  <c r="E1092" i="38"/>
  <c r="D1092" i="38"/>
  <c r="S1092" i="38" s="1"/>
  <c r="C1092" i="38"/>
  <c r="R1092" i="38" s="1"/>
  <c r="B1092" i="38"/>
  <c r="Q1092" i="38" s="1"/>
  <c r="H1091" i="38"/>
  <c r="U1091" i="38" s="1"/>
  <c r="G1091" i="38"/>
  <c r="W1091" i="38" s="1"/>
  <c r="F1091" i="38"/>
  <c r="E1091" i="38"/>
  <c r="D1091" i="38"/>
  <c r="S1091" i="38" s="1"/>
  <c r="C1091" i="38"/>
  <c r="R1091" i="38" s="1"/>
  <c r="B1091" i="38"/>
  <c r="Q1091" i="38" s="1"/>
  <c r="H1090" i="38"/>
  <c r="U1090" i="38" s="1"/>
  <c r="G1090" i="38"/>
  <c r="W1090" i="38" s="1"/>
  <c r="F1090" i="38"/>
  <c r="E1090" i="38"/>
  <c r="D1090" i="38"/>
  <c r="S1090" i="38" s="1"/>
  <c r="C1090" i="38"/>
  <c r="R1090" i="38" s="1"/>
  <c r="B1090" i="38"/>
  <c r="Q1090" i="38" s="1"/>
  <c r="H1089" i="38"/>
  <c r="U1089" i="38" s="1"/>
  <c r="G1089" i="38"/>
  <c r="W1089" i="38" s="1"/>
  <c r="F1089" i="38"/>
  <c r="E1089" i="38"/>
  <c r="D1089" i="38"/>
  <c r="S1089" i="38" s="1"/>
  <c r="C1089" i="38"/>
  <c r="R1089" i="38" s="1"/>
  <c r="B1089" i="38"/>
  <c r="Q1089" i="38" s="1"/>
  <c r="H1088" i="38"/>
  <c r="U1088" i="38" s="1"/>
  <c r="G1088" i="38"/>
  <c r="W1088" i="38" s="1"/>
  <c r="F1088" i="38"/>
  <c r="E1088" i="38"/>
  <c r="D1088" i="38"/>
  <c r="S1088" i="38" s="1"/>
  <c r="C1088" i="38"/>
  <c r="R1088" i="38" s="1"/>
  <c r="B1088" i="38"/>
  <c r="Q1088" i="38" s="1"/>
  <c r="H1087" i="38"/>
  <c r="U1087" i="38" s="1"/>
  <c r="G1087" i="38"/>
  <c r="W1087" i="38" s="1"/>
  <c r="F1087" i="38"/>
  <c r="E1087" i="38"/>
  <c r="D1087" i="38"/>
  <c r="S1087" i="38" s="1"/>
  <c r="C1087" i="38"/>
  <c r="R1087" i="38" s="1"/>
  <c r="B1087" i="38"/>
  <c r="Q1087" i="38" s="1"/>
  <c r="H1086" i="38"/>
  <c r="U1086" i="38" s="1"/>
  <c r="G1086" i="38"/>
  <c r="W1086" i="38" s="1"/>
  <c r="F1086" i="38"/>
  <c r="E1086" i="38"/>
  <c r="D1086" i="38"/>
  <c r="S1086" i="38" s="1"/>
  <c r="C1086" i="38"/>
  <c r="R1086" i="38" s="1"/>
  <c r="B1086" i="38"/>
  <c r="Q1086" i="38" s="1"/>
  <c r="H1085" i="38"/>
  <c r="U1085" i="38" s="1"/>
  <c r="G1085" i="38"/>
  <c r="W1085" i="38" s="1"/>
  <c r="F1085" i="38"/>
  <c r="E1085" i="38"/>
  <c r="D1085" i="38"/>
  <c r="S1085" i="38" s="1"/>
  <c r="C1085" i="38"/>
  <c r="R1085" i="38" s="1"/>
  <c r="B1085" i="38"/>
  <c r="Q1085" i="38" s="1"/>
  <c r="H1084" i="38"/>
  <c r="U1084" i="38" s="1"/>
  <c r="G1084" i="38"/>
  <c r="W1084" i="38" s="1"/>
  <c r="F1084" i="38"/>
  <c r="E1084" i="38"/>
  <c r="D1084" i="38"/>
  <c r="S1084" i="38" s="1"/>
  <c r="C1084" i="38"/>
  <c r="R1084" i="38" s="1"/>
  <c r="B1084" i="38"/>
  <c r="Q1084" i="38" s="1"/>
  <c r="H1083" i="38"/>
  <c r="U1083" i="38" s="1"/>
  <c r="G1083" i="38"/>
  <c r="W1083" i="38" s="1"/>
  <c r="F1083" i="38"/>
  <c r="E1083" i="38"/>
  <c r="D1083" i="38"/>
  <c r="S1083" i="38" s="1"/>
  <c r="C1083" i="38"/>
  <c r="R1083" i="38" s="1"/>
  <c r="B1083" i="38"/>
  <c r="Q1083" i="38" s="1"/>
  <c r="H1082" i="38"/>
  <c r="U1082" i="38" s="1"/>
  <c r="G1082" i="38"/>
  <c r="W1082" i="38" s="1"/>
  <c r="F1082" i="38"/>
  <c r="E1082" i="38"/>
  <c r="D1082" i="38"/>
  <c r="S1082" i="38" s="1"/>
  <c r="C1082" i="38"/>
  <c r="R1082" i="38" s="1"/>
  <c r="B1082" i="38"/>
  <c r="Q1082" i="38" s="1"/>
  <c r="H1081" i="38"/>
  <c r="U1081" i="38" s="1"/>
  <c r="G1081" i="38"/>
  <c r="W1081" i="38" s="1"/>
  <c r="F1081" i="38"/>
  <c r="E1081" i="38"/>
  <c r="D1081" i="38"/>
  <c r="S1081" i="38" s="1"/>
  <c r="C1081" i="38"/>
  <c r="R1081" i="38" s="1"/>
  <c r="B1081" i="38"/>
  <c r="Q1081" i="38" s="1"/>
  <c r="H1080" i="38"/>
  <c r="U1080" i="38" s="1"/>
  <c r="G1080" i="38"/>
  <c r="W1080" i="38" s="1"/>
  <c r="F1080" i="38"/>
  <c r="E1080" i="38"/>
  <c r="D1080" i="38"/>
  <c r="S1080" i="38" s="1"/>
  <c r="C1080" i="38"/>
  <c r="R1080" i="38" s="1"/>
  <c r="B1080" i="38"/>
  <c r="Q1080" i="38" s="1"/>
  <c r="H1079" i="38"/>
  <c r="U1079" i="38" s="1"/>
  <c r="G1079" i="38"/>
  <c r="W1079" i="38" s="1"/>
  <c r="F1079" i="38"/>
  <c r="E1079" i="38"/>
  <c r="D1079" i="38"/>
  <c r="S1079" i="38" s="1"/>
  <c r="C1079" i="38"/>
  <c r="R1079" i="38" s="1"/>
  <c r="B1079" i="38"/>
  <c r="Q1079" i="38" s="1"/>
  <c r="H1078" i="38"/>
  <c r="U1078" i="38" s="1"/>
  <c r="G1078" i="38"/>
  <c r="W1078" i="38" s="1"/>
  <c r="F1078" i="38"/>
  <c r="E1078" i="38"/>
  <c r="D1078" i="38"/>
  <c r="S1078" i="38" s="1"/>
  <c r="C1078" i="38"/>
  <c r="R1078" i="38" s="1"/>
  <c r="B1078" i="38"/>
  <c r="Q1078" i="38" s="1"/>
  <c r="H1077" i="38"/>
  <c r="U1077" i="38" s="1"/>
  <c r="G1077" i="38"/>
  <c r="W1077" i="38" s="1"/>
  <c r="F1077" i="38"/>
  <c r="E1077" i="38"/>
  <c r="D1077" i="38"/>
  <c r="S1077" i="38" s="1"/>
  <c r="C1077" i="38"/>
  <c r="R1077" i="38" s="1"/>
  <c r="B1077" i="38"/>
  <c r="Q1077" i="38" s="1"/>
  <c r="H1076" i="38"/>
  <c r="U1076" i="38" s="1"/>
  <c r="G1076" i="38"/>
  <c r="W1076" i="38" s="1"/>
  <c r="F1076" i="38"/>
  <c r="E1076" i="38"/>
  <c r="D1076" i="38"/>
  <c r="S1076" i="38" s="1"/>
  <c r="C1076" i="38"/>
  <c r="R1076" i="38" s="1"/>
  <c r="B1076" i="38"/>
  <c r="Q1076" i="38" s="1"/>
  <c r="H1075" i="38"/>
  <c r="U1075" i="38" s="1"/>
  <c r="G1075" i="38"/>
  <c r="W1075" i="38" s="1"/>
  <c r="F1075" i="38"/>
  <c r="E1075" i="38"/>
  <c r="D1075" i="38"/>
  <c r="S1075" i="38" s="1"/>
  <c r="C1075" i="38"/>
  <c r="R1075" i="38" s="1"/>
  <c r="B1075" i="38"/>
  <c r="Q1075" i="38" s="1"/>
  <c r="H1074" i="38"/>
  <c r="U1074" i="38" s="1"/>
  <c r="G1074" i="38"/>
  <c r="W1074" i="38" s="1"/>
  <c r="F1074" i="38"/>
  <c r="E1074" i="38"/>
  <c r="D1074" i="38"/>
  <c r="S1074" i="38" s="1"/>
  <c r="C1074" i="38"/>
  <c r="R1074" i="38" s="1"/>
  <c r="B1074" i="38"/>
  <c r="Q1074" i="38" s="1"/>
  <c r="H1073" i="38"/>
  <c r="U1073" i="38" s="1"/>
  <c r="G1073" i="38"/>
  <c r="W1073" i="38" s="1"/>
  <c r="F1073" i="38"/>
  <c r="E1073" i="38"/>
  <c r="D1073" i="38"/>
  <c r="S1073" i="38" s="1"/>
  <c r="C1073" i="38"/>
  <c r="R1073" i="38" s="1"/>
  <c r="B1073" i="38"/>
  <c r="Q1073" i="38" s="1"/>
  <c r="H1072" i="38"/>
  <c r="U1072" i="38" s="1"/>
  <c r="G1072" i="38"/>
  <c r="W1072" i="38" s="1"/>
  <c r="F1072" i="38"/>
  <c r="E1072" i="38"/>
  <c r="D1072" i="38"/>
  <c r="S1072" i="38" s="1"/>
  <c r="C1072" i="38"/>
  <c r="R1072" i="38" s="1"/>
  <c r="B1072" i="38"/>
  <c r="Q1072" i="38" s="1"/>
  <c r="H1071" i="38"/>
  <c r="U1071" i="38" s="1"/>
  <c r="G1071" i="38"/>
  <c r="W1071" i="38" s="1"/>
  <c r="F1071" i="38"/>
  <c r="E1071" i="38"/>
  <c r="D1071" i="38"/>
  <c r="S1071" i="38" s="1"/>
  <c r="C1071" i="38"/>
  <c r="R1071" i="38" s="1"/>
  <c r="B1071" i="38"/>
  <c r="Q1071" i="38" s="1"/>
  <c r="H1070" i="38"/>
  <c r="U1070" i="38" s="1"/>
  <c r="G1070" i="38"/>
  <c r="W1070" i="38" s="1"/>
  <c r="F1070" i="38"/>
  <c r="E1070" i="38"/>
  <c r="D1070" i="38"/>
  <c r="S1070" i="38" s="1"/>
  <c r="C1070" i="38"/>
  <c r="R1070" i="38" s="1"/>
  <c r="B1070" i="38"/>
  <c r="Q1070" i="38" s="1"/>
  <c r="H1069" i="38"/>
  <c r="U1069" i="38" s="1"/>
  <c r="G1069" i="38"/>
  <c r="W1069" i="38" s="1"/>
  <c r="F1069" i="38"/>
  <c r="E1069" i="38"/>
  <c r="D1069" i="38"/>
  <c r="S1069" i="38" s="1"/>
  <c r="C1069" i="38"/>
  <c r="R1069" i="38" s="1"/>
  <c r="B1069" i="38"/>
  <c r="Q1069" i="38" s="1"/>
  <c r="H1068" i="38"/>
  <c r="U1068" i="38" s="1"/>
  <c r="G1068" i="38"/>
  <c r="W1068" i="38" s="1"/>
  <c r="F1068" i="38"/>
  <c r="E1068" i="38"/>
  <c r="D1068" i="38"/>
  <c r="S1068" i="38" s="1"/>
  <c r="C1068" i="38"/>
  <c r="R1068" i="38" s="1"/>
  <c r="B1068" i="38"/>
  <c r="Q1068" i="38" s="1"/>
  <c r="H1067" i="38"/>
  <c r="U1067" i="38" s="1"/>
  <c r="G1067" i="38"/>
  <c r="W1067" i="38" s="1"/>
  <c r="F1067" i="38"/>
  <c r="E1067" i="38"/>
  <c r="D1067" i="38"/>
  <c r="S1067" i="38" s="1"/>
  <c r="C1067" i="38"/>
  <c r="R1067" i="38" s="1"/>
  <c r="B1067" i="38"/>
  <c r="Q1067" i="38" s="1"/>
  <c r="H1066" i="38"/>
  <c r="U1066" i="38" s="1"/>
  <c r="G1066" i="38"/>
  <c r="W1066" i="38" s="1"/>
  <c r="F1066" i="38"/>
  <c r="E1066" i="38"/>
  <c r="D1066" i="38"/>
  <c r="S1066" i="38" s="1"/>
  <c r="C1066" i="38"/>
  <c r="R1066" i="38" s="1"/>
  <c r="B1066" i="38"/>
  <c r="Q1066" i="38" s="1"/>
  <c r="H1065" i="38"/>
  <c r="U1065" i="38" s="1"/>
  <c r="G1065" i="38"/>
  <c r="W1065" i="38" s="1"/>
  <c r="F1065" i="38"/>
  <c r="E1065" i="38"/>
  <c r="D1065" i="38"/>
  <c r="S1065" i="38" s="1"/>
  <c r="C1065" i="38"/>
  <c r="R1065" i="38" s="1"/>
  <c r="B1065" i="38"/>
  <c r="Q1065" i="38" s="1"/>
  <c r="H1064" i="38"/>
  <c r="U1064" i="38" s="1"/>
  <c r="G1064" i="38"/>
  <c r="W1064" i="38" s="1"/>
  <c r="F1064" i="38"/>
  <c r="E1064" i="38"/>
  <c r="D1064" i="38"/>
  <c r="S1064" i="38" s="1"/>
  <c r="C1064" i="38"/>
  <c r="R1064" i="38" s="1"/>
  <c r="B1064" i="38"/>
  <c r="Q1064" i="38" s="1"/>
  <c r="H1063" i="38"/>
  <c r="U1063" i="38" s="1"/>
  <c r="G1063" i="38"/>
  <c r="W1063" i="38" s="1"/>
  <c r="F1063" i="38"/>
  <c r="E1063" i="38"/>
  <c r="D1063" i="38"/>
  <c r="S1063" i="38" s="1"/>
  <c r="C1063" i="38"/>
  <c r="R1063" i="38" s="1"/>
  <c r="B1063" i="38"/>
  <c r="Q1063" i="38" s="1"/>
  <c r="H1062" i="38"/>
  <c r="U1062" i="38" s="1"/>
  <c r="G1062" i="38"/>
  <c r="W1062" i="38" s="1"/>
  <c r="F1062" i="38"/>
  <c r="E1062" i="38"/>
  <c r="D1062" i="38"/>
  <c r="S1062" i="38" s="1"/>
  <c r="C1062" i="38"/>
  <c r="R1062" i="38" s="1"/>
  <c r="B1062" i="38"/>
  <c r="Q1062" i="38" s="1"/>
  <c r="H1061" i="38"/>
  <c r="U1061" i="38" s="1"/>
  <c r="G1061" i="38"/>
  <c r="W1061" i="38" s="1"/>
  <c r="F1061" i="38"/>
  <c r="E1061" i="38"/>
  <c r="D1061" i="38"/>
  <c r="S1061" i="38" s="1"/>
  <c r="C1061" i="38"/>
  <c r="R1061" i="38" s="1"/>
  <c r="B1061" i="38"/>
  <c r="Q1061" i="38" s="1"/>
  <c r="H1060" i="38"/>
  <c r="U1060" i="38" s="1"/>
  <c r="G1060" i="38"/>
  <c r="W1060" i="38" s="1"/>
  <c r="F1060" i="38"/>
  <c r="E1060" i="38"/>
  <c r="D1060" i="38"/>
  <c r="S1060" i="38" s="1"/>
  <c r="C1060" i="38"/>
  <c r="R1060" i="38" s="1"/>
  <c r="B1060" i="38"/>
  <c r="Q1060" i="38" s="1"/>
  <c r="H1059" i="38"/>
  <c r="U1059" i="38" s="1"/>
  <c r="G1059" i="38"/>
  <c r="W1059" i="38" s="1"/>
  <c r="F1059" i="38"/>
  <c r="E1059" i="38"/>
  <c r="D1059" i="38"/>
  <c r="S1059" i="38" s="1"/>
  <c r="C1059" i="38"/>
  <c r="R1059" i="38" s="1"/>
  <c r="B1059" i="38"/>
  <c r="Q1059" i="38" s="1"/>
  <c r="H1058" i="38"/>
  <c r="U1058" i="38" s="1"/>
  <c r="G1058" i="38"/>
  <c r="W1058" i="38" s="1"/>
  <c r="F1058" i="38"/>
  <c r="E1058" i="38"/>
  <c r="D1058" i="38"/>
  <c r="S1058" i="38" s="1"/>
  <c r="C1058" i="38"/>
  <c r="R1058" i="38" s="1"/>
  <c r="B1058" i="38"/>
  <c r="Q1058" i="38" s="1"/>
  <c r="H1057" i="38"/>
  <c r="U1057" i="38" s="1"/>
  <c r="G1057" i="38"/>
  <c r="W1057" i="38" s="1"/>
  <c r="F1057" i="38"/>
  <c r="E1057" i="38"/>
  <c r="D1057" i="38"/>
  <c r="S1057" i="38" s="1"/>
  <c r="C1057" i="38"/>
  <c r="R1057" i="38" s="1"/>
  <c r="B1057" i="38"/>
  <c r="Q1057" i="38" s="1"/>
  <c r="H1056" i="38"/>
  <c r="U1056" i="38" s="1"/>
  <c r="G1056" i="38"/>
  <c r="W1056" i="38" s="1"/>
  <c r="F1056" i="38"/>
  <c r="E1056" i="38"/>
  <c r="D1056" i="38"/>
  <c r="S1056" i="38" s="1"/>
  <c r="C1056" i="38"/>
  <c r="R1056" i="38" s="1"/>
  <c r="B1056" i="38"/>
  <c r="Q1056" i="38" s="1"/>
  <c r="H1055" i="38"/>
  <c r="U1055" i="38" s="1"/>
  <c r="G1055" i="38"/>
  <c r="W1055" i="38" s="1"/>
  <c r="F1055" i="38"/>
  <c r="E1055" i="38"/>
  <c r="D1055" i="38"/>
  <c r="S1055" i="38" s="1"/>
  <c r="C1055" i="38"/>
  <c r="R1055" i="38" s="1"/>
  <c r="B1055" i="38"/>
  <c r="Q1055" i="38" s="1"/>
  <c r="H1054" i="38"/>
  <c r="U1054" i="38" s="1"/>
  <c r="G1054" i="38"/>
  <c r="W1054" i="38" s="1"/>
  <c r="F1054" i="38"/>
  <c r="E1054" i="38"/>
  <c r="D1054" i="38"/>
  <c r="S1054" i="38" s="1"/>
  <c r="C1054" i="38"/>
  <c r="R1054" i="38" s="1"/>
  <c r="B1054" i="38"/>
  <c r="Q1054" i="38" s="1"/>
  <c r="H1053" i="38"/>
  <c r="U1053" i="38" s="1"/>
  <c r="G1053" i="38"/>
  <c r="W1053" i="38" s="1"/>
  <c r="F1053" i="38"/>
  <c r="E1053" i="38"/>
  <c r="D1053" i="38"/>
  <c r="S1053" i="38" s="1"/>
  <c r="C1053" i="38"/>
  <c r="R1053" i="38" s="1"/>
  <c r="B1053" i="38"/>
  <c r="Q1053" i="38" s="1"/>
  <c r="H1052" i="38"/>
  <c r="U1052" i="38" s="1"/>
  <c r="G1052" i="38"/>
  <c r="W1052" i="38" s="1"/>
  <c r="F1052" i="38"/>
  <c r="E1052" i="38"/>
  <c r="D1052" i="38"/>
  <c r="S1052" i="38" s="1"/>
  <c r="C1052" i="38"/>
  <c r="R1052" i="38" s="1"/>
  <c r="B1052" i="38"/>
  <c r="Q1052" i="38" s="1"/>
  <c r="H1051" i="38"/>
  <c r="U1051" i="38" s="1"/>
  <c r="G1051" i="38"/>
  <c r="W1051" i="38" s="1"/>
  <c r="F1051" i="38"/>
  <c r="E1051" i="38"/>
  <c r="D1051" i="38"/>
  <c r="S1051" i="38" s="1"/>
  <c r="C1051" i="38"/>
  <c r="R1051" i="38" s="1"/>
  <c r="B1051" i="38"/>
  <c r="Q1051" i="38" s="1"/>
  <c r="H1050" i="38"/>
  <c r="U1050" i="38" s="1"/>
  <c r="G1050" i="38"/>
  <c r="W1050" i="38" s="1"/>
  <c r="F1050" i="38"/>
  <c r="E1050" i="38"/>
  <c r="D1050" i="38"/>
  <c r="S1050" i="38" s="1"/>
  <c r="C1050" i="38"/>
  <c r="R1050" i="38" s="1"/>
  <c r="B1050" i="38"/>
  <c r="Q1050" i="38" s="1"/>
  <c r="H1049" i="38"/>
  <c r="U1049" i="38" s="1"/>
  <c r="G1049" i="38"/>
  <c r="W1049" i="38" s="1"/>
  <c r="F1049" i="38"/>
  <c r="E1049" i="38"/>
  <c r="D1049" i="38"/>
  <c r="S1049" i="38" s="1"/>
  <c r="C1049" i="38"/>
  <c r="R1049" i="38" s="1"/>
  <c r="B1049" i="38"/>
  <c r="Q1049" i="38" s="1"/>
  <c r="H1048" i="38"/>
  <c r="U1048" i="38" s="1"/>
  <c r="G1048" i="38"/>
  <c r="W1048" i="38" s="1"/>
  <c r="F1048" i="38"/>
  <c r="E1048" i="38"/>
  <c r="D1048" i="38"/>
  <c r="S1048" i="38" s="1"/>
  <c r="C1048" i="38"/>
  <c r="R1048" i="38" s="1"/>
  <c r="B1048" i="38"/>
  <c r="Q1048" i="38" s="1"/>
  <c r="H1047" i="38"/>
  <c r="U1047" i="38" s="1"/>
  <c r="G1047" i="38"/>
  <c r="W1047" i="38" s="1"/>
  <c r="F1047" i="38"/>
  <c r="E1047" i="38"/>
  <c r="D1047" i="38"/>
  <c r="S1047" i="38" s="1"/>
  <c r="C1047" i="38"/>
  <c r="R1047" i="38" s="1"/>
  <c r="B1047" i="38"/>
  <c r="Q1047" i="38" s="1"/>
  <c r="H1046" i="38"/>
  <c r="U1046" i="38" s="1"/>
  <c r="G1046" i="38"/>
  <c r="W1046" i="38" s="1"/>
  <c r="F1046" i="38"/>
  <c r="E1046" i="38"/>
  <c r="D1046" i="38"/>
  <c r="S1046" i="38" s="1"/>
  <c r="C1046" i="38"/>
  <c r="R1046" i="38" s="1"/>
  <c r="B1046" i="38"/>
  <c r="Q1046" i="38" s="1"/>
  <c r="H1045" i="38"/>
  <c r="U1045" i="38" s="1"/>
  <c r="G1045" i="38"/>
  <c r="W1045" i="38" s="1"/>
  <c r="F1045" i="38"/>
  <c r="E1045" i="38"/>
  <c r="D1045" i="38"/>
  <c r="S1045" i="38" s="1"/>
  <c r="C1045" i="38"/>
  <c r="R1045" i="38" s="1"/>
  <c r="B1045" i="38"/>
  <c r="Q1045" i="38" s="1"/>
  <c r="H1044" i="38"/>
  <c r="U1044" i="38" s="1"/>
  <c r="G1044" i="38"/>
  <c r="W1044" i="38" s="1"/>
  <c r="F1044" i="38"/>
  <c r="E1044" i="38"/>
  <c r="D1044" i="38"/>
  <c r="S1044" i="38" s="1"/>
  <c r="C1044" i="38"/>
  <c r="R1044" i="38" s="1"/>
  <c r="B1044" i="38"/>
  <c r="Q1044" i="38" s="1"/>
  <c r="H1043" i="38"/>
  <c r="U1043" i="38" s="1"/>
  <c r="G1043" i="38"/>
  <c r="W1043" i="38" s="1"/>
  <c r="F1043" i="38"/>
  <c r="E1043" i="38"/>
  <c r="D1043" i="38"/>
  <c r="S1043" i="38" s="1"/>
  <c r="C1043" i="38"/>
  <c r="R1043" i="38" s="1"/>
  <c r="B1043" i="38"/>
  <c r="Q1043" i="38" s="1"/>
  <c r="H1042" i="38"/>
  <c r="U1042" i="38" s="1"/>
  <c r="G1042" i="38"/>
  <c r="W1042" i="38" s="1"/>
  <c r="F1042" i="38"/>
  <c r="E1042" i="38"/>
  <c r="D1042" i="38"/>
  <c r="S1042" i="38" s="1"/>
  <c r="C1042" i="38"/>
  <c r="R1042" i="38" s="1"/>
  <c r="B1042" i="38"/>
  <c r="Q1042" i="38" s="1"/>
  <c r="H1041" i="38"/>
  <c r="U1041" i="38" s="1"/>
  <c r="G1041" i="38"/>
  <c r="W1041" i="38" s="1"/>
  <c r="F1041" i="38"/>
  <c r="E1041" i="38"/>
  <c r="D1041" i="38"/>
  <c r="S1041" i="38" s="1"/>
  <c r="C1041" i="38"/>
  <c r="R1041" i="38" s="1"/>
  <c r="B1041" i="38"/>
  <c r="Q1041" i="38" s="1"/>
  <c r="H1040" i="38"/>
  <c r="U1040" i="38" s="1"/>
  <c r="G1040" i="38"/>
  <c r="W1040" i="38" s="1"/>
  <c r="F1040" i="38"/>
  <c r="E1040" i="38"/>
  <c r="D1040" i="38"/>
  <c r="S1040" i="38" s="1"/>
  <c r="C1040" i="38"/>
  <c r="R1040" i="38" s="1"/>
  <c r="B1040" i="38"/>
  <c r="Q1040" i="38" s="1"/>
  <c r="H1039" i="38"/>
  <c r="U1039" i="38" s="1"/>
  <c r="G1039" i="38"/>
  <c r="W1039" i="38" s="1"/>
  <c r="F1039" i="38"/>
  <c r="E1039" i="38"/>
  <c r="D1039" i="38"/>
  <c r="S1039" i="38" s="1"/>
  <c r="C1039" i="38"/>
  <c r="R1039" i="38" s="1"/>
  <c r="B1039" i="38"/>
  <c r="Q1039" i="38" s="1"/>
  <c r="H1038" i="38"/>
  <c r="U1038" i="38" s="1"/>
  <c r="G1038" i="38"/>
  <c r="W1038" i="38" s="1"/>
  <c r="F1038" i="38"/>
  <c r="E1038" i="38"/>
  <c r="D1038" i="38"/>
  <c r="S1038" i="38" s="1"/>
  <c r="C1038" i="38"/>
  <c r="R1038" i="38" s="1"/>
  <c r="B1038" i="38"/>
  <c r="Q1038" i="38" s="1"/>
  <c r="H1037" i="38"/>
  <c r="U1037" i="38" s="1"/>
  <c r="G1037" i="38"/>
  <c r="W1037" i="38" s="1"/>
  <c r="F1037" i="38"/>
  <c r="E1037" i="38"/>
  <c r="D1037" i="38"/>
  <c r="S1037" i="38" s="1"/>
  <c r="C1037" i="38"/>
  <c r="R1037" i="38" s="1"/>
  <c r="B1037" i="38"/>
  <c r="Q1037" i="38" s="1"/>
  <c r="H1036" i="38"/>
  <c r="U1036" i="38" s="1"/>
  <c r="G1036" i="38"/>
  <c r="W1036" i="38" s="1"/>
  <c r="F1036" i="38"/>
  <c r="E1036" i="38"/>
  <c r="D1036" i="38"/>
  <c r="S1036" i="38" s="1"/>
  <c r="C1036" i="38"/>
  <c r="R1036" i="38" s="1"/>
  <c r="B1036" i="38"/>
  <c r="Q1036" i="38" s="1"/>
  <c r="H1035" i="38"/>
  <c r="U1035" i="38" s="1"/>
  <c r="G1035" i="38"/>
  <c r="W1035" i="38" s="1"/>
  <c r="F1035" i="38"/>
  <c r="E1035" i="38"/>
  <c r="D1035" i="38"/>
  <c r="S1035" i="38" s="1"/>
  <c r="C1035" i="38"/>
  <c r="R1035" i="38" s="1"/>
  <c r="B1035" i="38"/>
  <c r="Q1035" i="38" s="1"/>
  <c r="H1034" i="38"/>
  <c r="U1034" i="38" s="1"/>
  <c r="G1034" i="38"/>
  <c r="W1034" i="38" s="1"/>
  <c r="F1034" i="38"/>
  <c r="E1034" i="38"/>
  <c r="D1034" i="38"/>
  <c r="S1034" i="38" s="1"/>
  <c r="C1034" i="38"/>
  <c r="R1034" i="38" s="1"/>
  <c r="B1034" i="38"/>
  <c r="Q1034" i="38" s="1"/>
  <c r="H1033" i="38"/>
  <c r="U1033" i="38" s="1"/>
  <c r="G1033" i="38"/>
  <c r="W1033" i="38" s="1"/>
  <c r="F1033" i="38"/>
  <c r="E1033" i="38"/>
  <c r="D1033" i="38"/>
  <c r="S1033" i="38" s="1"/>
  <c r="C1033" i="38"/>
  <c r="R1033" i="38" s="1"/>
  <c r="B1033" i="38"/>
  <c r="Q1033" i="38" s="1"/>
  <c r="H1032" i="38"/>
  <c r="U1032" i="38" s="1"/>
  <c r="G1032" i="38"/>
  <c r="W1032" i="38" s="1"/>
  <c r="F1032" i="38"/>
  <c r="E1032" i="38"/>
  <c r="D1032" i="38"/>
  <c r="S1032" i="38" s="1"/>
  <c r="C1032" i="38"/>
  <c r="R1032" i="38" s="1"/>
  <c r="B1032" i="38"/>
  <c r="Q1032" i="38" s="1"/>
  <c r="H1031" i="38"/>
  <c r="U1031" i="38" s="1"/>
  <c r="G1031" i="38"/>
  <c r="W1031" i="38" s="1"/>
  <c r="F1031" i="38"/>
  <c r="E1031" i="38"/>
  <c r="D1031" i="38"/>
  <c r="S1031" i="38" s="1"/>
  <c r="C1031" i="38"/>
  <c r="R1031" i="38" s="1"/>
  <c r="B1031" i="38"/>
  <c r="Q1031" i="38" s="1"/>
  <c r="H1030" i="38"/>
  <c r="U1030" i="38" s="1"/>
  <c r="G1030" i="38"/>
  <c r="W1030" i="38" s="1"/>
  <c r="F1030" i="38"/>
  <c r="E1030" i="38"/>
  <c r="D1030" i="38"/>
  <c r="S1030" i="38" s="1"/>
  <c r="C1030" i="38"/>
  <c r="R1030" i="38" s="1"/>
  <c r="B1030" i="38"/>
  <c r="Q1030" i="38" s="1"/>
  <c r="H1029" i="38"/>
  <c r="U1029" i="38" s="1"/>
  <c r="G1029" i="38"/>
  <c r="W1029" i="38" s="1"/>
  <c r="F1029" i="38"/>
  <c r="E1029" i="38"/>
  <c r="D1029" i="38"/>
  <c r="S1029" i="38" s="1"/>
  <c r="C1029" i="38"/>
  <c r="R1029" i="38" s="1"/>
  <c r="B1029" i="38"/>
  <c r="Q1029" i="38" s="1"/>
  <c r="H1028" i="38"/>
  <c r="U1028" i="38" s="1"/>
  <c r="G1028" i="38"/>
  <c r="W1028" i="38" s="1"/>
  <c r="F1028" i="38"/>
  <c r="E1028" i="38"/>
  <c r="D1028" i="38"/>
  <c r="S1028" i="38" s="1"/>
  <c r="C1028" i="38"/>
  <c r="R1028" i="38" s="1"/>
  <c r="B1028" i="38"/>
  <c r="Q1028" i="38" s="1"/>
  <c r="H1027" i="38"/>
  <c r="U1027" i="38" s="1"/>
  <c r="G1027" i="38"/>
  <c r="W1027" i="38" s="1"/>
  <c r="F1027" i="38"/>
  <c r="E1027" i="38"/>
  <c r="D1027" i="38"/>
  <c r="S1027" i="38" s="1"/>
  <c r="C1027" i="38"/>
  <c r="R1027" i="38" s="1"/>
  <c r="B1027" i="38"/>
  <c r="Q1027" i="38" s="1"/>
  <c r="H1026" i="38"/>
  <c r="U1026" i="38" s="1"/>
  <c r="G1026" i="38"/>
  <c r="W1026" i="38" s="1"/>
  <c r="F1026" i="38"/>
  <c r="E1026" i="38"/>
  <c r="D1026" i="38"/>
  <c r="S1026" i="38" s="1"/>
  <c r="C1026" i="38"/>
  <c r="R1026" i="38" s="1"/>
  <c r="B1026" i="38"/>
  <c r="Q1026" i="38" s="1"/>
  <c r="H1025" i="38"/>
  <c r="U1025" i="38" s="1"/>
  <c r="G1025" i="38"/>
  <c r="W1025" i="38" s="1"/>
  <c r="F1025" i="38"/>
  <c r="E1025" i="38"/>
  <c r="D1025" i="38"/>
  <c r="S1025" i="38" s="1"/>
  <c r="C1025" i="38"/>
  <c r="R1025" i="38" s="1"/>
  <c r="B1025" i="38"/>
  <c r="Q1025" i="38" s="1"/>
  <c r="H1024" i="38"/>
  <c r="U1024" i="38" s="1"/>
  <c r="G1024" i="38"/>
  <c r="W1024" i="38" s="1"/>
  <c r="F1024" i="38"/>
  <c r="E1024" i="38"/>
  <c r="D1024" i="38"/>
  <c r="S1024" i="38" s="1"/>
  <c r="C1024" i="38"/>
  <c r="R1024" i="38" s="1"/>
  <c r="B1024" i="38"/>
  <c r="Q1024" i="38" s="1"/>
  <c r="H1023" i="38"/>
  <c r="U1023" i="38" s="1"/>
  <c r="G1023" i="38"/>
  <c r="W1023" i="38" s="1"/>
  <c r="F1023" i="38"/>
  <c r="E1023" i="38"/>
  <c r="D1023" i="38"/>
  <c r="S1023" i="38" s="1"/>
  <c r="C1023" i="38"/>
  <c r="R1023" i="38" s="1"/>
  <c r="B1023" i="38"/>
  <c r="Q1023" i="38" s="1"/>
  <c r="H1022" i="38"/>
  <c r="U1022" i="38" s="1"/>
  <c r="G1022" i="38"/>
  <c r="W1022" i="38" s="1"/>
  <c r="F1022" i="38"/>
  <c r="E1022" i="38"/>
  <c r="D1022" i="38"/>
  <c r="S1022" i="38" s="1"/>
  <c r="C1022" i="38"/>
  <c r="R1022" i="38" s="1"/>
  <c r="B1022" i="38"/>
  <c r="Q1022" i="38" s="1"/>
  <c r="H1021" i="38"/>
  <c r="U1021" i="38" s="1"/>
  <c r="G1021" i="38"/>
  <c r="W1021" i="38" s="1"/>
  <c r="F1021" i="38"/>
  <c r="E1021" i="38"/>
  <c r="D1021" i="38"/>
  <c r="S1021" i="38" s="1"/>
  <c r="C1021" i="38"/>
  <c r="R1021" i="38" s="1"/>
  <c r="B1021" i="38"/>
  <c r="Q1021" i="38" s="1"/>
  <c r="H1020" i="38"/>
  <c r="U1020" i="38" s="1"/>
  <c r="G1020" i="38"/>
  <c r="W1020" i="38" s="1"/>
  <c r="F1020" i="38"/>
  <c r="E1020" i="38"/>
  <c r="D1020" i="38"/>
  <c r="S1020" i="38" s="1"/>
  <c r="C1020" i="38"/>
  <c r="R1020" i="38" s="1"/>
  <c r="B1020" i="38"/>
  <c r="Q1020" i="38" s="1"/>
  <c r="H1019" i="38"/>
  <c r="U1019" i="38" s="1"/>
  <c r="G1019" i="38"/>
  <c r="W1019" i="38" s="1"/>
  <c r="F1019" i="38"/>
  <c r="E1019" i="38"/>
  <c r="D1019" i="38"/>
  <c r="S1019" i="38" s="1"/>
  <c r="C1019" i="38"/>
  <c r="R1019" i="38" s="1"/>
  <c r="B1019" i="38"/>
  <c r="Q1019" i="38" s="1"/>
  <c r="H1018" i="38"/>
  <c r="U1018" i="38" s="1"/>
  <c r="G1018" i="38"/>
  <c r="W1018" i="38" s="1"/>
  <c r="F1018" i="38"/>
  <c r="E1018" i="38"/>
  <c r="D1018" i="38"/>
  <c r="S1018" i="38" s="1"/>
  <c r="C1018" i="38"/>
  <c r="R1018" i="38" s="1"/>
  <c r="B1018" i="38"/>
  <c r="Q1018" i="38" s="1"/>
  <c r="H1017" i="38"/>
  <c r="U1017" i="38" s="1"/>
  <c r="G1017" i="38"/>
  <c r="W1017" i="38" s="1"/>
  <c r="F1017" i="38"/>
  <c r="E1017" i="38"/>
  <c r="D1017" i="38"/>
  <c r="S1017" i="38" s="1"/>
  <c r="C1017" i="38"/>
  <c r="R1017" i="38" s="1"/>
  <c r="B1017" i="38"/>
  <c r="Q1017" i="38" s="1"/>
  <c r="H1016" i="38"/>
  <c r="U1016" i="38" s="1"/>
  <c r="G1016" i="38"/>
  <c r="W1016" i="38" s="1"/>
  <c r="F1016" i="38"/>
  <c r="E1016" i="38"/>
  <c r="D1016" i="38"/>
  <c r="S1016" i="38" s="1"/>
  <c r="C1016" i="38"/>
  <c r="R1016" i="38" s="1"/>
  <c r="B1016" i="38"/>
  <c r="Q1016" i="38" s="1"/>
  <c r="H1015" i="38"/>
  <c r="U1015" i="38" s="1"/>
  <c r="G1015" i="38"/>
  <c r="W1015" i="38" s="1"/>
  <c r="F1015" i="38"/>
  <c r="E1015" i="38"/>
  <c r="D1015" i="38"/>
  <c r="S1015" i="38" s="1"/>
  <c r="C1015" i="38"/>
  <c r="R1015" i="38" s="1"/>
  <c r="B1015" i="38"/>
  <c r="Q1015" i="38" s="1"/>
  <c r="H1014" i="38"/>
  <c r="U1014" i="38" s="1"/>
  <c r="G1014" i="38"/>
  <c r="W1014" i="38" s="1"/>
  <c r="F1014" i="38"/>
  <c r="E1014" i="38"/>
  <c r="D1014" i="38"/>
  <c r="S1014" i="38" s="1"/>
  <c r="C1014" i="38"/>
  <c r="R1014" i="38" s="1"/>
  <c r="B1014" i="38"/>
  <c r="Q1014" i="38" s="1"/>
  <c r="H1013" i="38"/>
  <c r="U1013" i="38" s="1"/>
  <c r="G1013" i="38"/>
  <c r="W1013" i="38" s="1"/>
  <c r="F1013" i="38"/>
  <c r="E1013" i="38"/>
  <c r="D1013" i="38"/>
  <c r="S1013" i="38" s="1"/>
  <c r="C1013" i="38"/>
  <c r="R1013" i="38" s="1"/>
  <c r="B1013" i="38"/>
  <c r="Q1013" i="38" s="1"/>
  <c r="H1012" i="38"/>
  <c r="U1012" i="38" s="1"/>
  <c r="G1012" i="38"/>
  <c r="W1012" i="38" s="1"/>
  <c r="F1012" i="38"/>
  <c r="E1012" i="38"/>
  <c r="D1012" i="38"/>
  <c r="S1012" i="38" s="1"/>
  <c r="C1012" i="38"/>
  <c r="R1012" i="38" s="1"/>
  <c r="B1012" i="38"/>
  <c r="Q1012" i="38" s="1"/>
  <c r="H1011" i="38"/>
  <c r="U1011" i="38" s="1"/>
  <c r="G1011" i="38"/>
  <c r="W1011" i="38" s="1"/>
  <c r="F1011" i="38"/>
  <c r="E1011" i="38"/>
  <c r="D1011" i="38"/>
  <c r="S1011" i="38" s="1"/>
  <c r="C1011" i="38"/>
  <c r="R1011" i="38" s="1"/>
  <c r="B1011" i="38"/>
  <c r="Q1011" i="38" s="1"/>
  <c r="H1010" i="38"/>
  <c r="U1010" i="38" s="1"/>
  <c r="G1010" i="38"/>
  <c r="W1010" i="38" s="1"/>
  <c r="F1010" i="38"/>
  <c r="E1010" i="38"/>
  <c r="D1010" i="38"/>
  <c r="S1010" i="38" s="1"/>
  <c r="C1010" i="38"/>
  <c r="R1010" i="38" s="1"/>
  <c r="B1010" i="38"/>
  <c r="Q1010" i="38" s="1"/>
  <c r="H1009" i="38"/>
  <c r="U1009" i="38" s="1"/>
  <c r="G1009" i="38"/>
  <c r="W1009" i="38" s="1"/>
  <c r="F1009" i="38"/>
  <c r="E1009" i="38"/>
  <c r="D1009" i="38"/>
  <c r="S1009" i="38" s="1"/>
  <c r="C1009" i="38"/>
  <c r="R1009" i="38" s="1"/>
  <c r="B1009" i="38"/>
  <c r="Q1009" i="38" s="1"/>
  <c r="H1008" i="38"/>
  <c r="U1008" i="38" s="1"/>
  <c r="G1008" i="38"/>
  <c r="W1008" i="38" s="1"/>
  <c r="F1008" i="38"/>
  <c r="E1008" i="38"/>
  <c r="D1008" i="38"/>
  <c r="S1008" i="38" s="1"/>
  <c r="C1008" i="38"/>
  <c r="R1008" i="38" s="1"/>
  <c r="B1008" i="38"/>
  <c r="Q1008" i="38" s="1"/>
  <c r="H1007" i="38"/>
  <c r="U1007" i="38" s="1"/>
  <c r="G1007" i="38"/>
  <c r="W1007" i="38" s="1"/>
  <c r="F1007" i="38"/>
  <c r="E1007" i="38"/>
  <c r="D1007" i="38"/>
  <c r="S1007" i="38" s="1"/>
  <c r="C1007" i="38"/>
  <c r="R1007" i="38" s="1"/>
  <c r="B1007" i="38"/>
  <c r="Q1007" i="38" s="1"/>
  <c r="H1006" i="38"/>
  <c r="U1006" i="38" s="1"/>
  <c r="G1006" i="38"/>
  <c r="W1006" i="38" s="1"/>
  <c r="F1006" i="38"/>
  <c r="E1006" i="38"/>
  <c r="D1006" i="38"/>
  <c r="S1006" i="38" s="1"/>
  <c r="C1006" i="38"/>
  <c r="R1006" i="38" s="1"/>
  <c r="B1006" i="38"/>
  <c r="Q1006" i="38" s="1"/>
  <c r="H1005" i="38"/>
  <c r="U1005" i="38" s="1"/>
  <c r="G1005" i="38"/>
  <c r="W1005" i="38" s="1"/>
  <c r="F1005" i="38"/>
  <c r="E1005" i="38"/>
  <c r="D1005" i="38"/>
  <c r="S1005" i="38" s="1"/>
  <c r="C1005" i="38"/>
  <c r="R1005" i="38" s="1"/>
  <c r="B1005" i="38"/>
  <c r="Q1005" i="38" s="1"/>
  <c r="H1004" i="38"/>
  <c r="U1004" i="38" s="1"/>
  <c r="G1004" i="38"/>
  <c r="W1004" i="38" s="1"/>
  <c r="F1004" i="38"/>
  <c r="E1004" i="38"/>
  <c r="D1004" i="38"/>
  <c r="S1004" i="38" s="1"/>
  <c r="C1004" i="38"/>
  <c r="R1004" i="38" s="1"/>
  <c r="B1004" i="38"/>
  <c r="Q1004" i="38" s="1"/>
  <c r="H1003" i="38"/>
  <c r="U1003" i="38" s="1"/>
  <c r="G1003" i="38"/>
  <c r="W1003" i="38" s="1"/>
  <c r="F1003" i="38"/>
  <c r="E1003" i="38"/>
  <c r="D1003" i="38"/>
  <c r="S1003" i="38" s="1"/>
  <c r="C1003" i="38"/>
  <c r="R1003" i="38" s="1"/>
  <c r="B1003" i="38"/>
  <c r="Q1003" i="38" s="1"/>
  <c r="H1002" i="38"/>
  <c r="U1002" i="38" s="1"/>
  <c r="G1002" i="38"/>
  <c r="W1002" i="38" s="1"/>
  <c r="F1002" i="38"/>
  <c r="E1002" i="38"/>
  <c r="D1002" i="38"/>
  <c r="S1002" i="38" s="1"/>
  <c r="C1002" i="38"/>
  <c r="R1002" i="38" s="1"/>
  <c r="B1002" i="38"/>
  <c r="Q1002" i="38" s="1"/>
  <c r="H1001" i="38"/>
  <c r="U1001" i="38" s="1"/>
  <c r="G1001" i="38"/>
  <c r="W1001" i="38" s="1"/>
  <c r="F1001" i="38"/>
  <c r="E1001" i="38"/>
  <c r="D1001" i="38"/>
  <c r="S1001" i="38" s="1"/>
  <c r="C1001" i="38"/>
  <c r="R1001" i="38" s="1"/>
  <c r="B1001" i="38"/>
  <c r="Q1001" i="38" s="1"/>
  <c r="H1000" i="38"/>
  <c r="U1000" i="38" s="1"/>
  <c r="G1000" i="38"/>
  <c r="W1000" i="38" s="1"/>
  <c r="F1000" i="38"/>
  <c r="E1000" i="38"/>
  <c r="D1000" i="38"/>
  <c r="S1000" i="38" s="1"/>
  <c r="C1000" i="38"/>
  <c r="R1000" i="38" s="1"/>
  <c r="B1000" i="38"/>
  <c r="Q1000" i="38" s="1"/>
  <c r="H999" i="38"/>
  <c r="U999" i="38" s="1"/>
  <c r="G999" i="38"/>
  <c r="W999" i="38" s="1"/>
  <c r="F999" i="38"/>
  <c r="E999" i="38"/>
  <c r="D999" i="38"/>
  <c r="S999" i="38" s="1"/>
  <c r="C999" i="38"/>
  <c r="R999" i="38" s="1"/>
  <c r="B999" i="38"/>
  <c r="Q999" i="38" s="1"/>
  <c r="H998" i="38"/>
  <c r="U998" i="38" s="1"/>
  <c r="G998" i="38"/>
  <c r="W998" i="38" s="1"/>
  <c r="F998" i="38"/>
  <c r="E998" i="38"/>
  <c r="D998" i="38"/>
  <c r="S998" i="38" s="1"/>
  <c r="C998" i="38"/>
  <c r="R998" i="38" s="1"/>
  <c r="B998" i="38"/>
  <c r="Q998" i="38" s="1"/>
  <c r="H997" i="38"/>
  <c r="U997" i="38" s="1"/>
  <c r="G997" i="38"/>
  <c r="W997" i="38" s="1"/>
  <c r="F997" i="38"/>
  <c r="E997" i="38"/>
  <c r="D997" i="38"/>
  <c r="S997" i="38" s="1"/>
  <c r="C997" i="38"/>
  <c r="R997" i="38" s="1"/>
  <c r="B997" i="38"/>
  <c r="Q997" i="38" s="1"/>
  <c r="H996" i="38"/>
  <c r="U996" i="38" s="1"/>
  <c r="G996" i="38"/>
  <c r="W996" i="38" s="1"/>
  <c r="F996" i="38"/>
  <c r="E996" i="38"/>
  <c r="D996" i="38"/>
  <c r="S996" i="38" s="1"/>
  <c r="C996" i="38"/>
  <c r="R996" i="38" s="1"/>
  <c r="B996" i="38"/>
  <c r="Q996" i="38" s="1"/>
  <c r="H995" i="38"/>
  <c r="U995" i="38" s="1"/>
  <c r="G995" i="38"/>
  <c r="W995" i="38" s="1"/>
  <c r="F995" i="38"/>
  <c r="E995" i="38"/>
  <c r="D995" i="38"/>
  <c r="S995" i="38" s="1"/>
  <c r="C995" i="38"/>
  <c r="R995" i="38" s="1"/>
  <c r="B995" i="38"/>
  <c r="Q995" i="38" s="1"/>
  <c r="H994" i="38"/>
  <c r="U994" i="38" s="1"/>
  <c r="G994" i="38"/>
  <c r="W994" i="38" s="1"/>
  <c r="F994" i="38"/>
  <c r="E994" i="38"/>
  <c r="D994" i="38"/>
  <c r="S994" i="38" s="1"/>
  <c r="C994" i="38"/>
  <c r="R994" i="38" s="1"/>
  <c r="B994" i="38"/>
  <c r="Q994" i="38" s="1"/>
  <c r="H993" i="38"/>
  <c r="U993" i="38" s="1"/>
  <c r="G993" i="38"/>
  <c r="W993" i="38" s="1"/>
  <c r="F993" i="38"/>
  <c r="E993" i="38"/>
  <c r="D993" i="38"/>
  <c r="S993" i="38" s="1"/>
  <c r="C993" i="38"/>
  <c r="R993" i="38" s="1"/>
  <c r="B993" i="38"/>
  <c r="Q993" i="38" s="1"/>
  <c r="H992" i="38"/>
  <c r="U992" i="38" s="1"/>
  <c r="G992" i="38"/>
  <c r="W992" i="38" s="1"/>
  <c r="F992" i="38"/>
  <c r="E992" i="38"/>
  <c r="D992" i="38"/>
  <c r="S992" i="38" s="1"/>
  <c r="C992" i="38"/>
  <c r="R992" i="38" s="1"/>
  <c r="B992" i="38"/>
  <c r="Q992" i="38" s="1"/>
  <c r="H991" i="38"/>
  <c r="U991" i="38" s="1"/>
  <c r="G991" i="38"/>
  <c r="W991" i="38" s="1"/>
  <c r="F991" i="38"/>
  <c r="E991" i="38"/>
  <c r="D991" i="38"/>
  <c r="S991" i="38" s="1"/>
  <c r="C991" i="38"/>
  <c r="R991" i="38" s="1"/>
  <c r="B991" i="38"/>
  <c r="Q991" i="38" s="1"/>
  <c r="H990" i="38"/>
  <c r="U990" i="38" s="1"/>
  <c r="G990" i="38"/>
  <c r="W990" i="38" s="1"/>
  <c r="F990" i="38"/>
  <c r="E990" i="38"/>
  <c r="D990" i="38"/>
  <c r="S990" i="38" s="1"/>
  <c r="C990" i="38"/>
  <c r="R990" i="38" s="1"/>
  <c r="B990" i="38"/>
  <c r="Q990" i="38" s="1"/>
  <c r="H989" i="38"/>
  <c r="U989" i="38" s="1"/>
  <c r="G989" i="38"/>
  <c r="W989" i="38" s="1"/>
  <c r="F989" i="38"/>
  <c r="E989" i="38"/>
  <c r="D989" i="38"/>
  <c r="S989" i="38" s="1"/>
  <c r="C989" i="38"/>
  <c r="R989" i="38" s="1"/>
  <c r="B989" i="38"/>
  <c r="Q989" i="38" s="1"/>
  <c r="H988" i="38"/>
  <c r="U988" i="38" s="1"/>
  <c r="G988" i="38"/>
  <c r="W988" i="38" s="1"/>
  <c r="F988" i="38"/>
  <c r="E988" i="38"/>
  <c r="D988" i="38"/>
  <c r="S988" i="38" s="1"/>
  <c r="C988" i="38"/>
  <c r="R988" i="38" s="1"/>
  <c r="B988" i="38"/>
  <c r="Q988" i="38" s="1"/>
  <c r="H987" i="38"/>
  <c r="U987" i="38" s="1"/>
  <c r="G987" i="38"/>
  <c r="W987" i="38" s="1"/>
  <c r="F987" i="38"/>
  <c r="E987" i="38"/>
  <c r="D987" i="38"/>
  <c r="S987" i="38" s="1"/>
  <c r="C987" i="38"/>
  <c r="R987" i="38" s="1"/>
  <c r="B987" i="38"/>
  <c r="Q987" i="38" s="1"/>
  <c r="H986" i="38"/>
  <c r="U986" i="38" s="1"/>
  <c r="G986" i="38"/>
  <c r="W986" i="38" s="1"/>
  <c r="F986" i="38"/>
  <c r="E986" i="38"/>
  <c r="D986" i="38"/>
  <c r="S986" i="38" s="1"/>
  <c r="C986" i="38"/>
  <c r="R986" i="38" s="1"/>
  <c r="B986" i="38"/>
  <c r="Q986" i="38" s="1"/>
  <c r="H985" i="38"/>
  <c r="U985" i="38" s="1"/>
  <c r="G985" i="38"/>
  <c r="W985" i="38" s="1"/>
  <c r="F985" i="38"/>
  <c r="E985" i="38"/>
  <c r="D985" i="38"/>
  <c r="S985" i="38" s="1"/>
  <c r="C985" i="38"/>
  <c r="R985" i="38" s="1"/>
  <c r="B985" i="38"/>
  <c r="Q985" i="38" s="1"/>
  <c r="H984" i="38"/>
  <c r="U984" i="38" s="1"/>
  <c r="G984" i="38"/>
  <c r="W984" i="38" s="1"/>
  <c r="F984" i="38"/>
  <c r="E984" i="38"/>
  <c r="D984" i="38"/>
  <c r="S984" i="38" s="1"/>
  <c r="C984" i="38"/>
  <c r="R984" i="38" s="1"/>
  <c r="B984" i="38"/>
  <c r="Q984" i="38" s="1"/>
  <c r="H983" i="38"/>
  <c r="U983" i="38" s="1"/>
  <c r="G983" i="38"/>
  <c r="W983" i="38" s="1"/>
  <c r="F983" i="38"/>
  <c r="E983" i="38"/>
  <c r="D983" i="38"/>
  <c r="S983" i="38" s="1"/>
  <c r="C983" i="38"/>
  <c r="R983" i="38" s="1"/>
  <c r="B983" i="38"/>
  <c r="Q983" i="38" s="1"/>
  <c r="H982" i="38"/>
  <c r="U982" i="38" s="1"/>
  <c r="G982" i="38"/>
  <c r="W982" i="38" s="1"/>
  <c r="F982" i="38"/>
  <c r="E982" i="38"/>
  <c r="D982" i="38"/>
  <c r="S982" i="38" s="1"/>
  <c r="C982" i="38"/>
  <c r="R982" i="38" s="1"/>
  <c r="B982" i="38"/>
  <c r="Q982" i="38" s="1"/>
  <c r="H981" i="38"/>
  <c r="U981" i="38" s="1"/>
  <c r="G981" i="38"/>
  <c r="W981" i="38" s="1"/>
  <c r="F981" i="38"/>
  <c r="E981" i="38"/>
  <c r="D981" i="38"/>
  <c r="S981" i="38" s="1"/>
  <c r="C981" i="38"/>
  <c r="R981" i="38" s="1"/>
  <c r="B981" i="38"/>
  <c r="Q981" i="38" s="1"/>
  <c r="H980" i="38"/>
  <c r="U980" i="38" s="1"/>
  <c r="G980" i="38"/>
  <c r="W980" i="38" s="1"/>
  <c r="F980" i="38"/>
  <c r="E980" i="38"/>
  <c r="D980" i="38"/>
  <c r="S980" i="38" s="1"/>
  <c r="C980" i="38"/>
  <c r="R980" i="38" s="1"/>
  <c r="B980" i="38"/>
  <c r="Q980" i="38" s="1"/>
  <c r="H979" i="38"/>
  <c r="U979" i="38" s="1"/>
  <c r="G979" i="38"/>
  <c r="W979" i="38" s="1"/>
  <c r="F979" i="38"/>
  <c r="E979" i="38"/>
  <c r="D979" i="38"/>
  <c r="S979" i="38" s="1"/>
  <c r="C979" i="38"/>
  <c r="R979" i="38" s="1"/>
  <c r="B979" i="38"/>
  <c r="Q979" i="38" s="1"/>
  <c r="H978" i="38"/>
  <c r="U978" i="38" s="1"/>
  <c r="G978" i="38"/>
  <c r="W978" i="38" s="1"/>
  <c r="F978" i="38"/>
  <c r="E978" i="38"/>
  <c r="D978" i="38"/>
  <c r="S978" i="38" s="1"/>
  <c r="C978" i="38"/>
  <c r="R978" i="38" s="1"/>
  <c r="B978" i="38"/>
  <c r="Q978" i="38" s="1"/>
  <c r="H977" i="38"/>
  <c r="U977" i="38" s="1"/>
  <c r="G977" i="38"/>
  <c r="W977" i="38" s="1"/>
  <c r="F977" i="38"/>
  <c r="E977" i="38"/>
  <c r="D977" i="38"/>
  <c r="S977" i="38" s="1"/>
  <c r="C977" i="38"/>
  <c r="R977" i="38" s="1"/>
  <c r="B977" i="38"/>
  <c r="Q977" i="38" s="1"/>
  <c r="H976" i="38"/>
  <c r="U976" i="38" s="1"/>
  <c r="G976" i="38"/>
  <c r="W976" i="38" s="1"/>
  <c r="F976" i="38"/>
  <c r="E976" i="38"/>
  <c r="D976" i="38"/>
  <c r="S976" i="38" s="1"/>
  <c r="C976" i="38"/>
  <c r="R976" i="38" s="1"/>
  <c r="B976" i="38"/>
  <c r="Q976" i="38" s="1"/>
  <c r="H975" i="38"/>
  <c r="U975" i="38" s="1"/>
  <c r="G975" i="38"/>
  <c r="W975" i="38" s="1"/>
  <c r="F975" i="38"/>
  <c r="E975" i="38"/>
  <c r="D975" i="38"/>
  <c r="S975" i="38" s="1"/>
  <c r="C975" i="38"/>
  <c r="R975" i="38" s="1"/>
  <c r="B975" i="38"/>
  <c r="Q975" i="38" s="1"/>
  <c r="H974" i="38"/>
  <c r="U974" i="38" s="1"/>
  <c r="G974" i="38"/>
  <c r="W974" i="38" s="1"/>
  <c r="F974" i="38"/>
  <c r="E974" i="38"/>
  <c r="D974" i="38"/>
  <c r="S974" i="38" s="1"/>
  <c r="C974" i="38"/>
  <c r="R974" i="38" s="1"/>
  <c r="B974" i="38"/>
  <c r="Q974" i="38" s="1"/>
  <c r="H973" i="38"/>
  <c r="U973" i="38" s="1"/>
  <c r="G973" i="38"/>
  <c r="W973" i="38" s="1"/>
  <c r="F973" i="38"/>
  <c r="E973" i="38"/>
  <c r="D973" i="38"/>
  <c r="S973" i="38" s="1"/>
  <c r="C973" i="38"/>
  <c r="R973" i="38" s="1"/>
  <c r="B973" i="38"/>
  <c r="Q973" i="38" s="1"/>
  <c r="H972" i="38"/>
  <c r="U972" i="38" s="1"/>
  <c r="G972" i="38"/>
  <c r="W972" i="38" s="1"/>
  <c r="F972" i="38"/>
  <c r="E972" i="38"/>
  <c r="D972" i="38"/>
  <c r="S972" i="38" s="1"/>
  <c r="C972" i="38"/>
  <c r="R972" i="38" s="1"/>
  <c r="B972" i="38"/>
  <c r="Q972" i="38" s="1"/>
  <c r="H971" i="38"/>
  <c r="U971" i="38" s="1"/>
  <c r="G971" i="38"/>
  <c r="W971" i="38" s="1"/>
  <c r="F971" i="38"/>
  <c r="E971" i="38"/>
  <c r="D971" i="38"/>
  <c r="S971" i="38" s="1"/>
  <c r="C971" i="38"/>
  <c r="R971" i="38" s="1"/>
  <c r="B971" i="38"/>
  <c r="Q971" i="38" s="1"/>
  <c r="H970" i="38"/>
  <c r="U970" i="38" s="1"/>
  <c r="G970" i="38"/>
  <c r="W970" i="38" s="1"/>
  <c r="F970" i="38"/>
  <c r="E970" i="38"/>
  <c r="D970" i="38"/>
  <c r="S970" i="38" s="1"/>
  <c r="C970" i="38"/>
  <c r="R970" i="38" s="1"/>
  <c r="B970" i="38"/>
  <c r="Q970" i="38" s="1"/>
  <c r="H969" i="38"/>
  <c r="U969" i="38" s="1"/>
  <c r="G969" i="38"/>
  <c r="W969" i="38" s="1"/>
  <c r="F969" i="38"/>
  <c r="E969" i="38"/>
  <c r="D969" i="38"/>
  <c r="S969" i="38" s="1"/>
  <c r="C969" i="38"/>
  <c r="R969" i="38" s="1"/>
  <c r="B969" i="38"/>
  <c r="Q969" i="38" s="1"/>
  <c r="H968" i="38"/>
  <c r="U968" i="38" s="1"/>
  <c r="G968" i="38"/>
  <c r="W968" i="38" s="1"/>
  <c r="F968" i="38"/>
  <c r="E968" i="38"/>
  <c r="D968" i="38"/>
  <c r="S968" i="38" s="1"/>
  <c r="C968" i="38"/>
  <c r="R968" i="38" s="1"/>
  <c r="B968" i="38"/>
  <c r="Q968" i="38" s="1"/>
  <c r="H967" i="38"/>
  <c r="U967" i="38" s="1"/>
  <c r="G967" i="38"/>
  <c r="W967" i="38" s="1"/>
  <c r="F967" i="38"/>
  <c r="E967" i="38"/>
  <c r="D967" i="38"/>
  <c r="S967" i="38" s="1"/>
  <c r="C967" i="38"/>
  <c r="R967" i="38" s="1"/>
  <c r="B967" i="38"/>
  <c r="Q967" i="38" s="1"/>
  <c r="H966" i="38"/>
  <c r="U966" i="38" s="1"/>
  <c r="G966" i="38"/>
  <c r="W966" i="38" s="1"/>
  <c r="F966" i="38"/>
  <c r="E966" i="38"/>
  <c r="D966" i="38"/>
  <c r="S966" i="38" s="1"/>
  <c r="C966" i="38"/>
  <c r="R966" i="38" s="1"/>
  <c r="B966" i="38"/>
  <c r="Q966" i="38" s="1"/>
  <c r="H965" i="38"/>
  <c r="U965" i="38" s="1"/>
  <c r="G965" i="38"/>
  <c r="W965" i="38" s="1"/>
  <c r="F965" i="38"/>
  <c r="E965" i="38"/>
  <c r="D965" i="38"/>
  <c r="S965" i="38" s="1"/>
  <c r="C965" i="38"/>
  <c r="R965" i="38" s="1"/>
  <c r="B965" i="38"/>
  <c r="Q965" i="38" s="1"/>
  <c r="H964" i="38"/>
  <c r="U964" i="38" s="1"/>
  <c r="G964" i="38"/>
  <c r="W964" i="38" s="1"/>
  <c r="F964" i="38"/>
  <c r="E964" i="38"/>
  <c r="D964" i="38"/>
  <c r="S964" i="38" s="1"/>
  <c r="C964" i="38"/>
  <c r="R964" i="38" s="1"/>
  <c r="B964" i="38"/>
  <c r="Q964" i="38" s="1"/>
  <c r="H963" i="38"/>
  <c r="U963" i="38" s="1"/>
  <c r="G963" i="38"/>
  <c r="W963" i="38" s="1"/>
  <c r="F963" i="38"/>
  <c r="E963" i="38"/>
  <c r="D963" i="38"/>
  <c r="S963" i="38" s="1"/>
  <c r="C963" i="38"/>
  <c r="R963" i="38" s="1"/>
  <c r="B963" i="38"/>
  <c r="Q963" i="38" s="1"/>
  <c r="H962" i="38"/>
  <c r="U962" i="38" s="1"/>
  <c r="G962" i="38"/>
  <c r="W962" i="38" s="1"/>
  <c r="F962" i="38"/>
  <c r="E962" i="38"/>
  <c r="D962" i="38"/>
  <c r="S962" i="38" s="1"/>
  <c r="C962" i="38"/>
  <c r="R962" i="38" s="1"/>
  <c r="B962" i="38"/>
  <c r="Q962" i="38" s="1"/>
  <c r="H961" i="38"/>
  <c r="U961" i="38" s="1"/>
  <c r="G961" i="38"/>
  <c r="W961" i="38" s="1"/>
  <c r="F961" i="38"/>
  <c r="E961" i="38"/>
  <c r="D961" i="38"/>
  <c r="S961" i="38" s="1"/>
  <c r="C961" i="38"/>
  <c r="R961" i="38" s="1"/>
  <c r="B961" i="38"/>
  <c r="Q961" i="38" s="1"/>
  <c r="H960" i="38"/>
  <c r="U960" i="38" s="1"/>
  <c r="G960" i="38"/>
  <c r="W960" i="38" s="1"/>
  <c r="F960" i="38"/>
  <c r="E960" i="38"/>
  <c r="D960" i="38"/>
  <c r="S960" i="38" s="1"/>
  <c r="C960" i="38"/>
  <c r="R960" i="38" s="1"/>
  <c r="B960" i="38"/>
  <c r="Q960" i="38" s="1"/>
  <c r="H959" i="38"/>
  <c r="U959" i="38" s="1"/>
  <c r="G959" i="38"/>
  <c r="W959" i="38" s="1"/>
  <c r="F959" i="38"/>
  <c r="E959" i="38"/>
  <c r="D959" i="38"/>
  <c r="S959" i="38" s="1"/>
  <c r="C959" i="38"/>
  <c r="R959" i="38" s="1"/>
  <c r="B959" i="38"/>
  <c r="Q959" i="38" s="1"/>
  <c r="H958" i="38"/>
  <c r="U958" i="38" s="1"/>
  <c r="G958" i="38"/>
  <c r="W958" i="38" s="1"/>
  <c r="F958" i="38"/>
  <c r="E958" i="38"/>
  <c r="D958" i="38"/>
  <c r="S958" i="38" s="1"/>
  <c r="C958" i="38"/>
  <c r="R958" i="38" s="1"/>
  <c r="B958" i="38"/>
  <c r="Q958" i="38" s="1"/>
  <c r="H957" i="38"/>
  <c r="U957" i="38" s="1"/>
  <c r="G957" i="38"/>
  <c r="W957" i="38" s="1"/>
  <c r="F957" i="38"/>
  <c r="E957" i="38"/>
  <c r="D957" i="38"/>
  <c r="S957" i="38" s="1"/>
  <c r="C957" i="38"/>
  <c r="R957" i="38" s="1"/>
  <c r="B957" i="38"/>
  <c r="Q957" i="38" s="1"/>
  <c r="H956" i="38"/>
  <c r="U956" i="38" s="1"/>
  <c r="G956" i="38"/>
  <c r="W956" i="38" s="1"/>
  <c r="F956" i="38"/>
  <c r="E956" i="38"/>
  <c r="D956" i="38"/>
  <c r="S956" i="38" s="1"/>
  <c r="C956" i="38"/>
  <c r="R956" i="38" s="1"/>
  <c r="B956" i="38"/>
  <c r="Q956" i="38" s="1"/>
  <c r="H955" i="38"/>
  <c r="U955" i="38" s="1"/>
  <c r="G955" i="38"/>
  <c r="W955" i="38" s="1"/>
  <c r="F955" i="38"/>
  <c r="E955" i="38"/>
  <c r="D955" i="38"/>
  <c r="S955" i="38" s="1"/>
  <c r="C955" i="38"/>
  <c r="R955" i="38" s="1"/>
  <c r="B955" i="38"/>
  <c r="Q955" i="38" s="1"/>
  <c r="H954" i="38"/>
  <c r="U954" i="38" s="1"/>
  <c r="G954" i="38"/>
  <c r="W954" i="38" s="1"/>
  <c r="F954" i="38"/>
  <c r="E954" i="38"/>
  <c r="D954" i="38"/>
  <c r="S954" i="38" s="1"/>
  <c r="C954" i="38"/>
  <c r="R954" i="38" s="1"/>
  <c r="B954" i="38"/>
  <c r="Q954" i="38" s="1"/>
  <c r="H953" i="38"/>
  <c r="U953" i="38" s="1"/>
  <c r="G953" i="38"/>
  <c r="W953" i="38" s="1"/>
  <c r="F953" i="38"/>
  <c r="E953" i="38"/>
  <c r="D953" i="38"/>
  <c r="S953" i="38" s="1"/>
  <c r="C953" i="38"/>
  <c r="R953" i="38" s="1"/>
  <c r="B953" i="38"/>
  <c r="Q953" i="38" s="1"/>
  <c r="H952" i="38"/>
  <c r="U952" i="38" s="1"/>
  <c r="G952" i="38"/>
  <c r="W952" i="38" s="1"/>
  <c r="F952" i="38"/>
  <c r="E952" i="38"/>
  <c r="D952" i="38"/>
  <c r="S952" i="38" s="1"/>
  <c r="C952" i="38"/>
  <c r="R952" i="38" s="1"/>
  <c r="B952" i="38"/>
  <c r="Q952" i="38" s="1"/>
  <c r="H951" i="38"/>
  <c r="U951" i="38" s="1"/>
  <c r="G951" i="38"/>
  <c r="W951" i="38" s="1"/>
  <c r="F951" i="38"/>
  <c r="E951" i="38"/>
  <c r="D951" i="38"/>
  <c r="S951" i="38" s="1"/>
  <c r="C951" i="38"/>
  <c r="R951" i="38" s="1"/>
  <c r="B951" i="38"/>
  <c r="Q951" i="38" s="1"/>
  <c r="H950" i="38"/>
  <c r="U950" i="38" s="1"/>
  <c r="G950" i="38"/>
  <c r="W950" i="38" s="1"/>
  <c r="F950" i="38"/>
  <c r="E950" i="38"/>
  <c r="D950" i="38"/>
  <c r="S950" i="38" s="1"/>
  <c r="C950" i="38"/>
  <c r="R950" i="38" s="1"/>
  <c r="B950" i="38"/>
  <c r="Q950" i="38" s="1"/>
  <c r="H949" i="38"/>
  <c r="U949" i="38" s="1"/>
  <c r="G949" i="38"/>
  <c r="W949" i="38" s="1"/>
  <c r="F949" i="38"/>
  <c r="E949" i="38"/>
  <c r="D949" i="38"/>
  <c r="S949" i="38" s="1"/>
  <c r="C949" i="38"/>
  <c r="R949" i="38" s="1"/>
  <c r="B949" i="38"/>
  <c r="Q949" i="38" s="1"/>
  <c r="H948" i="38"/>
  <c r="U948" i="38" s="1"/>
  <c r="G948" i="38"/>
  <c r="W948" i="38" s="1"/>
  <c r="F948" i="38"/>
  <c r="E948" i="38"/>
  <c r="D948" i="38"/>
  <c r="S948" i="38" s="1"/>
  <c r="C948" i="38"/>
  <c r="R948" i="38" s="1"/>
  <c r="B948" i="38"/>
  <c r="Q948" i="38" s="1"/>
  <c r="H947" i="38"/>
  <c r="U947" i="38" s="1"/>
  <c r="G947" i="38"/>
  <c r="W947" i="38" s="1"/>
  <c r="F947" i="38"/>
  <c r="E947" i="38"/>
  <c r="D947" i="38"/>
  <c r="S947" i="38" s="1"/>
  <c r="C947" i="38"/>
  <c r="R947" i="38" s="1"/>
  <c r="B947" i="38"/>
  <c r="Q947" i="38" s="1"/>
  <c r="H946" i="38"/>
  <c r="U946" i="38" s="1"/>
  <c r="G946" i="38"/>
  <c r="W946" i="38" s="1"/>
  <c r="F946" i="38"/>
  <c r="E946" i="38"/>
  <c r="D946" i="38"/>
  <c r="S946" i="38" s="1"/>
  <c r="C946" i="38"/>
  <c r="R946" i="38" s="1"/>
  <c r="B946" i="38"/>
  <c r="Q946" i="38" s="1"/>
  <c r="H945" i="38"/>
  <c r="U945" i="38" s="1"/>
  <c r="G945" i="38"/>
  <c r="W945" i="38" s="1"/>
  <c r="F945" i="38"/>
  <c r="E945" i="38"/>
  <c r="D945" i="38"/>
  <c r="S945" i="38" s="1"/>
  <c r="C945" i="38"/>
  <c r="R945" i="38" s="1"/>
  <c r="B945" i="38"/>
  <c r="Q945" i="38" s="1"/>
  <c r="H944" i="38"/>
  <c r="U944" i="38" s="1"/>
  <c r="G944" i="38"/>
  <c r="W944" i="38" s="1"/>
  <c r="F944" i="38"/>
  <c r="E944" i="38"/>
  <c r="D944" i="38"/>
  <c r="S944" i="38" s="1"/>
  <c r="C944" i="38"/>
  <c r="R944" i="38" s="1"/>
  <c r="B944" i="38"/>
  <c r="Q944" i="38" s="1"/>
  <c r="H943" i="38"/>
  <c r="U943" i="38" s="1"/>
  <c r="G943" i="38"/>
  <c r="W943" i="38" s="1"/>
  <c r="F943" i="38"/>
  <c r="E943" i="38"/>
  <c r="D943" i="38"/>
  <c r="S943" i="38" s="1"/>
  <c r="C943" i="38"/>
  <c r="R943" i="38" s="1"/>
  <c r="B943" i="38"/>
  <c r="Q943" i="38" s="1"/>
  <c r="H942" i="38"/>
  <c r="U942" i="38" s="1"/>
  <c r="G942" i="38"/>
  <c r="W942" i="38" s="1"/>
  <c r="F942" i="38"/>
  <c r="E942" i="38"/>
  <c r="D942" i="38"/>
  <c r="S942" i="38" s="1"/>
  <c r="C942" i="38"/>
  <c r="R942" i="38" s="1"/>
  <c r="B942" i="38"/>
  <c r="Q942" i="38" s="1"/>
  <c r="H941" i="38"/>
  <c r="U941" i="38" s="1"/>
  <c r="G941" i="38"/>
  <c r="W941" i="38" s="1"/>
  <c r="F941" i="38"/>
  <c r="E941" i="38"/>
  <c r="D941" i="38"/>
  <c r="S941" i="38" s="1"/>
  <c r="C941" i="38"/>
  <c r="R941" i="38" s="1"/>
  <c r="B941" i="38"/>
  <c r="Q941" i="38" s="1"/>
  <c r="H940" i="38"/>
  <c r="U940" i="38" s="1"/>
  <c r="G940" i="38"/>
  <c r="W940" i="38" s="1"/>
  <c r="F940" i="38"/>
  <c r="E940" i="38"/>
  <c r="D940" i="38"/>
  <c r="S940" i="38" s="1"/>
  <c r="C940" i="38"/>
  <c r="R940" i="38" s="1"/>
  <c r="B940" i="38"/>
  <c r="Q940" i="38" s="1"/>
  <c r="H939" i="38"/>
  <c r="U939" i="38" s="1"/>
  <c r="G939" i="38"/>
  <c r="W939" i="38" s="1"/>
  <c r="F939" i="38"/>
  <c r="E939" i="38"/>
  <c r="D939" i="38"/>
  <c r="S939" i="38" s="1"/>
  <c r="C939" i="38"/>
  <c r="R939" i="38" s="1"/>
  <c r="B939" i="38"/>
  <c r="Q939" i="38" s="1"/>
  <c r="H938" i="38"/>
  <c r="U938" i="38" s="1"/>
  <c r="G938" i="38"/>
  <c r="W938" i="38" s="1"/>
  <c r="F938" i="38"/>
  <c r="E938" i="38"/>
  <c r="D938" i="38"/>
  <c r="S938" i="38" s="1"/>
  <c r="C938" i="38"/>
  <c r="R938" i="38" s="1"/>
  <c r="B938" i="38"/>
  <c r="Q938" i="38" s="1"/>
  <c r="H937" i="38"/>
  <c r="U937" i="38" s="1"/>
  <c r="G937" i="38"/>
  <c r="W937" i="38" s="1"/>
  <c r="F937" i="38"/>
  <c r="E937" i="38"/>
  <c r="D937" i="38"/>
  <c r="S937" i="38" s="1"/>
  <c r="C937" i="38"/>
  <c r="R937" i="38" s="1"/>
  <c r="B937" i="38"/>
  <c r="Q937" i="38" s="1"/>
  <c r="H936" i="38"/>
  <c r="U936" i="38" s="1"/>
  <c r="G936" i="38"/>
  <c r="W936" i="38" s="1"/>
  <c r="F936" i="38"/>
  <c r="E936" i="38"/>
  <c r="D936" i="38"/>
  <c r="S936" i="38" s="1"/>
  <c r="C936" i="38"/>
  <c r="R936" i="38" s="1"/>
  <c r="B936" i="38"/>
  <c r="Q936" i="38" s="1"/>
  <c r="H935" i="38"/>
  <c r="U935" i="38" s="1"/>
  <c r="G935" i="38"/>
  <c r="W935" i="38" s="1"/>
  <c r="F935" i="38"/>
  <c r="E935" i="38"/>
  <c r="D935" i="38"/>
  <c r="S935" i="38" s="1"/>
  <c r="C935" i="38"/>
  <c r="R935" i="38" s="1"/>
  <c r="B935" i="38"/>
  <c r="Q935" i="38" s="1"/>
  <c r="H934" i="38"/>
  <c r="U934" i="38" s="1"/>
  <c r="G934" i="38"/>
  <c r="W934" i="38" s="1"/>
  <c r="F934" i="38"/>
  <c r="E934" i="38"/>
  <c r="D934" i="38"/>
  <c r="S934" i="38" s="1"/>
  <c r="C934" i="38"/>
  <c r="R934" i="38" s="1"/>
  <c r="B934" i="38"/>
  <c r="Q934" i="38" s="1"/>
  <c r="H933" i="38"/>
  <c r="U933" i="38" s="1"/>
  <c r="G933" i="38"/>
  <c r="W933" i="38" s="1"/>
  <c r="F933" i="38"/>
  <c r="E933" i="38"/>
  <c r="D933" i="38"/>
  <c r="S933" i="38" s="1"/>
  <c r="C933" i="38"/>
  <c r="R933" i="38" s="1"/>
  <c r="B933" i="38"/>
  <c r="Q933" i="38" s="1"/>
  <c r="H932" i="38"/>
  <c r="U932" i="38" s="1"/>
  <c r="G932" i="38"/>
  <c r="W932" i="38" s="1"/>
  <c r="F932" i="38"/>
  <c r="E932" i="38"/>
  <c r="D932" i="38"/>
  <c r="S932" i="38" s="1"/>
  <c r="C932" i="38"/>
  <c r="R932" i="38" s="1"/>
  <c r="B932" i="38"/>
  <c r="Q932" i="38" s="1"/>
  <c r="H931" i="38"/>
  <c r="U931" i="38" s="1"/>
  <c r="G931" i="38"/>
  <c r="W931" i="38" s="1"/>
  <c r="F931" i="38"/>
  <c r="E931" i="38"/>
  <c r="D931" i="38"/>
  <c r="S931" i="38" s="1"/>
  <c r="C931" i="38"/>
  <c r="R931" i="38" s="1"/>
  <c r="B931" i="38"/>
  <c r="Q931" i="38" s="1"/>
  <c r="H930" i="38"/>
  <c r="U930" i="38" s="1"/>
  <c r="G930" i="38"/>
  <c r="W930" i="38" s="1"/>
  <c r="F930" i="38"/>
  <c r="E930" i="38"/>
  <c r="D930" i="38"/>
  <c r="S930" i="38" s="1"/>
  <c r="C930" i="38"/>
  <c r="R930" i="38" s="1"/>
  <c r="B930" i="38"/>
  <c r="Q930" i="38" s="1"/>
  <c r="H929" i="38"/>
  <c r="U929" i="38" s="1"/>
  <c r="G929" i="38"/>
  <c r="W929" i="38" s="1"/>
  <c r="F929" i="38"/>
  <c r="E929" i="38"/>
  <c r="D929" i="38"/>
  <c r="S929" i="38" s="1"/>
  <c r="C929" i="38"/>
  <c r="R929" i="38" s="1"/>
  <c r="B929" i="38"/>
  <c r="Q929" i="38" s="1"/>
  <c r="H928" i="38"/>
  <c r="U928" i="38" s="1"/>
  <c r="G928" i="38"/>
  <c r="W928" i="38" s="1"/>
  <c r="F928" i="38"/>
  <c r="E928" i="38"/>
  <c r="D928" i="38"/>
  <c r="S928" i="38" s="1"/>
  <c r="C928" i="38"/>
  <c r="R928" i="38" s="1"/>
  <c r="B928" i="38"/>
  <c r="Q928" i="38" s="1"/>
  <c r="H927" i="38"/>
  <c r="U927" i="38" s="1"/>
  <c r="G927" i="38"/>
  <c r="W927" i="38" s="1"/>
  <c r="F927" i="38"/>
  <c r="E927" i="38"/>
  <c r="D927" i="38"/>
  <c r="S927" i="38" s="1"/>
  <c r="C927" i="38"/>
  <c r="R927" i="38" s="1"/>
  <c r="B927" i="38"/>
  <c r="Q927" i="38" s="1"/>
  <c r="H926" i="38"/>
  <c r="U926" i="38" s="1"/>
  <c r="G926" i="38"/>
  <c r="W926" i="38" s="1"/>
  <c r="F926" i="38"/>
  <c r="E926" i="38"/>
  <c r="D926" i="38"/>
  <c r="S926" i="38" s="1"/>
  <c r="C926" i="38"/>
  <c r="R926" i="38" s="1"/>
  <c r="B926" i="38"/>
  <c r="Q926" i="38" s="1"/>
  <c r="H925" i="38"/>
  <c r="U925" i="38" s="1"/>
  <c r="G925" i="38"/>
  <c r="W925" i="38" s="1"/>
  <c r="F925" i="38"/>
  <c r="E925" i="38"/>
  <c r="D925" i="38"/>
  <c r="S925" i="38" s="1"/>
  <c r="C925" i="38"/>
  <c r="R925" i="38" s="1"/>
  <c r="B925" i="38"/>
  <c r="Q925" i="38" s="1"/>
  <c r="H924" i="38"/>
  <c r="U924" i="38" s="1"/>
  <c r="G924" i="38"/>
  <c r="W924" i="38" s="1"/>
  <c r="F924" i="38"/>
  <c r="E924" i="38"/>
  <c r="D924" i="38"/>
  <c r="S924" i="38" s="1"/>
  <c r="C924" i="38"/>
  <c r="R924" i="38" s="1"/>
  <c r="B924" i="38"/>
  <c r="Q924" i="38" s="1"/>
  <c r="H923" i="38"/>
  <c r="U923" i="38" s="1"/>
  <c r="G923" i="38"/>
  <c r="W923" i="38" s="1"/>
  <c r="F923" i="38"/>
  <c r="E923" i="38"/>
  <c r="D923" i="38"/>
  <c r="S923" i="38" s="1"/>
  <c r="C923" i="38"/>
  <c r="R923" i="38" s="1"/>
  <c r="B923" i="38"/>
  <c r="Q923" i="38" s="1"/>
  <c r="H922" i="38"/>
  <c r="U922" i="38" s="1"/>
  <c r="G922" i="38"/>
  <c r="W922" i="38" s="1"/>
  <c r="F922" i="38"/>
  <c r="E922" i="38"/>
  <c r="D922" i="38"/>
  <c r="S922" i="38" s="1"/>
  <c r="C922" i="38"/>
  <c r="R922" i="38" s="1"/>
  <c r="B922" i="38"/>
  <c r="Q922" i="38" s="1"/>
  <c r="H921" i="38"/>
  <c r="U921" i="38" s="1"/>
  <c r="G921" i="38"/>
  <c r="W921" i="38" s="1"/>
  <c r="F921" i="38"/>
  <c r="E921" i="38"/>
  <c r="D921" i="38"/>
  <c r="S921" i="38" s="1"/>
  <c r="C921" i="38"/>
  <c r="R921" i="38" s="1"/>
  <c r="B921" i="38"/>
  <c r="Q921" i="38" s="1"/>
  <c r="H920" i="38"/>
  <c r="U920" i="38" s="1"/>
  <c r="G920" i="38"/>
  <c r="W920" i="38" s="1"/>
  <c r="F920" i="38"/>
  <c r="E920" i="38"/>
  <c r="D920" i="38"/>
  <c r="S920" i="38" s="1"/>
  <c r="C920" i="38"/>
  <c r="R920" i="38" s="1"/>
  <c r="B920" i="38"/>
  <c r="Q920" i="38" s="1"/>
  <c r="H919" i="38"/>
  <c r="U919" i="38" s="1"/>
  <c r="G919" i="38"/>
  <c r="W919" i="38" s="1"/>
  <c r="F919" i="38"/>
  <c r="E919" i="38"/>
  <c r="D919" i="38"/>
  <c r="S919" i="38" s="1"/>
  <c r="C919" i="38"/>
  <c r="R919" i="38" s="1"/>
  <c r="B919" i="38"/>
  <c r="Q919" i="38" s="1"/>
  <c r="H918" i="38"/>
  <c r="U918" i="38" s="1"/>
  <c r="G918" i="38"/>
  <c r="W918" i="38" s="1"/>
  <c r="F918" i="38"/>
  <c r="E918" i="38"/>
  <c r="D918" i="38"/>
  <c r="S918" i="38" s="1"/>
  <c r="C918" i="38"/>
  <c r="R918" i="38" s="1"/>
  <c r="B918" i="38"/>
  <c r="Q918" i="38" s="1"/>
  <c r="H917" i="38"/>
  <c r="U917" i="38" s="1"/>
  <c r="G917" i="38"/>
  <c r="W917" i="38" s="1"/>
  <c r="F917" i="38"/>
  <c r="E917" i="38"/>
  <c r="D917" i="38"/>
  <c r="S917" i="38" s="1"/>
  <c r="C917" i="38"/>
  <c r="R917" i="38" s="1"/>
  <c r="B917" i="38"/>
  <c r="Q917" i="38" s="1"/>
  <c r="H916" i="38"/>
  <c r="U916" i="38" s="1"/>
  <c r="G916" i="38"/>
  <c r="W916" i="38" s="1"/>
  <c r="F916" i="38"/>
  <c r="E916" i="38"/>
  <c r="D916" i="38"/>
  <c r="S916" i="38" s="1"/>
  <c r="C916" i="38"/>
  <c r="R916" i="38" s="1"/>
  <c r="B916" i="38"/>
  <c r="Q916" i="38" s="1"/>
  <c r="H915" i="38"/>
  <c r="U915" i="38" s="1"/>
  <c r="G915" i="38"/>
  <c r="W915" i="38" s="1"/>
  <c r="F915" i="38"/>
  <c r="E915" i="38"/>
  <c r="D915" i="38"/>
  <c r="S915" i="38" s="1"/>
  <c r="C915" i="38"/>
  <c r="R915" i="38" s="1"/>
  <c r="B915" i="38"/>
  <c r="Q915" i="38" s="1"/>
  <c r="H914" i="38"/>
  <c r="U914" i="38" s="1"/>
  <c r="G914" i="38"/>
  <c r="W914" i="38" s="1"/>
  <c r="F914" i="38"/>
  <c r="E914" i="38"/>
  <c r="D914" i="38"/>
  <c r="S914" i="38" s="1"/>
  <c r="C914" i="38"/>
  <c r="R914" i="38" s="1"/>
  <c r="B914" i="38"/>
  <c r="Q914" i="38" s="1"/>
  <c r="H913" i="38"/>
  <c r="U913" i="38" s="1"/>
  <c r="G913" i="38"/>
  <c r="W913" i="38" s="1"/>
  <c r="F913" i="38"/>
  <c r="E913" i="38"/>
  <c r="D913" i="38"/>
  <c r="S913" i="38" s="1"/>
  <c r="C913" i="38"/>
  <c r="R913" i="38" s="1"/>
  <c r="B913" i="38"/>
  <c r="Q913" i="38" s="1"/>
  <c r="H912" i="38"/>
  <c r="U912" i="38" s="1"/>
  <c r="G912" i="38"/>
  <c r="W912" i="38" s="1"/>
  <c r="F912" i="38"/>
  <c r="E912" i="38"/>
  <c r="D912" i="38"/>
  <c r="S912" i="38" s="1"/>
  <c r="C912" i="38"/>
  <c r="R912" i="38" s="1"/>
  <c r="B912" i="38"/>
  <c r="Q912" i="38" s="1"/>
  <c r="H911" i="38"/>
  <c r="U911" i="38" s="1"/>
  <c r="G911" i="38"/>
  <c r="W911" i="38" s="1"/>
  <c r="F911" i="38"/>
  <c r="E911" i="38"/>
  <c r="D911" i="38"/>
  <c r="S911" i="38" s="1"/>
  <c r="C911" i="38"/>
  <c r="R911" i="38" s="1"/>
  <c r="B911" i="38"/>
  <c r="Q911" i="38" s="1"/>
  <c r="H910" i="38"/>
  <c r="U910" i="38" s="1"/>
  <c r="G910" i="38"/>
  <c r="W910" i="38" s="1"/>
  <c r="F910" i="38"/>
  <c r="E910" i="38"/>
  <c r="D910" i="38"/>
  <c r="S910" i="38" s="1"/>
  <c r="C910" i="38"/>
  <c r="R910" i="38" s="1"/>
  <c r="B910" i="38"/>
  <c r="Q910" i="38" s="1"/>
  <c r="H909" i="38"/>
  <c r="U909" i="38" s="1"/>
  <c r="G909" i="38"/>
  <c r="W909" i="38" s="1"/>
  <c r="F909" i="38"/>
  <c r="E909" i="38"/>
  <c r="D909" i="38"/>
  <c r="S909" i="38" s="1"/>
  <c r="C909" i="38"/>
  <c r="R909" i="38" s="1"/>
  <c r="B909" i="38"/>
  <c r="Q909" i="38" s="1"/>
  <c r="H908" i="38"/>
  <c r="U908" i="38" s="1"/>
  <c r="G908" i="38"/>
  <c r="W908" i="38" s="1"/>
  <c r="F908" i="38"/>
  <c r="E908" i="38"/>
  <c r="D908" i="38"/>
  <c r="S908" i="38" s="1"/>
  <c r="C908" i="38"/>
  <c r="R908" i="38" s="1"/>
  <c r="B908" i="38"/>
  <c r="Q908" i="38" s="1"/>
  <c r="H907" i="38"/>
  <c r="U907" i="38" s="1"/>
  <c r="G907" i="38"/>
  <c r="W907" i="38" s="1"/>
  <c r="F907" i="38"/>
  <c r="E907" i="38"/>
  <c r="D907" i="38"/>
  <c r="S907" i="38" s="1"/>
  <c r="C907" i="38"/>
  <c r="R907" i="38" s="1"/>
  <c r="B907" i="38"/>
  <c r="Q907" i="38" s="1"/>
  <c r="H906" i="38"/>
  <c r="U906" i="38" s="1"/>
  <c r="G906" i="38"/>
  <c r="W906" i="38" s="1"/>
  <c r="F906" i="38"/>
  <c r="E906" i="38"/>
  <c r="D906" i="38"/>
  <c r="S906" i="38" s="1"/>
  <c r="C906" i="38"/>
  <c r="R906" i="38" s="1"/>
  <c r="B906" i="38"/>
  <c r="Q906" i="38" s="1"/>
  <c r="H905" i="38"/>
  <c r="U905" i="38" s="1"/>
  <c r="G905" i="38"/>
  <c r="W905" i="38" s="1"/>
  <c r="F905" i="38"/>
  <c r="E905" i="38"/>
  <c r="D905" i="38"/>
  <c r="S905" i="38" s="1"/>
  <c r="C905" i="38"/>
  <c r="R905" i="38" s="1"/>
  <c r="B905" i="38"/>
  <c r="Q905" i="38" s="1"/>
  <c r="H904" i="38"/>
  <c r="U904" i="38" s="1"/>
  <c r="G904" i="38"/>
  <c r="W904" i="38" s="1"/>
  <c r="F904" i="38"/>
  <c r="E904" i="38"/>
  <c r="D904" i="38"/>
  <c r="S904" i="38" s="1"/>
  <c r="C904" i="38"/>
  <c r="R904" i="38" s="1"/>
  <c r="B904" i="38"/>
  <c r="Q904" i="38" s="1"/>
  <c r="H903" i="38"/>
  <c r="U903" i="38" s="1"/>
  <c r="G903" i="38"/>
  <c r="W903" i="38" s="1"/>
  <c r="F903" i="38"/>
  <c r="E903" i="38"/>
  <c r="D903" i="38"/>
  <c r="S903" i="38" s="1"/>
  <c r="C903" i="38"/>
  <c r="R903" i="38" s="1"/>
  <c r="B903" i="38"/>
  <c r="Q903" i="38" s="1"/>
  <c r="H902" i="38"/>
  <c r="U902" i="38" s="1"/>
  <c r="G902" i="38"/>
  <c r="W902" i="38" s="1"/>
  <c r="F902" i="38"/>
  <c r="E902" i="38"/>
  <c r="D902" i="38"/>
  <c r="S902" i="38" s="1"/>
  <c r="C902" i="38"/>
  <c r="R902" i="38" s="1"/>
  <c r="B902" i="38"/>
  <c r="Q902" i="38" s="1"/>
  <c r="H901" i="38"/>
  <c r="U901" i="38" s="1"/>
  <c r="G901" i="38"/>
  <c r="W901" i="38" s="1"/>
  <c r="F901" i="38"/>
  <c r="E901" i="38"/>
  <c r="D901" i="38"/>
  <c r="S901" i="38" s="1"/>
  <c r="C901" i="38"/>
  <c r="R901" i="38" s="1"/>
  <c r="B901" i="38"/>
  <c r="Q901" i="38" s="1"/>
  <c r="H900" i="38"/>
  <c r="U900" i="38" s="1"/>
  <c r="G900" i="38"/>
  <c r="W900" i="38" s="1"/>
  <c r="F900" i="38"/>
  <c r="E900" i="38"/>
  <c r="D900" i="38"/>
  <c r="S900" i="38" s="1"/>
  <c r="C900" i="38"/>
  <c r="R900" i="38" s="1"/>
  <c r="B900" i="38"/>
  <c r="Q900" i="38" s="1"/>
  <c r="H899" i="38"/>
  <c r="U899" i="38" s="1"/>
  <c r="G899" i="38"/>
  <c r="W899" i="38" s="1"/>
  <c r="F899" i="38"/>
  <c r="E899" i="38"/>
  <c r="D899" i="38"/>
  <c r="S899" i="38" s="1"/>
  <c r="C899" i="38"/>
  <c r="R899" i="38" s="1"/>
  <c r="B899" i="38"/>
  <c r="Q899" i="38" s="1"/>
  <c r="H898" i="38"/>
  <c r="U898" i="38" s="1"/>
  <c r="G898" i="38"/>
  <c r="W898" i="38" s="1"/>
  <c r="F898" i="38"/>
  <c r="E898" i="38"/>
  <c r="D898" i="38"/>
  <c r="S898" i="38" s="1"/>
  <c r="C898" i="38"/>
  <c r="R898" i="38" s="1"/>
  <c r="B898" i="38"/>
  <c r="Q898" i="38" s="1"/>
  <c r="H897" i="38"/>
  <c r="U897" i="38" s="1"/>
  <c r="G897" i="38"/>
  <c r="W897" i="38" s="1"/>
  <c r="F897" i="38"/>
  <c r="E897" i="38"/>
  <c r="D897" i="38"/>
  <c r="S897" i="38" s="1"/>
  <c r="C897" i="38"/>
  <c r="R897" i="38" s="1"/>
  <c r="B897" i="38"/>
  <c r="Q897" i="38" s="1"/>
  <c r="H896" i="38"/>
  <c r="U896" i="38" s="1"/>
  <c r="G896" i="38"/>
  <c r="W896" i="38" s="1"/>
  <c r="F896" i="38"/>
  <c r="E896" i="38"/>
  <c r="D896" i="38"/>
  <c r="S896" i="38" s="1"/>
  <c r="C896" i="38"/>
  <c r="R896" i="38" s="1"/>
  <c r="B896" i="38"/>
  <c r="Q896" i="38" s="1"/>
  <c r="H895" i="38"/>
  <c r="U895" i="38" s="1"/>
  <c r="G895" i="38"/>
  <c r="W895" i="38" s="1"/>
  <c r="F895" i="38"/>
  <c r="E895" i="38"/>
  <c r="D895" i="38"/>
  <c r="S895" i="38" s="1"/>
  <c r="C895" i="38"/>
  <c r="R895" i="38" s="1"/>
  <c r="B895" i="38"/>
  <c r="Q895" i="38" s="1"/>
  <c r="H894" i="38"/>
  <c r="U894" i="38" s="1"/>
  <c r="G894" i="38"/>
  <c r="W894" i="38" s="1"/>
  <c r="F894" i="38"/>
  <c r="E894" i="38"/>
  <c r="D894" i="38"/>
  <c r="S894" i="38" s="1"/>
  <c r="C894" i="38"/>
  <c r="R894" i="38" s="1"/>
  <c r="B894" i="38"/>
  <c r="Q894" i="38" s="1"/>
  <c r="H893" i="38"/>
  <c r="U893" i="38" s="1"/>
  <c r="G893" i="38"/>
  <c r="W893" i="38" s="1"/>
  <c r="F893" i="38"/>
  <c r="E893" i="38"/>
  <c r="D893" i="38"/>
  <c r="S893" i="38" s="1"/>
  <c r="C893" i="38"/>
  <c r="R893" i="38" s="1"/>
  <c r="B893" i="38"/>
  <c r="Q893" i="38" s="1"/>
  <c r="H892" i="38"/>
  <c r="U892" i="38" s="1"/>
  <c r="G892" i="38"/>
  <c r="W892" i="38" s="1"/>
  <c r="F892" i="38"/>
  <c r="E892" i="38"/>
  <c r="D892" i="38"/>
  <c r="S892" i="38" s="1"/>
  <c r="C892" i="38"/>
  <c r="R892" i="38" s="1"/>
  <c r="B892" i="38"/>
  <c r="Q892" i="38" s="1"/>
  <c r="H891" i="38"/>
  <c r="U891" i="38" s="1"/>
  <c r="G891" i="38"/>
  <c r="W891" i="38" s="1"/>
  <c r="F891" i="38"/>
  <c r="E891" i="38"/>
  <c r="D891" i="38"/>
  <c r="S891" i="38" s="1"/>
  <c r="C891" i="38"/>
  <c r="R891" i="38" s="1"/>
  <c r="B891" i="38"/>
  <c r="Q891" i="38" s="1"/>
  <c r="H890" i="38"/>
  <c r="U890" i="38" s="1"/>
  <c r="G890" i="38"/>
  <c r="W890" i="38" s="1"/>
  <c r="F890" i="38"/>
  <c r="E890" i="38"/>
  <c r="D890" i="38"/>
  <c r="S890" i="38" s="1"/>
  <c r="C890" i="38"/>
  <c r="R890" i="38" s="1"/>
  <c r="B890" i="38"/>
  <c r="Q890" i="38" s="1"/>
  <c r="H889" i="38"/>
  <c r="U889" i="38" s="1"/>
  <c r="G889" i="38"/>
  <c r="W889" i="38" s="1"/>
  <c r="F889" i="38"/>
  <c r="E889" i="38"/>
  <c r="D889" i="38"/>
  <c r="S889" i="38" s="1"/>
  <c r="C889" i="38"/>
  <c r="R889" i="38" s="1"/>
  <c r="B889" i="38"/>
  <c r="Q889" i="38" s="1"/>
  <c r="H888" i="38"/>
  <c r="U888" i="38" s="1"/>
  <c r="G888" i="38"/>
  <c r="W888" i="38" s="1"/>
  <c r="F888" i="38"/>
  <c r="E888" i="38"/>
  <c r="D888" i="38"/>
  <c r="S888" i="38" s="1"/>
  <c r="C888" i="38"/>
  <c r="R888" i="38" s="1"/>
  <c r="B888" i="38"/>
  <c r="Q888" i="38" s="1"/>
  <c r="H887" i="38"/>
  <c r="U887" i="38" s="1"/>
  <c r="G887" i="38"/>
  <c r="W887" i="38" s="1"/>
  <c r="F887" i="38"/>
  <c r="E887" i="38"/>
  <c r="D887" i="38"/>
  <c r="S887" i="38" s="1"/>
  <c r="C887" i="38"/>
  <c r="R887" i="38" s="1"/>
  <c r="B887" i="38"/>
  <c r="Q887" i="38" s="1"/>
  <c r="H886" i="38"/>
  <c r="U886" i="38" s="1"/>
  <c r="G886" i="38"/>
  <c r="W886" i="38" s="1"/>
  <c r="F886" i="38"/>
  <c r="E886" i="38"/>
  <c r="D886" i="38"/>
  <c r="S886" i="38" s="1"/>
  <c r="C886" i="38"/>
  <c r="R886" i="38" s="1"/>
  <c r="B886" i="38"/>
  <c r="Q886" i="38" s="1"/>
  <c r="H885" i="38"/>
  <c r="U885" i="38" s="1"/>
  <c r="G885" i="38"/>
  <c r="W885" i="38" s="1"/>
  <c r="F885" i="38"/>
  <c r="E885" i="38"/>
  <c r="D885" i="38"/>
  <c r="S885" i="38" s="1"/>
  <c r="C885" i="38"/>
  <c r="R885" i="38" s="1"/>
  <c r="B885" i="38"/>
  <c r="Q885" i="38" s="1"/>
  <c r="H884" i="38"/>
  <c r="U884" i="38" s="1"/>
  <c r="G884" i="38"/>
  <c r="W884" i="38" s="1"/>
  <c r="F884" i="38"/>
  <c r="E884" i="38"/>
  <c r="D884" i="38"/>
  <c r="S884" i="38" s="1"/>
  <c r="C884" i="38"/>
  <c r="R884" i="38" s="1"/>
  <c r="B884" i="38"/>
  <c r="Q884" i="38" s="1"/>
  <c r="H883" i="38"/>
  <c r="U883" i="38" s="1"/>
  <c r="G883" i="38"/>
  <c r="W883" i="38" s="1"/>
  <c r="F883" i="38"/>
  <c r="E883" i="38"/>
  <c r="D883" i="38"/>
  <c r="S883" i="38" s="1"/>
  <c r="C883" i="38"/>
  <c r="R883" i="38" s="1"/>
  <c r="B883" i="38"/>
  <c r="Q883" i="38" s="1"/>
  <c r="H882" i="38"/>
  <c r="U882" i="38" s="1"/>
  <c r="G882" i="38"/>
  <c r="W882" i="38" s="1"/>
  <c r="F882" i="38"/>
  <c r="E882" i="38"/>
  <c r="D882" i="38"/>
  <c r="S882" i="38" s="1"/>
  <c r="C882" i="38"/>
  <c r="R882" i="38" s="1"/>
  <c r="B882" i="38"/>
  <c r="Q882" i="38" s="1"/>
  <c r="H881" i="38"/>
  <c r="U881" i="38" s="1"/>
  <c r="G881" i="38"/>
  <c r="W881" i="38" s="1"/>
  <c r="F881" i="38"/>
  <c r="E881" i="38"/>
  <c r="D881" i="38"/>
  <c r="S881" i="38" s="1"/>
  <c r="C881" i="38"/>
  <c r="R881" i="38" s="1"/>
  <c r="B881" i="38"/>
  <c r="Q881" i="38" s="1"/>
  <c r="H880" i="38"/>
  <c r="U880" i="38" s="1"/>
  <c r="G880" i="38"/>
  <c r="W880" i="38" s="1"/>
  <c r="F880" i="38"/>
  <c r="E880" i="38"/>
  <c r="D880" i="38"/>
  <c r="S880" i="38" s="1"/>
  <c r="C880" i="38"/>
  <c r="R880" i="38" s="1"/>
  <c r="B880" i="38"/>
  <c r="Q880" i="38" s="1"/>
  <c r="H879" i="38"/>
  <c r="U879" i="38" s="1"/>
  <c r="G879" i="38"/>
  <c r="W879" i="38" s="1"/>
  <c r="F879" i="38"/>
  <c r="E879" i="38"/>
  <c r="D879" i="38"/>
  <c r="S879" i="38" s="1"/>
  <c r="C879" i="38"/>
  <c r="R879" i="38" s="1"/>
  <c r="B879" i="38"/>
  <c r="Q879" i="38" s="1"/>
  <c r="H878" i="38"/>
  <c r="U878" i="38" s="1"/>
  <c r="G878" i="38"/>
  <c r="W878" i="38" s="1"/>
  <c r="F878" i="38"/>
  <c r="E878" i="38"/>
  <c r="D878" i="38"/>
  <c r="S878" i="38" s="1"/>
  <c r="C878" i="38"/>
  <c r="R878" i="38" s="1"/>
  <c r="B878" i="38"/>
  <c r="Q878" i="38" s="1"/>
  <c r="H877" i="38"/>
  <c r="U877" i="38" s="1"/>
  <c r="G877" i="38"/>
  <c r="W877" i="38" s="1"/>
  <c r="F877" i="38"/>
  <c r="E877" i="38"/>
  <c r="D877" i="38"/>
  <c r="S877" i="38" s="1"/>
  <c r="C877" i="38"/>
  <c r="R877" i="38" s="1"/>
  <c r="B877" i="38"/>
  <c r="Q877" i="38" s="1"/>
  <c r="H876" i="38"/>
  <c r="U876" i="38" s="1"/>
  <c r="G876" i="38"/>
  <c r="W876" i="38" s="1"/>
  <c r="F876" i="38"/>
  <c r="E876" i="38"/>
  <c r="D876" i="38"/>
  <c r="S876" i="38" s="1"/>
  <c r="C876" i="38"/>
  <c r="R876" i="38" s="1"/>
  <c r="B876" i="38"/>
  <c r="Q876" i="38" s="1"/>
  <c r="H875" i="38"/>
  <c r="U875" i="38" s="1"/>
  <c r="G875" i="38"/>
  <c r="W875" i="38" s="1"/>
  <c r="F875" i="38"/>
  <c r="E875" i="38"/>
  <c r="D875" i="38"/>
  <c r="S875" i="38" s="1"/>
  <c r="C875" i="38"/>
  <c r="R875" i="38" s="1"/>
  <c r="B875" i="38"/>
  <c r="Q875" i="38" s="1"/>
  <c r="H874" i="38"/>
  <c r="U874" i="38" s="1"/>
  <c r="G874" i="38"/>
  <c r="W874" i="38" s="1"/>
  <c r="F874" i="38"/>
  <c r="E874" i="38"/>
  <c r="D874" i="38"/>
  <c r="S874" i="38" s="1"/>
  <c r="C874" i="38"/>
  <c r="R874" i="38" s="1"/>
  <c r="B874" i="38"/>
  <c r="Q874" i="38" s="1"/>
  <c r="H873" i="38"/>
  <c r="U873" i="38" s="1"/>
  <c r="G873" i="38"/>
  <c r="W873" i="38" s="1"/>
  <c r="F873" i="38"/>
  <c r="E873" i="38"/>
  <c r="D873" i="38"/>
  <c r="S873" i="38" s="1"/>
  <c r="C873" i="38"/>
  <c r="R873" i="38" s="1"/>
  <c r="B873" i="38"/>
  <c r="Q873" i="38" s="1"/>
  <c r="H872" i="38"/>
  <c r="U872" i="38" s="1"/>
  <c r="G872" i="38"/>
  <c r="W872" i="38" s="1"/>
  <c r="F872" i="38"/>
  <c r="E872" i="38"/>
  <c r="D872" i="38"/>
  <c r="S872" i="38" s="1"/>
  <c r="C872" i="38"/>
  <c r="R872" i="38" s="1"/>
  <c r="B872" i="38"/>
  <c r="Q872" i="38" s="1"/>
  <c r="H871" i="38"/>
  <c r="U871" i="38" s="1"/>
  <c r="G871" i="38"/>
  <c r="W871" i="38" s="1"/>
  <c r="F871" i="38"/>
  <c r="E871" i="38"/>
  <c r="D871" i="38"/>
  <c r="S871" i="38" s="1"/>
  <c r="C871" i="38"/>
  <c r="R871" i="38" s="1"/>
  <c r="B871" i="38"/>
  <c r="Q871" i="38" s="1"/>
  <c r="H870" i="38"/>
  <c r="U870" i="38" s="1"/>
  <c r="G870" i="38"/>
  <c r="W870" i="38" s="1"/>
  <c r="F870" i="38"/>
  <c r="E870" i="38"/>
  <c r="D870" i="38"/>
  <c r="S870" i="38" s="1"/>
  <c r="C870" i="38"/>
  <c r="R870" i="38" s="1"/>
  <c r="B870" i="38"/>
  <c r="Q870" i="38" s="1"/>
  <c r="H869" i="38"/>
  <c r="U869" i="38" s="1"/>
  <c r="G869" i="38"/>
  <c r="W869" i="38" s="1"/>
  <c r="F869" i="38"/>
  <c r="E869" i="38"/>
  <c r="D869" i="38"/>
  <c r="S869" i="38" s="1"/>
  <c r="C869" i="38"/>
  <c r="R869" i="38" s="1"/>
  <c r="B869" i="38"/>
  <c r="Q869" i="38" s="1"/>
  <c r="H868" i="38"/>
  <c r="U868" i="38" s="1"/>
  <c r="G868" i="38"/>
  <c r="W868" i="38" s="1"/>
  <c r="F868" i="38"/>
  <c r="E868" i="38"/>
  <c r="D868" i="38"/>
  <c r="S868" i="38" s="1"/>
  <c r="C868" i="38"/>
  <c r="R868" i="38" s="1"/>
  <c r="B868" i="38"/>
  <c r="Q868" i="38" s="1"/>
  <c r="H867" i="38"/>
  <c r="U867" i="38" s="1"/>
  <c r="G867" i="38"/>
  <c r="W867" i="38" s="1"/>
  <c r="F867" i="38"/>
  <c r="E867" i="38"/>
  <c r="D867" i="38"/>
  <c r="S867" i="38" s="1"/>
  <c r="C867" i="38"/>
  <c r="R867" i="38" s="1"/>
  <c r="B867" i="38"/>
  <c r="Q867" i="38" s="1"/>
  <c r="H866" i="38"/>
  <c r="U866" i="38" s="1"/>
  <c r="G866" i="38"/>
  <c r="W866" i="38" s="1"/>
  <c r="F866" i="38"/>
  <c r="E866" i="38"/>
  <c r="D866" i="38"/>
  <c r="S866" i="38" s="1"/>
  <c r="C866" i="38"/>
  <c r="R866" i="38" s="1"/>
  <c r="B866" i="38"/>
  <c r="Q866" i="38" s="1"/>
  <c r="H865" i="38"/>
  <c r="U865" i="38" s="1"/>
  <c r="G865" i="38"/>
  <c r="W865" i="38" s="1"/>
  <c r="F865" i="38"/>
  <c r="E865" i="38"/>
  <c r="D865" i="38"/>
  <c r="S865" i="38" s="1"/>
  <c r="C865" i="38"/>
  <c r="R865" i="38" s="1"/>
  <c r="B865" i="38"/>
  <c r="Q865" i="38" s="1"/>
  <c r="H864" i="38"/>
  <c r="U864" i="38" s="1"/>
  <c r="G864" i="38"/>
  <c r="W864" i="38" s="1"/>
  <c r="F864" i="38"/>
  <c r="E864" i="38"/>
  <c r="D864" i="38"/>
  <c r="S864" i="38" s="1"/>
  <c r="C864" i="38"/>
  <c r="R864" i="38" s="1"/>
  <c r="B864" i="38"/>
  <c r="Q864" i="38" s="1"/>
  <c r="H863" i="38"/>
  <c r="U863" i="38" s="1"/>
  <c r="G863" i="38"/>
  <c r="W863" i="38" s="1"/>
  <c r="F863" i="38"/>
  <c r="E863" i="38"/>
  <c r="D863" i="38"/>
  <c r="S863" i="38" s="1"/>
  <c r="C863" i="38"/>
  <c r="R863" i="38" s="1"/>
  <c r="B863" i="38"/>
  <c r="Q863" i="38" s="1"/>
  <c r="H862" i="38"/>
  <c r="U862" i="38" s="1"/>
  <c r="G862" i="38"/>
  <c r="W862" i="38" s="1"/>
  <c r="F862" i="38"/>
  <c r="E862" i="38"/>
  <c r="D862" i="38"/>
  <c r="S862" i="38" s="1"/>
  <c r="C862" i="38"/>
  <c r="R862" i="38" s="1"/>
  <c r="B862" i="38"/>
  <c r="Q862" i="38" s="1"/>
  <c r="H861" i="38"/>
  <c r="U861" i="38" s="1"/>
  <c r="G861" i="38"/>
  <c r="W861" i="38" s="1"/>
  <c r="F861" i="38"/>
  <c r="E861" i="38"/>
  <c r="D861" i="38"/>
  <c r="S861" i="38" s="1"/>
  <c r="C861" i="38"/>
  <c r="R861" i="38" s="1"/>
  <c r="B861" i="38"/>
  <c r="Q861" i="38" s="1"/>
  <c r="H860" i="38"/>
  <c r="U860" i="38" s="1"/>
  <c r="G860" i="38"/>
  <c r="W860" i="38" s="1"/>
  <c r="F860" i="38"/>
  <c r="E860" i="38"/>
  <c r="D860" i="38"/>
  <c r="S860" i="38" s="1"/>
  <c r="C860" i="38"/>
  <c r="R860" i="38" s="1"/>
  <c r="B860" i="38"/>
  <c r="Q860" i="38" s="1"/>
  <c r="H859" i="38"/>
  <c r="U859" i="38" s="1"/>
  <c r="G859" i="38"/>
  <c r="W859" i="38" s="1"/>
  <c r="F859" i="38"/>
  <c r="E859" i="38"/>
  <c r="D859" i="38"/>
  <c r="S859" i="38" s="1"/>
  <c r="C859" i="38"/>
  <c r="R859" i="38" s="1"/>
  <c r="B859" i="38"/>
  <c r="Q859" i="38" s="1"/>
  <c r="H858" i="38"/>
  <c r="U858" i="38" s="1"/>
  <c r="G858" i="38"/>
  <c r="W858" i="38" s="1"/>
  <c r="F858" i="38"/>
  <c r="E858" i="38"/>
  <c r="D858" i="38"/>
  <c r="S858" i="38" s="1"/>
  <c r="C858" i="38"/>
  <c r="R858" i="38" s="1"/>
  <c r="B858" i="38"/>
  <c r="Q858" i="38" s="1"/>
  <c r="H857" i="38"/>
  <c r="U857" i="38" s="1"/>
  <c r="G857" i="38"/>
  <c r="W857" i="38" s="1"/>
  <c r="F857" i="38"/>
  <c r="E857" i="38"/>
  <c r="D857" i="38"/>
  <c r="S857" i="38" s="1"/>
  <c r="C857" i="38"/>
  <c r="R857" i="38" s="1"/>
  <c r="B857" i="38"/>
  <c r="Q857" i="38" s="1"/>
  <c r="H856" i="38"/>
  <c r="U856" i="38" s="1"/>
  <c r="G856" i="38"/>
  <c r="W856" i="38" s="1"/>
  <c r="F856" i="38"/>
  <c r="E856" i="38"/>
  <c r="D856" i="38"/>
  <c r="S856" i="38" s="1"/>
  <c r="C856" i="38"/>
  <c r="R856" i="38" s="1"/>
  <c r="B856" i="38"/>
  <c r="Q856" i="38" s="1"/>
  <c r="H855" i="38"/>
  <c r="U855" i="38" s="1"/>
  <c r="G855" i="38"/>
  <c r="W855" i="38" s="1"/>
  <c r="F855" i="38"/>
  <c r="E855" i="38"/>
  <c r="D855" i="38"/>
  <c r="S855" i="38" s="1"/>
  <c r="C855" i="38"/>
  <c r="R855" i="38" s="1"/>
  <c r="B855" i="38"/>
  <c r="Q855" i="38" s="1"/>
  <c r="H854" i="38"/>
  <c r="U854" i="38" s="1"/>
  <c r="G854" i="38"/>
  <c r="W854" i="38" s="1"/>
  <c r="F854" i="38"/>
  <c r="E854" i="38"/>
  <c r="D854" i="38"/>
  <c r="S854" i="38" s="1"/>
  <c r="C854" i="38"/>
  <c r="R854" i="38" s="1"/>
  <c r="B854" i="38"/>
  <c r="Q854" i="38" s="1"/>
  <c r="H853" i="38"/>
  <c r="U853" i="38" s="1"/>
  <c r="G853" i="38"/>
  <c r="W853" i="38" s="1"/>
  <c r="F853" i="38"/>
  <c r="E853" i="38"/>
  <c r="D853" i="38"/>
  <c r="S853" i="38" s="1"/>
  <c r="C853" i="38"/>
  <c r="R853" i="38" s="1"/>
  <c r="B853" i="38"/>
  <c r="Q853" i="38" s="1"/>
  <c r="H852" i="38"/>
  <c r="U852" i="38" s="1"/>
  <c r="G852" i="38"/>
  <c r="W852" i="38" s="1"/>
  <c r="F852" i="38"/>
  <c r="E852" i="38"/>
  <c r="D852" i="38"/>
  <c r="S852" i="38" s="1"/>
  <c r="C852" i="38"/>
  <c r="R852" i="38" s="1"/>
  <c r="B852" i="38"/>
  <c r="Q852" i="38" s="1"/>
  <c r="H851" i="38"/>
  <c r="U851" i="38" s="1"/>
  <c r="G851" i="38"/>
  <c r="W851" i="38" s="1"/>
  <c r="F851" i="38"/>
  <c r="E851" i="38"/>
  <c r="D851" i="38"/>
  <c r="S851" i="38" s="1"/>
  <c r="C851" i="38"/>
  <c r="R851" i="38" s="1"/>
  <c r="B851" i="38"/>
  <c r="Q851" i="38" s="1"/>
  <c r="H850" i="38"/>
  <c r="U850" i="38" s="1"/>
  <c r="G850" i="38"/>
  <c r="W850" i="38" s="1"/>
  <c r="F850" i="38"/>
  <c r="E850" i="38"/>
  <c r="D850" i="38"/>
  <c r="S850" i="38" s="1"/>
  <c r="C850" i="38"/>
  <c r="R850" i="38" s="1"/>
  <c r="B850" i="38"/>
  <c r="Q850" i="38" s="1"/>
  <c r="H849" i="38"/>
  <c r="U849" i="38" s="1"/>
  <c r="G849" i="38"/>
  <c r="W849" i="38" s="1"/>
  <c r="F849" i="38"/>
  <c r="E849" i="38"/>
  <c r="D849" i="38"/>
  <c r="S849" i="38" s="1"/>
  <c r="C849" i="38"/>
  <c r="R849" i="38" s="1"/>
  <c r="B849" i="38"/>
  <c r="Q849" i="38" s="1"/>
  <c r="H848" i="38"/>
  <c r="U848" i="38" s="1"/>
  <c r="G848" i="38"/>
  <c r="W848" i="38" s="1"/>
  <c r="F848" i="38"/>
  <c r="E848" i="38"/>
  <c r="D848" i="38"/>
  <c r="S848" i="38" s="1"/>
  <c r="C848" i="38"/>
  <c r="R848" i="38" s="1"/>
  <c r="B848" i="38"/>
  <c r="Q848" i="38" s="1"/>
  <c r="H847" i="38"/>
  <c r="U847" i="38" s="1"/>
  <c r="G847" i="38"/>
  <c r="W847" i="38" s="1"/>
  <c r="F847" i="38"/>
  <c r="E847" i="38"/>
  <c r="D847" i="38"/>
  <c r="S847" i="38" s="1"/>
  <c r="C847" i="38"/>
  <c r="R847" i="38" s="1"/>
  <c r="B847" i="38"/>
  <c r="Q847" i="38" s="1"/>
  <c r="H846" i="38"/>
  <c r="U846" i="38" s="1"/>
  <c r="G846" i="38"/>
  <c r="W846" i="38" s="1"/>
  <c r="F846" i="38"/>
  <c r="E846" i="38"/>
  <c r="D846" i="38"/>
  <c r="S846" i="38" s="1"/>
  <c r="C846" i="38"/>
  <c r="R846" i="38" s="1"/>
  <c r="B846" i="38"/>
  <c r="Q846" i="38" s="1"/>
  <c r="H845" i="38"/>
  <c r="U845" i="38" s="1"/>
  <c r="G845" i="38"/>
  <c r="W845" i="38" s="1"/>
  <c r="F845" i="38"/>
  <c r="E845" i="38"/>
  <c r="D845" i="38"/>
  <c r="S845" i="38" s="1"/>
  <c r="C845" i="38"/>
  <c r="R845" i="38" s="1"/>
  <c r="B845" i="38"/>
  <c r="Q845" i="38" s="1"/>
  <c r="H844" i="38"/>
  <c r="U844" i="38" s="1"/>
  <c r="G844" i="38"/>
  <c r="W844" i="38" s="1"/>
  <c r="F844" i="38"/>
  <c r="E844" i="38"/>
  <c r="D844" i="38"/>
  <c r="S844" i="38" s="1"/>
  <c r="C844" i="38"/>
  <c r="R844" i="38" s="1"/>
  <c r="B844" i="38"/>
  <c r="Q844" i="38" s="1"/>
  <c r="H843" i="38"/>
  <c r="U843" i="38" s="1"/>
  <c r="G843" i="38"/>
  <c r="W843" i="38" s="1"/>
  <c r="F843" i="38"/>
  <c r="E843" i="38"/>
  <c r="D843" i="38"/>
  <c r="S843" i="38" s="1"/>
  <c r="C843" i="38"/>
  <c r="R843" i="38" s="1"/>
  <c r="B843" i="38"/>
  <c r="Q843" i="38" s="1"/>
  <c r="H842" i="38"/>
  <c r="U842" i="38" s="1"/>
  <c r="G842" i="38"/>
  <c r="W842" i="38" s="1"/>
  <c r="F842" i="38"/>
  <c r="E842" i="38"/>
  <c r="D842" i="38"/>
  <c r="S842" i="38" s="1"/>
  <c r="C842" i="38"/>
  <c r="R842" i="38" s="1"/>
  <c r="B842" i="38"/>
  <c r="Q842" i="38" s="1"/>
  <c r="H841" i="38"/>
  <c r="U841" i="38" s="1"/>
  <c r="G841" i="38"/>
  <c r="W841" i="38" s="1"/>
  <c r="F841" i="38"/>
  <c r="E841" i="38"/>
  <c r="D841" i="38"/>
  <c r="S841" i="38" s="1"/>
  <c r="C841" i="38"/>
  <c r="R841" i="38" s="1"/>
  <c r="B841" i="38"/>
  <c r="Q841" i="38" s="1"/>
  <c r="H840" i="38"/>
  <c r="U840" i="38" s="1"/>
  <c r="G840" i="38"/>
  <c r="W840" i="38" s="1"/>
  <c r="F840" i="38"/>
  <c r="E840" i="38"/>
  <c r="D840" i="38"/>
  <c r="S840" i="38" s="1"/>
  <c r="C840" i="38"/>
  <c r="R840" i="38" s="1"/>
  <c r="B840" i="38"/>
  <c r="Q840" i="38" s="1"/>
  <c r="H839" i="38"/>
  <c r="U839" i="38" s="1"/>
  <c r="G839" i="38"/>
  <c r="W839" i="38" s="1"/>
  <c r="F839" i="38"/>
  <c r="E839" i="38"/>
  <c r="D839" i="38"/>
  <c r="S839" i="38" s="1"/>
  <c r="C839" i="38"/>
  <c r="R839" i="38" s="1"/>
  <c r="B839" i="38"/>
  <c r="Q839" i="38" s="1"/>
  <c r="H838" i="38"/>
  <c r="U838" i="38" s="1"/>
  <c r="G838" i="38"/>
  <c r="W838" i="38" s="1"/>
  <c r="F838" i="38"/>
  <c r="E838" i="38"/>
  <c r="D838" i="38"/>
  <c r="S838" i="38" s="1"/>
  <c r="C838" i="38"/>
  <c r="R838" i="38" s="1"/>
  <c r="B838" i="38"/>
  <c r="Q838" i="38" s="1"/>
  <c r="H837" i="38"/>
  <c r="U837" i="38" s="1"/>
  <c r="G837" i="38"/>
  <c r="W837" i="38" s="1"/>
  <c r="F837" i="38"/>
  <c r="E837" i="38"/>
  <c r="D837" i="38"/>
  <c r="S837" i="38" s="1"/>
  <c r="C837" i="38"/>
  <c r="R837" i="38" s="1"/>
  <c r="B837" i="38"/>
  <c r="Q837" i="38" s="1"/>
  <c r="H836" i="38"/>
  <c r="U836" i="38" s="1"/>
  <c r="G836" i="38"/>
  <c r="W836" i="38" s="1"/>
  <c r="F836" i="38"/>
  <c r="E836" i="38"/>
  <c r="D836" i="38"/>
  <c r="S836" i="38" s="1"/>
  <c r="C836" i="38"/>
  <c r="R836" i="38" s="1"/>
  <c r="B836" i="38"/>
  <c r="Q836" i="38" s="1"/>
  <c r="H835" i="38"/>
  <c r="U835" i="38" s="1"/>
  <c r="G835" i="38"/>
  <c r="W835" i="38" s="1"/>
  <c r="F835" i="38"/>
  <c r="E835" i="38"/>
  <c r="D835" i="38"/>
  <c r="S835" i="38" s="1"/>
  <c r="C835" i="38"/>
  <c r="R835" i="38" s="1"/>
  <c r="B835" i="38"/>
  <c r="Q835" i="38" s="1"/>
  <c r="H834" i="38"/>
  <c r="U834" i="38" s="1"/>
  <c r="G834" i="38"/>
  <c r="W834" i="38" s="1"/>
  <c r="F834" i="38"/>
  <c r="E834" i="38"/>
  <c r="D834" i="38"/>
  <c r="S834" i="38" s="1"/>
  <c r="C834" i="38"/>
  <c r="R834" i="38" s="1"/>
  <c r="B834" i="38"/>
  <c r="Q834" i="38" s="1"/>
  <c r="H833" i="38"/>
  <c r="U833" i="38" s="1"/>
  <c r="G833" i="38"/>
  <c r="W833" i="38" s="1"/>
  <c r="F833" i="38"/>
  <c r="E833" i="38"/>
  <c r="D833" i="38"/>
  <c r="S833" i="38" s="1"/>
  <c r="C833" i="38"/>
  <c r="R833" i="38" s="1"/>
  <c r="B833" i="38"/>
  <c r="Q833" i="38" s="1"/>
  <c r="H832" i="38"/>
  <c r="U832" i="38" s="1"/>
  <c r="G832" i="38"/>
  <c r="W832" i="38" s="1"/>
  <c r="F832" i="38"/>
  <c r="E832" i="38"/>
  <c r="D832" i="38"/>
  <c r="S832" i="38" s="1"/>
  <c r="C832" i="38"/>
  <c r="R832" i="38" s="1"/>
  <c r="B832" i="38"/>
  <c r="Q832" i="38" s="1"/>
  <c r="H831" i="38"/>
  <c r="U831" i="38" s="1"/>
  <c r="G831" i="38"/>
  <c r="W831" i="38" s="1"/>
  <c r="F831" i="38"/>
  <c r="E831" i="38"/>
  <c r="D831" i="38"/>
  <c r="S831" i="38" s="1"/>
  <c r="C831" i="38"/>
  <c r="R831" i="38" s="1"/>
  <c r="B831" i="38"/>
  <c r="Q831" i="38" s="1"/>
  <c r="H830" i="38"/>
  <c r="U830" i="38" s="1"/>
  <c r="G830" i="38"/>
  <c r="W830" i="38" s="1"/>
  <c r="F830" i="38"/>
  <c r="E830" i="38"/>
  <c r="D830" i="38"/>
  <c r="S830" i="38" s="1"/>
  <c r="C830" i="38"/>
  <c r="R830" i="38" s="1"/>
  <c r="B830" i="38"/>
  <c r="Q830" i="38" s="1"/>
  <c r="H829" i="38"/>
  <c r="U829" i="38" s="1"/>
  <c r="G829" i="38"/>
  <c r="W829" i="38" s="1"/>
  <c r="F829" i="38"/>
  <c r="E829" i="38"/>
  <c r="D829" i="38"/>
  <c r="S829" i="38" s="1"/>
  <c r="C829" i="38"/>
  <c r="R829" i="38" s="1"/>
  <c r="B829" i="38"/>
  <c r="Q829" i="38" s="1"/>
  <c r="H828" i="38"/>
  <c r="U828" i="38" s="1"/>
  <c r="G828" i="38"/>
  <c r="W828" i="38" s="1"/>
  <c r="F828" i="38"/>
  <c r="E828" i="38"/>
  <c r="D828" i="38"/>
  <c r="S828" i="38" s="1"/>
  <c r="C828" i="38"/>
  <c r="R828" i="38" s="1"/>
  <c r="B828" i="38"/>
  <c r="Q828" i="38" s="1"/>
  <c r="H827" i="38"/>
  <c r="U827" i="38" s="1"/>
  <c r="G827" i="38"/>
  <c r="W827" i="38" s="1"/>
  <c r="F827" i="38"/>
  <c r="E827" i="38"/>
  <c r="D827" i="38"/>
  <c r="S827" i="38" s="1"/>
  <c r="C827" i="38"/>
  <c r="R827" i="38" s="1"/>
  <c r="B827" i="38"/>
  <c r="Q827" i="38" s="1"/>
  <c r="H826" i="38"/>
  <c r="U826" i="38" s="1"/>
  <c r="G826" i="38"/>
  <c r="W826" i="38" s="1"/>
  <c r="F826" i="38"/>
  <c r="E826" i="38"/>
  <c r="D826" i="38"/>
  <c r="S826" i="38" s="1"/>
  <c r="C826" i="38"/>
  <c r="R826" i="38" s="1"/>
  <c r="B826" i="38"/>
  <c r="Q826" i="38" s="1"/>
  <c r="H825" i="38"/>
  <c r="U825" i="38" s="1"/>
  <c r="G825" i="38"/>
  <c r="W825" i="38" s="1"/>
  <c r="F825" i="38"/>
  <c r="E825" i="38"/>
  <c r="D825" i="38"/>
  <c r="S825" i="38" s="1"/>
  <c r="C825" i="38"/>
  <c r="R825" i="38" s="1"/>
  <c r="B825" i="38"/>
  <c r="Q825" i="38" s="1"/>
  <c r="H824" i="38"/>
  <c r="U824" i="38" s="1"/>
  <c r="G824" i="38"/>
  <c r="W824" i="38" s="1"/>
  <c r="F824" i="38"/>
  <c r="E824" i="38"/>
  <c r="D824" i="38"/>
  <c r="S824" i="38" s="1"/>
  <c r="C824" i="38"/>
  <c r="R824" i="38" s="1"/>
  <c r="B824" i="38"/>
  <c r="Q824" i="38" s="1"/>
  <c r="H823" i="38"/>
  <c r="U823" i="38" s="1"/>
  <c r="G823" i="38"/>
  <c r="W823" i="38" s="1"/>
  <c r="F823" i="38"/>
  <c r="E823" i="38"/>
  <c r="D823" i="38"/>
  <c r="S823" i="38" s="1"/>
  <c r="C823" i="38"/>
  <c r="R823" i="38" s="1"/>
  <c r="B823" i="38"/>
  <c r="Q823" i="38" s="1"/>
  <c r="H822" i="38"/>
  <c r="U822" i="38" s="1"/>
  <c r="G822" i="38"/>
  <c r="W822" i="38" s="1"/>
  <c r="F822" i="38"/>
  <c r="E822" i="38"/>
  <c r="D822" i="38"/>
  <c r="S822" i="38" s="1"/>
  <c r="C822" i="38"/>
  <c r="R822" i="38" s="1"/>
  <c r="B822" i="38"/>
  <c r="Q822" i="38" s="1"/>
  <c r="H821" i="38"/>
  <c r="U821" i="38" s="1"/>
  <c r="G821" i="38"/>
  <c r="W821" i="38" s="1"/>
  <c r="F821" i="38"/>
  <c r="E821" i="38"/>
  <c r="D821" i="38"/>
  <c r="S821" i="38" s="1"/>
  <c r="C821" i="38"/>
  <c r="R821" i="38" s="1"/>
  <c r="B821" i="38"/>
  <c r="Q821" i="38" s="1"/>
  <c r="H820" i="38"/>
  <c r="U820" i="38" s="1"/>
  <c r="G820" i="38"/>
  <c r="W820" i="38" s="1"/>
  <c r="F820" i="38"/>
  <c r="E820" i="38"/>
  <c r="D820" i="38"/>
  <c r="S820" i="38" s="1"/>
  <c r="C820" i="38"/>
  <c r="R820" i="38" s="1"/>
  <c r="B820" i="38"/>
  <c r="Q820" i="38" s="1"/>
  <c r="H819" i="38"/>
  <c r="U819" i="38" s="1"/>
  <c r="G819" i="38"/>
  <c r="W819" i="38" s="1"/>
  <c r="F819" i="38"/>
  <c r="E819" i="38"/>
  <c r="D819" i="38"/>
  <c r="S819" i="38" s="1"/>
  <c r="C819" i="38"/>
  <c r="R819" i="38" s="1"/>
  <c r="B819" i="38"/>
  <c r="Q819" i="38" s="1"/>
  <c r="H818" i="38"/>
  <c r="U818" i="38" s="1"/>
  <c r="G818" i="38"/>
  <c r="W818" i="38" s="1"/>
  <c r="F818" i="38"/>
  <c r="E818" i="38"/>
  <c r="D818" i="38"/>
  <c r="S818" i="38" s="1"/>
  <c r="C818" i="38"/>
  <c r="R818" i="38" s="1"/>
  <c r="B818" i="38"/>
  <c r="Q818" i="38" s="1"/>
  <c r="H817" i="38"/>
  <c r="U817" i="38" s="1"/>
  <c r="G817" i="38"/>
  <c r="W817" i="38" s="1"/>
  <c r="F817" i="38"/>
  <c r="E817" i="38"/>
  <c r="D817" i="38"/>
  <c r="S817" i="38" s="1"/>
  <c r="C817" i="38"/>
  <c r="R817" i="38" s="1"/>
  <c r="B817" i="38"/>
  <c r="Q817" i="38" s="1"/>
  <c r="H816" i="38"/>
  <c r="U816" i="38" s="1"/>
  <c r="G816" i="38"/>
  <c r="W816" i="38" s="1"/>
  <c r="F816" i="38"/>
  <c r="E816" i="38"/>
  <c r="D816" i="38"/>
  <c r="S816" i="38" s="1"/>
  <c r="C816" i="38"/>
  <c r="R816" i="38" s="1"/>
  <c r="B816" i="38"/>
  <c r="Q816" i="38" s="1"/>
  <c r="H815" i="38"/>
  <c r="U815" i="38" s="1"/>
  <c r="G815" i="38"/>
  <c r="W815" i="38" s="1"/>
  <c r="F815" i="38"/>
  <c r="E815" i="38"/>
  <c r="D815" i="38"/>
  <c r="S815" i="38" s="1"/>
  <c r="C815" i="38"/>
  <c r="R815" i="38" s="1"/>
  <c r="B815" i="38"/>
  <c r="Q815" i="38" s="1"/>
  <c r="H814" i="38"/>
  <c r="U814" i="38" s="1"/>
  <c r="G814" i="38"/>
  <c r="W814" i="38" s="1"/>
  <c r="F814" i="38"/>
  <c r="E814" i="38"/>
  <c r="D814" i="38"/>
  <c r="S814" i="38" s="1"/>
  <c r="C814" i="38"/>
  <c r="R814" i="38" s="1"/>
  <c r="B814" i="38"/>
  <c r="Q814" i="38" s="1"/>
  <c r="H813" i="38"/>
  <c r="U813" i="38" s="1"/>
  <c r="G813" i="38"/>
  <c r="W813" i="38" s="1"/>
  <c r="F813" i="38"/>
  <c r="E813" i="38"/>
  <c r="D813" i="38"/>
  <c r="S813" i="38" s="1"/>
  <c r="C813" i="38"/>
  <c r="R813" i="38" s="1"/>
  <c r="B813" i="38"/>
  <c r="Q813" i="38" s="1"/>
  <c r="H812" i="38"/>
  <c r="U812" i="38" s="1"/>
  <c r="G812" i="38"/>
  <c r="W812" i="38" s="1"/>
  <c r="F812" i="38"/>
  <c r="E812" i="38"/>
  <c r="D812" i="38"/>
  <c r="S812" i="38" s="1"/>
  <c r="C812" i="38"/>
  <c r="R812" i="38" s="1"/>
  <c r="B812" i="38"/>
  <c r="Q812" i="38" s="1"/>
  <c r="H811" i="38"/>
  <c r="U811" i="38" s="1"/>
  <c r="G811" i="38"/>
  <c r="W811" i="38" s="1"/>
  <c r="F811" i="38"/>
  <c r="E811" i="38"/>
  <c r="D811" i="38"/>
  <c r="S811" i="38" s="1"/>
  <c r="C811" i="38"/>
  <c r="R811" i="38" s="1"/>
  <c r="B811" i="38"/>
  <c r="Q811" i="38" s="1"/>
  <c r="H810" i="38"/>
  <c r="U810" i="38" s="1"/>
  <c r="G810" i="38"/>
  <c r="W810" i="38" s="1"/>
  <c r="F810" i="38"/>
  <c r="E810" i="38"/>
  <c r="D810" i="38"/>
  <c r="S810" i="38" s="1"/>
  <c r="C810" i="38"/>
  <c r="R810" i="38" s="1"/>
  <c r="B810" i="38"/>
  <c r="Q810" i="38" s="1"/>
  <c r="H809" i="38"/>
  <c r="U809" i="38" s="1"/>
  <c r="G809" i="38"/>
  <c r="W809" i="38" s="1"/>
  <c r="F809" i="38"/>
  <c r="E809" i="38"/>
  <c r="D809" i="38"/>
  <c r="S809" i="38" s="1"/>
  <c r="C809" i="38"/>
  <c r="R809" i="38" s="1"/>
  <c r="B809" i="38"/>
  <c r="Q809" i="38" s="1"/>
  <c r="H808" i="38"/>
  <c r="U808" i="38" s="1"/>
  <c r="G808" i="38"/>
  <c r="W808" i="38" s="1"/>
  <c r="F808" i="38"/>
  <c r="E808" i="38"/>
  <c r="D808" i="38"/>
  <c r="S808" i="38" s="1"/>
  <c r="C808" i="38"/>
  <c r="R808" i="38" s="1"/>
  <c r="B808" i="38"/>
  <c r="Q808" i="38" s="1"/>
  <c r="H807" i="38"/>
  <c r="U807" i="38" s="1"/>
  <c r="G807" i="38"/>
  <c r="W807" i="38" s="1"/>
  <c r="F807" i="38"/>
  <c r="E807" i="38"/>
  <c r="D807" i="38"/>
  <c r="S807" i="38" s="1"/>
  <c r="C807" i="38"/>
  <c r="R807" i="38" s="1"/>
  <c r="B807" i="38"/>
  <c r="Q807" i="38" s="1"/>
  <c r="H806" i="38"/>
  <c r="U806" i="38" s="1"/>
  <c r="G806" i="38"/>
  <c r="W806" i="38" s="1"/>
  <c r="F806" i="38"/>
  <c r="E806" i="38"/>
  <c r="D806" i="38"/>
  <c r="S806" i="38" s="1"/>
  <c r="C806" i="38"/>
  <c r="R806" i="38" s="1"/>
  <c r="B806" i="38"/>
  <c r="Q806" i="38" s="1"/>
  <c r="H805" i="38"/>
  <c r="U805" i="38" s="1"/>
  <c r="G805" i="38"/>
  <c r="W805" i="38" s="1"/>
  <c r="F805" i="38"/>
  <c r="E805" i="38"/>
  <c r="D805" i="38"/>
  <c r="S805" i="38" s="1"/>
  <c r="C805" i="38"/>
  <c r="R805" i="38" s="1"/>
  <c r="B805" i="38"/>
  <c r="Q805" i="38" s="1"/>
  <c r="H804" i="38"/>
  <c r="U804" i="38" s="1"/>
  <c r="G804" i="38"/>
  <c r="W804" i="38" s="1"/>
  <c r="F804" i="38"/>
  <c r="E804" i="38"/>
  <c r="D804" i="38"/>
  <c r="S804" i="38" s="1"/>
  <c r="C804" i="38"/>
  <c r="R804" i="38" s="1"/>
  <c r="B804" i="38"/>
  <c r="Q804" i="38" s="1"/>
  <c r="H803" i="38"/>
  <c r="U803" i="38" s="1"/>
  <c r="G803" i="38"/>
  <c r="W803" i="38" s="1"/>
  <c r="F803" i="38"/>
  <c r="E803" i="38"/>
  <c r="D803" i="38"/>
  <c r="S803" i="38" s="1"/>
  <c r="C803" i="38"/>
  <c r="R803" i="38" s="1"/>
  <c r="B803" i="38"/>
  <c r="Q803" i="38" s="1"/>
  <c r="H802" i="38"/>
  <c r="U802" i="38" s="1"/>
  <c r="G802" i="38"/>
  <c r="W802" i="38" s="1"/>
  <c r="F802" i="38"/>
  <c r="E802" i="38"/>
  <c r="D802" i="38"/>
  <c r="S802" i="38" s="1"/>
  <c r="C802" i="38"/>
  <c r="R802" i="38" s="1"/>
  <c r="B802" i="38"/>
  <c r="Q802" i="38" s="1"/>
  <c r="H801" i="38"/>
  <c r="U801" i="38" s="1"/>
  <c r="G801" i="38"/>
  <c r="W801" i="38" s="1"/>
  <c r="F801" i="38"/>
  <c r="E801" i="38"/>
  <c r="D801" i="38"/>
  <c r="S801" i="38" s="1"/>
  <c r="C801" i="38"/>
  <c r="R801" i="38" s="1"/>
  <c r="B801" i="38"/>
  <c r="Q801" i="38" s="1"/>
  <c r="H800" i="38"/>
  <c r="U800" i="38" s="1"/>
  <c r="G800" i="38"/>
  <c r="W800" i="38" s="1"/>
  <c r="F800" i="38"/>
  <c r="E800" i="38"/>
  <c r="D800" i="38"/>
  <c r="S800" i="38" s="1"/>
  <c r="C800" i="38"/>
  <c r="R800" i="38" s="1"/>
  <c r="B800" i="38"/>
  <c r="Q800" i="38" s="1"/>
  <c r="H799" i="38"/>
  <c r="U799" i="38" s="1"/>
  <c r="G799" i="38"/>
  <c r="W799" i="38" s="1"/>
  <c r="F799" i="38"/>
  <c r="E799" i="38"/>
  <c r="D799" i="38"/>
  <c r="S799" i="38" s="1"/>
  <c r="C799" i="38"/>
  <c r="R799" i="38" s="1"/>
  <c r="B799" i="38"/>
  <c r="Q799" i="38" s="1"/>
  <c r="H798" i="38"/>
  <c r="U798" i="38" s="1"/>
  <c r="G798" i="38"/>
  <c r="W798" i="38" s="1"/>
  <c r="F798" i="38"/>
  <c r="E798" i="38"/>
  <c r="D798" i="38"/>
  <c r="S798" i="38" s="1"/>
  <c r="C798" i="38"/>
  <c r="R798" i="38" s="1"/>
  <c r="B798" i="38"/>
  <c r="Q798" i="38" s="1"/>
  <c r="H797" i="38"/>
  <c r="U797" i="38" s="1"/>
  <c r="G797" i="38"/>
  <c r="W797" i="38" s="1"/>
  <c r="F797" i="38"/>
  <c r="E797" i="38"/>
  <c r="D797" i="38"/>
  <c r="S797" i="38" s="1"/>
  <c r="C797" i="38"/>
  <c r="R797" i="38" s="1"/>
  <c r="B797" i="38"/>
  <c r="Q797" i="38" s="1"/>
  <c r="H796" i="38"/>
  <c r="U796" i="38" s="1"/>
  <c r="G796" i="38"/>
  <c r="W796" i="38" s="1"/>
  <c r="F796" i="38"/>
  <c r="E796" i="38"/>
  <c r="D796" i="38"/>
  <c r="S796" i="38" s="1"/>
  <c r="C796" i="38"/>
  <c r="R796" i="38" s="1"/>
  <c r="B796" i="38"/>
  <c r="Q796" i="38" s="1"/>
  <c r="H795" i="38"/>
  <c r="U795" i="38" s="1"/>
  <c r="G795" i="38"/>
  <c r="W795" i="38" s="1"/>
  <c r="F795" i="38"/>
  <c r="E795" i="38"/>
  <c r="D795" i="38"/>
  <c r="S795" i="38" s="1"/>
  <c r="C795" i="38"/>
  <c r="R795" i="38" s="1"/>
  <c r="B795" i="38"/>
  <c r="Q795" i="38" s="1"/>
  <c r="H794" i="38"/>
  <c r="U794" i="38" s="1"/>
  <c r="G794" i="38"/>
  <c r="W794" i="38" s="1"/>
  <c r="F794" i="38"/>
  <c r="E794" i="38"/>
  <c r="D794" i="38"/>
  <c r="S794" i="38" s="1"/>
  <c r="C794" i="38"/>
  <c r="R794" i="38" s="1"/>
  <c r="B794" i="38"/>
  <c r="Q794" i="38" s="1"/>
  <c r="H793" i="38"/>
  <c r="U793" i="38" s="1"/>
  <c r="G793" i="38"/>
  <c r="W793" i="38" s="1"/>
  <c r="F793" i="38"/>
  <c r="E793" i="38"/>
  <c r="D793" i="38"/>
  <c r="S793" i="38" s="1"/>
  <c r="C793" i="38"/>
  <c r="R793" i="38" s="1"/>
  <c r="B793" i="38"/>
  <c r="Q793" i="38" s="1"/>
  <c r="H792" i="38"/>
  <c r="U792" i="38" s="1"/>
  <c r="G792" i="38"/>
  <c r="W792" i="38" s="1"/>
  <c r="F792" i="38"/>
  <c r="E792" i="38"/>
  <c r="D792" i="38"/>
  <c r="S792" i="38" s="1"/>
  <c r="C792" i="38"/>
  <c r="R792" i="38" s="1"/>
  <c r="B792" i="38"/>
  <c r="Q792" i="38" s="1"/>
  <c r="H791" i="38"/>
  <c r="U791" i="38" s="1"/>
  <c r="G791" i="38"/>
  <c r="W791" i="38" s="1"/>
  <c r="F791" i="38"/>
  <c r="E791" i="38"/>
  <c r="D791" i="38"/>
  <c r="S791" i="38" s="1"/>
  <c r="C791" i="38"/>
  <c r="R791" i="38" s="1"/>
  <c r="B791" i="38"/>
  <c r="Q791" i="38" s="1"/>
  <c r="H790" i="38"/>
  <c r="U790" i="38" s="1"/>
  <c r="G790" i="38"/>
  <c r="W790" i="38" s="1"/>
  <c r="F790" i="38"/>
  <c r="E790" i="38"/>
  <c r="D790" i="38"/>
  <c r="S790" i="38" s="1"/>
  <c r="C790" i="38"/>
  <c r="R790" i="38" s="1"/>
  <c r="B790" i="38"/>
  <c r="Q790" i="38" s="1"/>
  <c r="H789" i="38"/>
  <c r="U789" i="38" s="1"/>
  <c r="G789" i="38"/>
  <c r="W789" i="38" s="1"/>
  <c r="F789" i="38"/>
  <c r="E789" i="38"/>
  <c r="D789" i="38"/>
  <c r="S789" i="38" s="1"/>
  <c r="C789" i="38"/>
  <c r="R789" i="38" s="1"/>
  <c r="B789" i="38"/>
  <c r="Q789" i="38" s="1"/>
  <c r="H788" i="38"/>
  <c r="U788" i="38" s="1"/>
  <c r="G788" i="38"/>
  <c r="W788" i="38" s="1"/>
  <c r="F788" i="38"/>
  <c r="E788" i="38"/>
  <c r="D788" i="38"/>
  <c r="S788" i="38" s="1"/>
  <c r="C788" i="38"/>
  <c r="R788" i="38" s="1"/>
  <c r="B788" i="38"/>
  <c r="Q788" i="38" s="1"/>
  <c r="H787" i="38"/>
  <c r="U787" i="38" s="1"/>
  <c r="G787" i="38"/>
  <c r="W787" i="38" s="1"/>
  <c r="F787" i="38"/>
  <c r="E787" i="38"/>
  <c r="D787" i="38"/>
  <c r="S787" i="38" s="1"/>
  <c r="C787" i="38"/>
  <c r="R787" i="38" s="1"/>
  <c r="B787" i="38"/>
  <c r="Q787" i="38" s="1"/>
  <c r="H786" i="38"/>
  <c r="U786" i="38" s="1"/>
  <c r="G786" i="38"/>
  <c r="W786" i="38" s="1"/>
  <c r="F786" i="38"/>
  <c r="E786" i="38"/>
  <c r="D786" i="38"/>
  <c r="S786" i="38" s="1"/>
  <c r="C786" i="38"/>
  <c r="R786" i="38" s="1"/>
  <c r="B786" i="38"/>
  <c r="Q786" i="38" s="1"/>
  <c r="H785" i="38"/>
  <c r="U785" i="38" s="1"/>
  <c r="G785" i="38"/>
  <c r="W785" i="38" s="1"/>
  <c r="F785" i="38"/>
  <c r="E785" i="38"/>
  <c r="D785" i="38"/>
  <c r="S785" i="38" s="1"/>
  <c r="C785" i="38"/>
  <c r="R785" i="38" s="1"/>
  <c r="B785" i="38"/>
  <c r="Q785" i="38" s="1"/>
  <c r="H784" i="38"/>
  <c r="U784" i="38" s="1"/>
  <c r="G784" i="38"/>
  <c r="W784" i="38" s="1"/>
  <c r="F784" i="38"/>
  <c r="E784" i="38"/>
  <c r="D784" i="38"/>
  <c r="S784" i="38" s="1"/>
  <c r="C784" i="38"/>
  <c r="R784" i="38" s="1"/>
  <c r="B784" i="38"/>
  <c r="Q784" i="38" s="1"/>
  <c r="H783" i="38"/>
  <c r="U783" i="38" s="1"/>
  <c r="G783" i="38"/>
  <c r="W783" i="38" s="1"/>
  <c r="F783" i="38"/>
  <c r="E783" i="38"/>
  <c r="D783" i="38"/>
  <c r="S783" i="38" s="1"/>
  <c r="C783" i="38"/>
  <c r="R783" i="38" s="1"/>
  <c r="B783" i="38"/>
  <c r="Q783" i="38" s="1"/>
  <c r="H782" i="38"/>
  <c r="U782" i="38" s="1"/>
  <c r="G782" i="38"/>
  <c r="W782" i="38" s="1"/>
  <c r="F782" i="38"/>
  <c r="E782" i="38"/>
  <c r="D782" i="38"/>
  <c r="S782" i="38" s="1"/>
  <c r="C782" i="38"/>
  <c r="R782" i="38" s="1"/>
  <c r="B782" i="38"/>
  <c r="Q782" i="38" s="1"/>
  <c r="H781" i="38"/>
  <c r="U781" i="38" s="1"/>
  <c r="G781" i="38"/>
  <c r="W781" i="38" s="1"/>
  <c r="F781" i="38"/>
  <c r="E781" i="38"/>
  <c r="D781" i="38"/>
  <c r="S781" i="38" s="1"/>
  <c r="C781" i="38"/>
  <c r="R781" i="38" s="1"/>
  <c r="B781" i="38"/>
  <c r="Q781" i="38" s="1"/>
  <c r="H780" i="38"/>
  <c r="U780" i="38" s="1"/>
  <c r="G780" i="38"/>
  <c r="W780" i="38" s="1"/>
  <c r="F780" i="38"/>
  <c r="E780" i="38"/>
  <c r="D780" i="38"/>
  <c r="S780" i="38" s="1"/>
  <c r="C780" i="38"/>
  <c r="R780" i="38" s="1"/>
  <c r="B780" i="38"/>
  <c r="Q780" i="38" s="1"/>
  <c r="H779" i="38"/>
  <c r="U779" i="38" s="1"/>
  <c r="G779" i="38"/>
  <c r="W779" i="38" s="1"/>
  <c r="F779" i="38"/>
  <c r="E779" i="38"/>
  <c r="D779" i="38"/>
  <c r="S779" i="38" s="1"/>
  <c r="C779" i="38"/>
  <c r="R779" i="38" s="1"/>
  <c r="B779" i="38"/>
  <c r="Q779" i="38" s="1"/>
  <c r="H778" i="38"/>
  <c r="U778" i="38" s="1"/>
  <c r="G778" i="38"/>
  <c r="W778" i="38" s="1"/>
  <c r="F778" i="38"/>
  <c r="E778" i="38"/>
  <c r="D778" i="38"/>
  <c r="S778" i="38" s="1"/>
  <c r="C778" i="38"/>
  <c r="R778" i="38" s="1"/>
  <c r="B778" i="38"/>
  <c r="Q778" i="38" s="1"/>
  <c r="H777" i="38"/>
  <c r="U777" i="38" s="1"/>
  <c r="G777" i="38"/>
  <c r="W777" i="38" s="1"/>
  <c r="F777" i="38"/>
  <c r="E777" i="38"/>
  <c r="D777" i="38"/>
  <c r="S777" i="38" s="1"/>
  <c r="C777" i="38"/>
  <c r="R777" i="38" s="1"/>
  <c r="B777" i="38"/>
  <c r="Q777" i="38" s="1"/>
  <c r="H776" i="38"/>
  <c r="U776" i="38" s="1"/>
  <c r="G776" i="38"/>
  <c r="W776" i="38" s="1"/>
  <c r="F776" i="38"/>
  <c r="E776" i="38"/>
  <c r="D776" i="38"/>
  <c r="S776" i="38" s="1"/>
  <c r="C776" i="38"/>
  <c r="R776" i="38" s="1"/>
  <c r="B776" i="38"/>
  <c r="Q776" i="38" s="1"/>
  <c r="H775" i="38"/>
  <c r="U775" i="38" s="1"/>
  <c r="G775" i="38"/>
  <c r="W775" i="38" s="1"/>
  <c r="F775" i="38"/>
  <c r="E775" i="38"/>
  <c r="D775" i="38"/>
  <c r="S775" i="38" s="1"/>
  <c r="C775" i="38"/>
  <c r="R775" i="38" s="1"/>
  <c r="B775" i="38"/>
  <c r="Q775" i="38" s="1"/>
  <c r="H774" i="38"/>
  <c r="U774" i="38" s="1"/>
  <c r="G774" i="38"/>
  <c r="W774" i="38" s="1"/>
  <c r="F774" i="38"/>
  <c r="E774" i="38"/>
  <c r="D774" i="38"/>
  <c r="S774" i="38" s="1"/>
  <c r="C774" i="38"/>
  <c r="R774" i="38" s="1"/>
  <c r="B774" i="38"/>
  <c r="Q774" i="38" s="1"/>
  <c r="H773" i="38"/>
  <c r="U773" i="38" s="1"/>
  <c r="G773" i="38"/>
  <c r="W773" i="38" s="1"/>
  <c r="F773" i="38"/>
  <c r="E773" i="38"/>
  <c r="D773" i="38"/>
  <c r="S773" i="38" s="1"/>
  <c r="C773" i="38"/>
  <c r="R773" i="38" s="1"/>
  <c r="B773" i="38"/>
  <c r="Q773" i="38" s="1"/>
  <c r="H772" i="38"/>
  <c r="U772" i="38" s="1"/>
  <c r="G772" i="38"/>
  <c r="W772" i="38" s="1"/>
  <c r="F772" i="38"/>
  <c r="E772" i="38"/>
  <c r="D772" i="38"/>
  <c r="S772" i="38" s="1"/>
  <c r="C772" i="38"/>
  <c r="R772" i="38" s="1"/>
  <c r="B772" i="38"/>
  <c r="Q772" i="38" s="1"/>
  <c r="H771" i="38"/>
  <c r="U771" i="38" s="1"/>
  <c r="G771" i="38"/>
  <c r="W771" i="38" s="1"/>
  <c r="F771" i="38"/>
  <c r="E771" i="38"/>
  <c r="D771" i="38"/>
  <c r="S771" i="38" s="1"/>
  <c r="C771" i="38"/>
  <c r="R771" i="38" s="1"/>
  <c r="B771" i="38"/>
  <c r="Q771" i="38" s="1"/>
  <c r="H770" i="38"/>
  <c r="U770" i="38" s="1"/>
  <c r="G770" i="38"/>
  <c r="W770" i="38" s="1"/>
  <c r="F770" i="38"/>
  <c r="E770" i="38"/>
  <c r="D770" i="38"/>
  <c r="S770" i="38" s="1"/>
  <c r="C770" i="38"/>
  <c r="R770" i="38" s="1"/>
  <c r="B770" i="38"/>
  <c r="Q770" i="38" s="1"/>
  <c r="H769" i="38"/>
  <c r="U769" i="38" s="1"/>
  <c r="G769" i="38"/>
  <c r="W769" i="38" s="1"/>
  <c r="F769" i="38"/>
  <c r="E769" i="38"/>
  <c r="D769" i="38"/>
  <c r="S769" i="38" s="1"/>
  <c r="C769" i="38"/>
  <c r="R769" i="38" s="1"/>
  <c r="B769" i="38"/>
  <c r="Q769" i="38" s="1"/>
  <c r="H768" i="38"/>
  <c r="U768" i="38" s="1"/>
  <c r="G768" i="38"/>
  <c r="W768" i="38" s="1"/>
  <c r="F768" i="38"/>
  <c r="E768" i="38"/>
  <c r="D768" i="38"/>
  <c r="S768" i="38" s="1"/>
  <c r="C768" i="38"/>
  <c r="R768" i="38" s="1"/>
  <c r="B768" i="38"/>
  <c r="Q768" i="38" s="1"/>
  <c r="H767" i="38"/>
  <c r="U767" i="38" s="1"/>
  <c r="G767" i="38"/>
  <c r="W767" i="38" s="1"/>
  <c r="F767" i="38"/>
  <c r="E767" i="38"/>
  <c r="D767" i="38"/>
  <c r="S767" i="38" s="1"/>
  <c r="C767" i="38"/>
  <c r="R767" i="38" s="1"/>
  <c r="B767" i="38"/>
  <c r="Q767" i="38" s="1"/>
  <c r="H766" i="38"/>
  <c r="U766" i="38" s="1"/>
  <c r="G766" i="38"/>
  <c r="W766" i="38" s="1"/>
  <c r="F766" i="38"/>
  <c r="E766" i="38"/>
  <c r="D766" i="38"/>
  <c r="S766" i="38" s="1"/>
  <c r="C766" i="38"/>
  <c r="R766" i="38" s="1"/>
  <c r="B766" i="38"/>
  <c r="Q766" i="38" s="1"/>
  <c r="H765" i="38"/>
  <c r="U765" i="38" s="1"/>
  <c r="G765" i="38"/>
  <c r="W765" i="38" s="1"/>
  <c r="F765" i="38"/>
  <c r="E765" i="38"/>
  <c r="D765" i="38"/>
  <c r="S765" i="38" s="1"/>
  <c r="C765" i="38"/>
  <c r="R765" i="38" s="1"/>
  <c r="B765" i="38"/>
  <c r="Q765" i="38" s="1"/>
  <c r="H764" i="38"/>
  <c r="U764" i="38" s="1"/>
  <c r="G764" i="38"/>
  <c r="W764" i="38" s="1"/>
  <c r="F764" i="38"/>
  <c r="E764" i="38"/>
  <c r="D764" i="38"/>
  <c r="S764" i="38" s="1"/>
  <c r="C764" i="38"/>
  <c r="R764" i="38" s="1"/>
  <c r="B764" i="38"/>
  <c r="Q764" i="38" s="1"/>
  <c r="H763" i="38"/>
  <c r="U763" i="38" s="1"/>
  <c r="G763" i="38"/>
  <c r="W763" i="38" s="1"/>
  <c r="F763" i="38"/>
  <c r="E763" i="38"/>
  <c r="D763" i="38"/>
  <c r="S763" i="38" s="1"/>
  <c r="C763" i="38"/>
  <c r="R763" i="38" s="1"/>
  <c r="B763" i="38"/>
  <c r="Q763" i="38" s="1"/>
  <c r="H762" i="38"/>
  <c r="U762" i="38" s="1"/>
  <c r="G762" i="38"/>
  <c r="W762" i="38" s="1"/>
  <c r="F762" i="38"/>
  <c r="E762" i="38"/>
  <c r="D762" i="38"/>
  <c r="S762" i="38" s="1"/>
  <c r="C762" i="38"/>
  <c r="R762" i="38" s="1"/>
  <c r="B762" i="38"/>
  <c r="Q762" i="38" s="1"/>
  <c r="H761" i="38"/>
  <c r="U761" i="38" s="1"/>
  <c r="G761" i="38"/>
  <c r="W761" i="38" s="1"/>
  <c r="F761" i="38"/>
  <c r="E761" i="38"/>
  <c r="D761" i="38"/>
  <c r="S761" i="38" s="1"/>
  <c r="C761" i="38"/>
  <c r="R761" i="38" s="1"/>
  <c r="B761" i="38"/>
  <c r="Q761" i="38" s="1"/>
  <c r="H760" i="38"/>
  <c r="U760" i="38" s="1"/>
  <c r="G760" i="38"/>
  <c r="W760" i="38" s="1"/>
  <c r="F760" i="38"/>
  <c r="E760" i="38"/>
  <c r="D760" i="38"/>
  <c r="S760" i="38" s="1"/>
  <c r="C760" i="38"/>
  <c r="R760" i="38" s="1"/>
  <c r="B760" i="38"/>
  <c r="Q760" i="38" s="1"/>
  <c r="H759" i="38"/>
  <c r="U759" i="38" s="1"/>
  <c r="G759" i="38"/>
  <c r="W759" i="38" s="1"/>
  <c r="F759" i="38"/>
  <c r="E759" i="38"/>
  <c r="D759" i="38"/>
  <c r="S759" i="38" s="1"/>
  <c r="C759" i="38"/>
  <c r="R759" i="38" s="1"/>
  <c r="B759" i="38"/>
  <c r="Q759" i="38" s="1"/>
  <c r="H758" i="38"/>
  <c r="U758" i="38" s="1"/>
  <c r="G758" i="38"/>
  <c r="W758" i="38" s="1"/>
  <c r="F758" i="38"/>
  <c r="E758" i="38"/>
  <c r="D758" i="38"/>
  <c r="S758" i="38" s="1"/>
  <c r="C758" i="38"/>
  <c r="R758" i="38" s="1"/>
  <c r="B758" i="38"/>
  <c r="Q758" i="38" s="1"/>
  <c r="H757" i="38"/>
  <c r="U757" i="38" s="1"/>
  <c r="G757" i="38"/>
  <c r="W757" i="38" s="1"/>
  <c r="F757" i="38"/>
  <c r="E757" i="38"/>
  <c r="D757" i="38"/>
  <c r="S757" i="38" s="1"/>
  <c r="C757" i="38"/>
  <c r="R757" i="38" s="1"/>
  <c r="B757" i="38"/>
  <c r="Q757" i="38" s="1"/>
  <c r="H756" i="38"/>
  <c r="U756" i="38" s="1"/>
  <c r="G756" i="38"/>
  <c r="W756" i="38" s="1"/>
  <c r="F756" i="38"/>
  <c r="E756" i="38"/>
  <c r="D756" i="38"/>
  <c r="S756" i="38" s="1"/>
  <c r="C756" i="38"/>
  <c r="R756" i="38" s="1"/>
  <c r="B756" i="38"/>
  <c r="Q756" i="38" s="1"/>
  <c r="H755" i="38"/>
  <c r="U755" i="38" s="1"/>
  <c r="G755" i="38"/>
  <c r="W755" i="38" s="1"/>
  <c r="F755" i="38"/>
  <c r="E755" i="38"/>
  <c r="D755" i="38"/>
  <c r="S755" i="38" s="1"/>
  <c r="C755" i="38"/>
  <c r="R755" i="38" s="1"/>
  <c r="B755" i="38"/>
  <c r="Q755" i="38" s="1"/>
  <c r="H754" i="38"/>
  <c r="U754" i="38" s="1"/>
  <c r="G754" i="38"/>
  <c r="W754" i="38" s="1"/>
  <c r="F754" i="38"/>
  <c r="E754" i="38"/>
  <c r="D754" i="38"/>
  <c r="S754" i="38" s="1"/>
  <c r="C754" i="38"/>
  <c r="R754" i="38" s="1"/>
  <c r="B754" i="38"/>
  <c r="Q754" i="38" s="1"/>
  <c r="H753" i="38"/>
  <c r="U753" i="38" s="1"/>
  <c r="G753" i="38"/>
  <c r="W753" i="38" s="1"/>
  <c r="F753" i="38"/>
  <c r="E753" i="38"/>
  <c r="D753" i="38"/>
  <c r="S753" i="38" s="1"/>
  <c r="C753" i="38"/>
  <c r="R753" i="38" s="1"/>
  <c r="B753" i="38"/>
  <c r="Q753" i="38" s="1"/>
  <c r="H752" i="38"/>
  <c r="U752" i="38" s="1"/>
  <c r="G752" i="38"/>
  <c r="W752" i="38" s="1"/>
  <c r="F752" i="38"/>
  <c r="E752" i="38"/>
  <c r="D752" i="38"/>
  <c r="S752" i="38" s="1"/>
  <c r="C752" i="38"/>
  <c r="R752" i="38" s="1"/>
  <c r="B752" i="38"/>
  <c r="Q752" i="38" s="1"/>
  <c r="H751" i="38"/>
  <c r="U751" i="38" s="1"/>
  <c r="G751" i="38"/>
  <c r="W751" i="38" s="1"/>
  <c r="F751" i="38"/>
  <c r="E751" i="38"/>
  <c r="D751" i="38"/>
  <c r="S751" i="38" s="1"/>
  <c r="C751" i="38"/>
  <c r="R751" i="38" s="1"/>
  <c r="B751" i="38"/>
  <c r="Q751" i="38" s="1"/>
  <c r="H750" i="38"/>
  <c r="U750" i="38" s="1"/>
  <c r="G750" i="38"/>
  <c r="W750" i="38" s="1"/>
  <c r="F750" i="38"/>
  <c r="E750" i="38"/>
  <c r="D750" i="38"/>
  <c r="S750" i="38" s="1"/>
  <c r="C750" i="38"/>
  <c r="R750" i="38" s="1"/>
  <c r="B750" i="38"/>
  <c r="Q750" i="38" s="1"/>
  <c r="H749" i="38"/>
  <c r="U749" i="38" s="1"/>
  <c r="G749" i="38"/>
  <c r="W749" i="38" s="1"/>
  <c r="F749" i="38"/>
  <c r="E749" i="38"/>
  <c r="D749" i="38"/>
  <c r="S749" i="38" s="1"/>
  <c r="C749" i="38"/>
  <c r="R749" i="38" s="1"/>
  <c r="B749" i="38"/>
  <c r="Q749" i="38" s="1"/>
  <c r="H748" i="38"/>
  <c r="U748" i="38" s="1"/>
  <c r="G748" i="38"/>
  <c r="W748" i="38" s="1"/>
  <c r="F748" i="38"/>
  <c r="E748" i="38"/>
  <c r="D748" i="38"/>
  <c r="S748" i="38" s="1"/>
  <c r="C748" i="38"/>
  <c r="R748" i="38" s="1"/>
  <c r="B748" i="38"/>
  <c r="Q748" i="38" s="1"/>
  <c r="H747" i="38"/>
  <c r="U747" i="38" s="1"/>
  <c r="G747" i="38"/>
  <c r="W747" i="38" s="1"/>
  <c r="F747" i="38"/>
  <c r="E747" i="38"/>
  <c r="D747" i="38"/>
  <c r="S747" i="38" s="1"/>
  <c r="C747" i="38"/>
  <c r="R747" i="38" s="1"/>
  <c r="B747" i="38"/>
  <c r="Q747" i="38" s="1"/>
  <c r="H746" i="38"/>
  <c r="U746" i="38" s="1"/>
  <c r="G746" i="38"/>
  <c r="W746" i="38" s="1"/>
  <c r="F746" i="38"/>
  <c r="E746" i="38"/>
  <c r="D746" i="38"/>
  <c r="S746" i="38" s="1"/>
  <c r="C746" i="38"/>
  <c r="R746" i="38" s="1"/>
  <c r="B746" i="38"/>
  <c r="Q746" i="38" s="1"/>
  <c r="H745" i="38"/>
  <c r="U745" i="38" s="1"/>
  <c r="G745" i="38"/>
  <c r="W745" i="38" s="1"/>
  <c r="F745" i="38"/>
  <c r="E745" i="38"/>
  <c r="D745" i="38"/>
  <c r="S745" i="38" s="1"/>
  <c r="C745" i="38"/>
  <c r="R745" i="38" s="1"/>
  <c r="B745" i="38"/>
  <c r="Q745" i="38" s="1"/>
  <c r="H744" i="38"/>
  <c r="U744" i="38" s="1"/>
  <c r="G744" i="38"/>
  <c r="W744" i="38" s="1"/>
  <c r="F744" i="38"/>
  <c r="E744" i="38"/>
  <c r="D744" i="38"/>
  <c r="S744" i="38" s="1"/>
  <c r="C744" i="38"/>
  <c r="R744" i="38" s="1"/>
  <c r="B744" i="38"/>
  <c r="Q744" i="38" s="1"/>
  <c r="H743" i="38"/>
  <c r="U743" i="38" s="1"/>
  <c r="G743" i="38"/>
  <c r="W743" i="38" s="1"/>
  <c r="F743" i="38"/>
  <c r="E743" i="38"/>
  <c r="D743" i="38"/>
  <c r="S743" i="38" s="1"/>
  <c r="C743" i="38"/>
  <c r="R743" i="38" s="1"/>
  <c r="B743" i="38"/>
  <c r="Q743" i="38" s="1"/>
  <c r="H742" i="38"/>
  <c r="U742" i="38" s="1"/>
  <c r="G742" i="38"/>
  <c r="W742" i="38" s="1"/>
  <c r="F742" i="38"/>
  <c r="E742" i="38"/>
  <c r="D742" i="38"/>
  <c r="S742" i="38" s="1"/>
  <c r="C742" i="38"/>
  <c r="R742" i="38" s="1"/>
  <c r="B742" i="38"/>
  <c r="Q742" i="38" s="1"/>
  <c r="H741" i="38"/>
  <c r="U741" i="38" s="1"/>
  <c r="G741" i="38"/>
  <c r="W741" i="38" s="1"/>
  <c r="F741" i="38"/>
  <c r="E741" i="38"/>
  <c r="D741" i="38"/>
  <c r="S741" i="38" s="1"/>
  <c r="C741" i="38"/>
  <c r="R741" i="38" s="1"/>
  <c r="B741" i="38"/>
  <c r="Q741" i="38" s="1"/>
  <c r="H740" i="38"/>
  <c r="U740" i="38" s="1"/>
  <c r="G740" i="38"/>
  <c r="W740" i="38" s="1"/>
  <c r="F740" i="38"/>
  <c r="E740" i="38"/>
  <c r="D740" i="38"/>
  <c r="S740" i="38" s="1"/>
  <c r="C740" i="38"/>
  <c r="R740" i="38" s="1"/>
  <c r="B740" i="38"/>
  <c r="Q740" i="38" s="1"/>
  <c r="H739" i="38"/>
  <c r="U739" i="38" s="1"/>
  <c r="G739" i="38"/>
  <c r="W739" i="38" s="1"/>
  <c r="F739" i="38"/>
  <c r="E739" i="38"/>
  <c r="D739" i="38"/>
  <c r="S739" i="38" s="1"/>
  <c r="C739" i="38"/>
  <c r="R739" i="38" s="1"/>
  <c r="B739" i="38"/>
  <c r="Q739" i="38" s="1"/>
  <c r="H738" i="38"/>
  <c r="U738" i="38" s="1"/>
  <c r="G738" i="38"/>
  <c r="W738" i="38" s="1"/>
  <c r="F738" i="38"/>
  <c r="E738" i="38"/>
  <c r="D738" i="38"/>
  <c r="S738" i="38" s="1"/>
  <c r="C738" i="38"/>
  <c r="R738" i="38" s="1"/>
  <c r="B738" i="38"/>
  <c r="Q738" i="38" s="1"/>
  <c r="H737" i="38"/>
  <c r="U737" i="38" s="1"/>
  <c r="G737" i="38"/>
  <c r="W737" i="38" s="1"/>
  <c r="F737" i="38"/>
  <c r="E737" i="38"/>
  <c r="D737" i="38"/>
  <c r="S737" i="38" s="1"/>
  <c r="C737" i="38"/>
  <c r="R737" i="38" s="1"/>
  <c r="B737" i="38"/>
  <c r="Q737" i="38" s="1"/>
  <c r="H736" i="38"/>
  <c r="U736" i="38" s="1"/>
  <c r="G736" i="38"/>
  <c r="W736" i="38" s="1"/>
  <c r="F736" i="38"/>
  <c r="E736" i="38"/>
  <c r="D736" i="38"/>
  <c r="S736" i="38" s="1"/>
  <c r="C736" i="38"/>
  <c r="R736" i="38" s="1"/>
  <c r="B736" i="38"/>
  <c r="Q736" i="38" s="1"/>
  <c r="H735" i="38"/>
  <c r="U735" i="38" s="1"/>
  <c r="G735" i="38"/>
  <c r="W735" i="38" s="1"/>
  <c r="F735" i="38"/>
  <c r="E735" i="38"/>
  <c r="D735" i="38"/>
  <c r="S735" i="38" s="1"/>
  <c r="C735" i="38"/>
  <c r="R735" i="38" s="1"/>
  <c r="B735" i="38"/>
  <c r="Q735" i="38" s="1"/>
  <c r="H734" i="38"/>
  <c r="U734" i="38" s="1"/>
  <c r="G734" i="38"/>
  <c r="W734" i="38" s="1"/>
  <c r="F734" i="38"/>
  <c r="E734" i="38"/>
  <c r="D734" i="38"/>
  <c r="S734" i="38" s="1"/>
  <c r="C734" i="38"/>
  <c r="R734" i="38" s="1"/>
  <c r="B734" i="38"/>
  <c r="Q734" i="38" s="1"/>
  <c r="H733" i="38"/>
  <c r="U733" i="38" s="1"/>
  <c r="G733" i="38"/>
  <c r="W733" i="38" s="1"/>
  <c r="F733" i="38"/>
  <c r="E733" i="38"/>
  <c r="D733" i="38"/>
  <c r="S733" i="38" s="1"/>
  <c r="C733" i="38"/>
  <c r="R733" i="38" s="1"/>
  <c r="B733" i="38"/>
  <c r="Q733" i="38" s="1"/>
  <c r="H732" i="38"/>
  <c r="U732" i="38" s="1"/>
  <c r="G732" i="38"/>
  <c r="W732" i="38" s="1"/>
  <c r="F732" i="38"/>
  <c r="E732" i="38"/>
  <c r="D732" i="38"/>
  <c r="S732" i="38" s="1"/>
  <c r="C732" i="38"/>
  <c r="R732" i="38" s="1"/>
  <c r="B732" i="38"/>
  <c r="Q732" i="38" s="1"/>
  <c r="H731" i="38"/>
  <c r="U731" i="38" s="1"/>
  <c r="G731" i="38"/>
  <c r="W731" i="38" s="1"/>
  <c r="F731" i="38"/>
  <c r="E731" i="38"/>
  <c r="D731" i="38"/>
  <c r="S731" i="38" s="1"/>
  <c r="C731" i="38"/>
  <c r="R731" i="38" s="1"/>
  <c r="B731" i="38"/>
  <c r="Q731" i="38" s="1"/>
  <c r="H730" i="38"/>
  <c r="U730" i="38" s="1"/>
  <c r="G730" i="38"/>
  <c r="W730" i="38" s="1"/>
  <c r="F730" i="38"/>
  <c r="E730" i="38"/>
  <c r="D730" i="38"/>
  <c r="S730" i="38" s="1"/>
  <c r="C730" i="38"/>
  <c r="R730" i="38" s="1"/>
  <c r="B730" i="38"/>
  <c r="Q730" i="38" s="1"/>
  <c r="H729" i="38"/>
  <c r="U729" i="38" s="1"/>
  <c r="G729" i="38"/>
  <c r="W729" i="38" s="1"/>
  <c r="F729" i="38"/>
  <c r="E729" i="38"/>
  <c r="D729" i="38"/>
  <c r="S729" i="38" s="1"/>
  <c r="C729" i="38"/>
  <c r="R729" i="38" s="1"/>
  <c r="B729" i="38"/>
  <c r="Q729" i="38" s="1"/>
  <c r="H728" i="38"/>
  <c r="U728" i="38" s="1"/>
  <c r="G728" i="38"/>
  <c r="W728" i="38" s="1"/>
  <c r="F728" i="38"/>
  <c r="E728" i="38"/>
  <c r="D728" i="38"/>
  <c r="S728" i="38" s="1"/>
  <c r="C728" i="38"/>
  <c r="R728" i="38" s="1"/>
  <c r="B728" i="38"/>
  <c r="Q728" i="38" s="1"/>
  <c r="H727" i="38"/>
  <c r="U727" i="38" s="1"/>
  <c r="G727" i="38"/>
  <c r="W727" i="38" s="1"/>
  <c r="F727" i="38"/>
  <c r="E727" i="38"/>
  <c r="D727" i="38"/>
  <c r="S727" i="38" s="1"/>
  <c r="C727" i="38"/>
  <c r="R727" i="38" s="1"/>
  <c r="B727" i="38"/>
  <c r="Q727" i="38" s="1"/>
  <c r="H726" i="38"/>
  <c r="U726" i="38" s="1"/>
  <c r="G726" i="38"/>
  <c r="W726" i="38" s="1"/>
  <c r="F726" i="38"/>
  <c r="E726" i="38"/>
  <c r="D726" i="38"/>
  <c r="S726" i="38" s="1"/>
  <c r="C726" i="38"/>
  <c r="R726" i="38" s="1"/>
  <c r="B726" i="38"/>
  <c r="Q726" i="38" s="1"/>
  <c r="H725" i="38"/>
  <c r="U725" i="38" s="1"/>
  <c r="G725" i="38"/>
  <c r="W725" i="38" s="1"/>
  <c r="F725" i="38"/>
  <c r="E725" i="38"/>
  <c r="D725" i="38"/>
  <c r="S725" i="38" s="1"/>
  <c r="C725" i="38"/>
  <c r="R725" i="38" s="1"/>
  <c r="B725" i="38"/>
  <c r="Q725" i="38" s="1"/>
  <c r="H724" i="38"/>
  <c r="U724" i="38" s="1"/>
  <c r="G724" i="38"/>
  <c r="W724" i="38" s="1"/>
  <c r="F724" i="38"/>
  <c r="E724" i="38"/>
  <c r="D724" i="38"/>
  <c r="S724" i="38" s="1"/>
  <c r="C724" i="38"/>
  <c r="R724" i="38" s="1"/>
  <c r="B724" i="38"/>
  <c r="Q724" i="38" s="1"/>
  <c r="H723" i="38"/>
  <c r="U723" i="38" s="1"/>
  <c r="G723" i="38"/>
  <c r="W723" i="38" s="1"/>
  <c r="F723" i="38"/>
  <c r="E723" i="38"/>
  <c r="D723" i="38"/>
  <c r="S723" i="38" s="1"/>
  <c r="C723" i="38"/>
  <c r="R723" i="38" s="1"/>
  <c r="B723" i="38"/>
  <c r="Q723" i="38" s="1"/>
  <c r="H722" i="38"/>
  <c r="U722" i="38" s="1"/>
  <c r="G722" i="38"/>
  <c r="W722" i="38" s="1"/>
  <c r="F722" i="38"/>
  <c r="E722" i="38"/>
  <c r="D722" i="38"/>
  <c r="S722" i="38" s="1"/>
  <c r="C722" i="38"/>
  <c r="R722" i="38" s="1"/>
  <c r="B722" i="38"/>
  <c r="Q722" i="38" s="1"/>
  <c r="H721" i="38"/>
  <c r="U721" i="38" s="1"/>
  <c r="G721" i="38"/>
  <c r="W721" i="38" s="1"/>
  <c r="F721" i="38"/>
  <c r="E721" i="38"/>
  <c r="D721" i="38"/>
  <c r="S721" i="38" s="1"/>
  <c r="C721" i="38"/>
  <c r="R721" i="38" s="1"/>
  <c r="B721" i="38"/>
  <c r="Q721" i="38" s="1"/>
  <c r="H720" i="38"/>
  <c r="U720" i="38" s="1"/>
  <c r="G720" i="38"/>
  <c r="W720" i="38" s="1"/>
  <c r="F720" i="38"/>
  <c r="E720" i="38"/>
  <c r="D720" i="38"/>
  <c r="S720" i="38" s="1"/>
  <c r="C720" i="38"/>
  <c r="R720" i="38" s="1"/>
  <c r="B720" i="38"/>
  <c r="Q720" i="38" s="1"/>
  <c r="H719" i="38"/>
  <c r="U719" i="38" s="1"/>
  <c r="G719" i="38"/>
  <c r="W719" i="38" s="1"/>
  <c r="F719" i="38"/>
  <c r="E719" i="38"/>
  <c r="D719" i="38"/>
  <c r="S719" i="38" s="1"/>
  <c r="C719" i="38"/>
  <c r="R719" i="38" s="1"/>
  <c r="B719" i="38"/>
  <c r="Q719" i="38" s="1"/>
  <c r="H718" i="38"/>
  <c r="U718" i="38" s="1"/>
  <c r="G718" i="38"/>
  <c r="W718" i="38" s="1"/>
  <c r="F718" i="38"/>
  <c r="E718" i="38"/>
  <c r="D718" i="38"/>
  <c r="S718" i="38" s="1"/>
  <c r="C718" i="38"/>
  <c r="R718" i="38" s="1"/>
  <c r="B718" i="38"/>
  <c r="Q718" i="38" s="1"/>
  <c r="H717" i="38"/>
  <c r="U717" i="38" s="1"/>
  <c r="G717" i="38"/>
  <c r="W717" i="38" s="1"/>
  <c r="F717" i="38"/>
  <c r="E717" i="38"/>
  <c r="D717" i="38"/>
  <c r="S717" i="38" s="1"/>
  <c r="C717" i="38"/>
  <c r="R717" i="38" s="1"/>
  <c r="B717" i="38"/>
  <c r="Q717" i="38" s="1"/>
  <c r="H716" i="38"/>
  <c r="U716" i="38" s="1"/>
  <c r="G716" i="38"/>
  <c r="W716" i="38" s="1"/>
  <c r="F716" i="38"/>
  <c r="E716" i="38"/>
  <c r="D716" i="38"/>
  <c r="S716" i="38" s="1"/>
  <c r="C716" i="38"/>
  <c r="R716" i="38" s="1"/>
  <c r="B716" i="38"/>
  <c r="Q716" i="38" s="1"/>
  <c r="H715" i="38"/>
  <c r="U715" i="38" s="1"/>
  <c r="G715" i="38"/>
  <c r="W715" i="38" s="1"/>
  <c r="F715" i="38"/>
  <c r="E715" i="38"/>
  <c r="D715" i="38"/>
  <c r="S715" i="38" s="1"/>
  <c r="C715" i="38"/>
  <c r="R715" i="38" s="1"/>
  <c r="B715" i="38"/>
  <c r="Q715" i="38" s="1"/>
  <c r="H714" i="38"/>
  <c r="U714" i="38" s="1"/>
  <c r="G714" i="38"/>
  <c r="W714" i="38" s="1"/>
  <c r="F714" i="38"/>
  <c r="E714" i="38"/>
  <c r="D714" i="38"/>
  <c r="S714" i="38" s="1"/>
  <c r="C714" i="38"/>
  <c r="R714" i="38" s="1"/>
  <c r="B714" i="38"/>
  <c r="Q714" i="38" s="1"/>
  <c r="H713" i="38"/>
  <c r="U713" i="38" s="1"/>
  <c r="G713" i="38"/>
  <c r="W713" i="38" s="1"/>
  <c r="F713" i="38"/>
  <c r="E713" i="38"/>
  <c r="D713" i="38"/>
  <c r="S713" i="38" s="1"/>
  <c r="C713" i="38"/>
  <c r="R713" i="38" s="1"/>
  <c r="B713" i="38"/>
  <c r="Q713" i="38" s="1"/>
  <c r="H712" i="38"/>
  <c r="U712" i="38" s="1"/>
  <c r="G712" i="38"/>
  <c r="W712" i="38" s="1"/>
  <c r="F712" i="38"/>
  <c r="E712" i="38"/>
  <c r="D712" i="38"/>
  <c r="S712" i="38" s="1"/>
  <c r="C712" i="38"/>
  <c r="R712" i="38" s="1"/>
  <c r="B712" i="38"/>
  <c r="Q712" i="38" s="1"/>
  <c r="H711" i="38"/>
  <c r="U711" i="38" s="1"/>
  <c r="G711" i="38"/>
  <c r="W711" i="38" s="1"/>
  <c r="F711" i="38"/>
  <c r="E711" i="38"/>
  <c r="D711" i="38"/>
  <c r="S711" i="38" s="1"/>
  <c r="C711" i="38"/>
  <c r="R711" i="38" s="1"/>
  <c r="B711" i="38"/>
  <c r="Q711" i="38" s="1"/>
  <c r="H710" i="38"/>
  <c r="U710" i="38" s="1"/>
  <c r="G710" i="38"/>
  <c r="W710" i="38" s="1"/>
  <c r="F710" i="38"/>
  <c r="E710" i="38"/>
  <c r="D710" i="38"/>
  <c r="S710" i="38" s="1"/>
  <c r="C710" i="38"/>
  <c r="R710" i="38" s="1"/>
  <c r="B710" i="38"/>
  <c r="Q710" i="38" s="1"/>
  <c r="H709" i="38"/>
  <c r="U709" i="38" s="1"/>
  <c r="G709" i="38"/>
  <c r="W709" i="38" s="1"/>
  <c r="F709" i="38"/>
  <c r="E709" i="38"/>
  <c r="D709" i="38"/>
  <c r="S709" i="38" s="1"/>
  <c r="C709" i="38"/>
  <c r="R709" i="38" s="1"/>
  <c r="B709" i="38"/>
  <c r="Q709" i="38" s="1"/>
  <c r="H708" i="38"/>
  <c r="U708" i="38" s="1"/>
  <c r="G708" i="38"/>
  <c r="W708" i="38" s="1"/>
  <c r="F708" i="38"/>
  <c r="E708" i="38"/>
  <c r="D708" i="38"/>
  <c r="S708" i="38" s="1"/>
  <c r="C708" i="38"/>
  <c r="R708" i="38" s="1"/>
  <c r="B708" i="38"/>
  <c r="Q708" i="38" s="1"/>
  <c r="H707" i="38"/>
  <c r="U707" i="38" s="1"/>
  <c r="G707" i="38"/>
  <c r="W707" i="38" s="1"/>
  <c r="F707" i="38"/>
  <c r="E707" i="38"/>
  <c r="D707" i="38"/>
  <c r="S707" i="38" s="1"/>
  <c r="C707" i="38"/>
  <c r="R707" i="38" s="1"/>
  <c r="B707" i="38"/>
  <c r="Q707" i="38" s="1"/>
  <c r="H706" i="38"/>
  <c r="U706" i="38" s="1"/>
  <c r="G706" i="38"/>
  <c r="W706" i="38" s="1"/>
  <c r="F706" i="38"/>
  <c r="E706" i="38"/>
  <c r="D706" i="38"/>
  <c r="S706" i="38" s="1"/>
  <c r="C706" i="38"/>
  <c r="R706" i="38" s="1"/>
  <c r="B706" i="38"/>
  <c r="Q706" i="38" s="1"/>
  <c r="H705" i="38"/>
  <c r="U705" i="38" s="1"/>
  <c r="G705" i="38"/>
  <c r="W705" i="38" s="1"/>
  <c r="F705" i="38"/>
  <c r="E705" i="38"/>
  <c r="D705" i="38"/>
  <c r="S705" i="38" s="1"/>
  <c r="C705" i="38"/>
  <c r="R705" i="38" s="1"/>
  <c r="B705" i="38"/>
  <c r="Q705" i="38" s="1"/>
  <c r="H704" i="38"/>
  <c r="U704" i="38" s="1"/>
  <c r="G704" i="38"/>
  <c r="W704" i="38" s="1"/>
  <c r="F704" i="38"/>
  <c r="E704" i="38"/>
  <c r="D704" i="38"/>
  <c r="S704" i="38" s="1"/>
  <c r="C704" i="38"/>
  <c r="R704" i="38" s="1"/>
  <c r="B704" i="38"/>
  <c r="Q704" i="38" s="1"/>
  <c r="H703" i="38"/>
  <c r="U703" i="38" s="1"/>
  <c r="G703" i="38"/>
  <c r="W703" i="38" s="1"/>
  <c r="F703" i="38"/>
  <c r="E703" i="38"/>
  <c r="D703" i="38"/>
  <c r="S703" i="38" s="1"/>
  <c r="C703" i="38"/>
  <c r="R703" i="38" s="1"/>
  <c r="B703" i="38"/>
  <c r="Q703" i="38" s="1"/>
  <c r="H702" i="38"/>
  <c r="U702" i="38" s="1"/>
  <c r="G702" i="38"/>
  <c r="W702" i="38" s="1"/>
  <c r="F702" i="38"/>
  <c r="E702" i="38"/>
  <c r="D702" i="38"/>
  <c r="S702" i="38" s="1"/>
  <c r="C702" i="38"/>
  <c r="R702" i="38" s="1"/>
  <c r="B702" i="38"/>
  <c r="Q702" i="38" s="1"/>
  <c r="H701" i="38"/>
  <c r="U701" i="38" s="1"/>
  <c r="G701" i="38"/>
  <c r="W701" i="38" s="1"/>
  <c r="F701" i="38"/>
  <c r="E701" i="38"/>
  <c r="D701" i="38"/>
  <c r="S701" i="38" s="1"/>
  <c r="C701" i="38"/>
  <c r="R701" i="38" s="1"/>
  <c r="B701" i="38"/>
  <c r="Q701" i="38" s="1"/>
  <c r="H700" i="38"/>
  <c r="U700" i="38" s="1"/>
  <c r="G700" i="38"/>
  <c r="W700" i="38" s="1"/>
  <c r="F700" i="38"/>
  <c r="E700" i="38"/>
  <c r="D700" i="38"/>
  <c r="S700" i="38" s="1"/>
  <c r="C700" i="38"/>
  <c r="R700" i="38" s="1"/>
  <c r="B700" i="38"/>
  <c r="Q700" i="38" s="1"/>
  <c r="H699" i="38"/>
  <c r="U699" i="38" s="1"/>
  <c r="G699" i="38"/>
  <c r="W699" i="38" s="1"/>
  <c r="F699" i="38"/>
  <c r="E699" i="38"/>
  <c r="D699" i="38"/>
  <c r="S699" i="38" s="1"/>
  <c r="C699" i="38"/>
  <c r="R699" i="38" s="1"/>
  <c r="B699" i="38"/>
  <c r="Q699" i="38" s="1"/>
  <c r="H698" i="38"/>
  <c r="U698" i="38" s="1"/>
  <c r="G698" i="38"/>
  <c r="W698" i="38" s="1"/>
  <c r="F698" i="38"/>
  <c r="E698" i="38"/>
  <c r="D698" i="38"/>
  <c r="S698" i="38" s="1"/>
  <c r="C698" i="38"/>
  <c r="R698" i="38" s="1"/>
  <c r="B698" i="38"/>
  <c r="Q698" i="38" s="1"/>
  <c r="H697" i="38"/>
  <c r="U697" i="38" s="1"/>
  <c r="G697" i="38"/>
  <c r="W697" i="38" s="1"/>
  <c r="F697" i="38"/>
  <c r="E697" i="38"/>
  <c r="D697" i="38"/>
  <c r="S697" i="38" s="1"/>
  <c r="C697" i="38"/>
  <c r="R697" i="38" s="1"/>
  <c r="B697" i="38"/>
  <c r="Q697" i="38" s="1"/>
  <c r="H696" i="38"/>
  <c r="U696" i="38" s="1"/>
  <c r="G696" i="38"/>
  <c r="W696" i="38" s="1"/>
  <c r="F696" i="38"/>
  <c r="E696" i="38"/>
  <c r="D696" i="38"/>
  <c r="S696" i="38" s="1"/>
  <c r="C696" i="38"/>
  <c r="R696" i="38" s="1"/>
  <c r="B696" i="38"/>
  <c r="Q696" i="38" s="1"/>
  <c r="H695" i="38"/>
  <c r="U695" i="38" s="1"/>
  <c r="G695" i="38"/>
  <c r="W695" i="38" s="1"/>
  <c r="F695" i="38"/>
  <c r="E695" i="38"/>
  <c r="D695" i="38"/>
  <c r="S695" i="38" s="1"/>
  <c r="C695" i="38"/>
  <c r="R695" i="38" s="1"/>
  <c r="B695" i="38"/>
  <c r="Q695" i="38" s="1"/>
  <c r="H694" i="38"/>
  <c r="U694" i="38" s="1"/>
  <c r="G694" i="38"/>
  <c r="W694" i="38" s="1"/>
  <c r="F694" i="38"/>
  <c r="E694" i="38"/>
  <c r="D694" i="38"/>
  <c r="S694" i="38" s="1"/>
  <c r="C694" i="38"/>
  <c r="R694" i="38" s="1"/>
  <c r="B694" i="38"/>
  <c r="Q694" i="38" s="1"/>
  <c r="H693" i="38"/>
  <c r="U693" i="38" s="1"/>
  <c r="G693" i="38"/>
  <c r="W693" i="38" s="1"/>
  <c r="F693" i="38"/>
  <c r="E693" i="38"/>
  <c r="D693" i="38"/>
  <c r="S693" i="38" s="1"/>
  <c r="C693" i="38"/>
  <c r="R693" i="38" s="1"/>
  <c r="B693" i="38"/>
  <c r="Q693" i="38" s="1"/>
  <c r="H692" i="38"/>
  <c r="U692" i="38" s="1"/>
  <c r="G692" i="38"/>
  <c r="W692" i="38" s="1"/>
  <c r="F692" i="38"/>
  <c r="E692" i="38"/>
  <c r="D692" i="38"/>
  <c r="S692" i="38" s="1"/>
  <c r="C692" i="38"/>
  <c r="R692" i="38" s="1"/>
  <c r="B692" i="38"/>
  <c r="Q692" i="38" s="1"/>
  <c r="H691" i="38"/>
  <c r="U691" i="38" s="1"/>
  <c r="G691" i="38"/>
  <c r="W691" i="38" s="1"/>
  <c r="F691" i="38"/>
  <c r="E691" i="38"/>
  <c r="D691" i="38"/>
  <c r="S691" i="38" s="1"/>
  <c r="C691" i="38"/>
  <c r="R691" i="38" s="1"/>
  <c r="B691" i="38"/>
  <c r="Q691" i="38" s="1"/>
  <c r="H690" i="38"/>
  <c r="U690" i="38" s="1"/>
  <c r="G690" i="38"/>
  <c r="W690" i="38" s="1"/>
  <c r="F690" i="38"/>
  <c r="E690" i="38"/>
  <c r="D690" i="38"/>
  <c r="S690" i="38" s="1"/>
  <c r="C690" i="38"/>
  <c r="R690" i="38" s="1"/>
  <c r="B690" i="38"/>
  <c r="Q690" i="38" s="1"/>
  <c r="H689" i="38"/>
  <c r="U689" i="38" s="1"/>
  <c r="G689" i="38"/>
  <c r="W689" i="38" s="1"/>
  <c r="F689" i="38"/>
  <c r="E689" i="38"/>
  <c r="D689" i="38"/>
  <c r="S689" i="38" s="1"/>
  <c r="C689" i="38"/>
  <c r="R689" i="38" s="1"/>
  <c r="B689" i="38"/>
  <c r="Q689" i="38" s="1"/>
  <c r="H688" i="38"/>
  <c r="U688" i="38" s="1"/>
  <c r="G688" i="38"/>
  <c r="W688" i="38" s="1"/>
  <c r="F688" i="38"/>
  <c r="E688" i="38"/>
  <c r="D688" i="38"/>
  <c r="S688" i="38" s="1"/>
  <c r="C688" i="38"/>
  <c r="R688" i="38" s="1"/>
  <c r="B688" i="38"/>
  <c r="Q688" i="38" s="1"/>
  <c r="H687" i="38"/>
  <c r="U687" i="38" s="1"/>
  <c r="G687" i="38"/>
  <c r="W687" i="38" s="1"/>
  <c r="F687" i="38"/>
  <c r="E687" i="38"/>
  <c r="D687" i="38"/>
  <c r="S687" i="38" s="1"/>
  <c r="C687" i="38"/>
  <c r="R687" i="38" s="1"/>
  <c r="B687" i="38"/>
  <c r="Q687" i="38" s="1"/>
  <c r="H686" i="38"/>
  <c r="U686" i="38" s="1"/>
  <c r="G686" i="38"/>
  <c r="W686" i="38" s="1"/>
  <c r="F686" i="38"/>
  <c r="E686" i="38"/>
  <c r="D686" i="38"/>
  <c r="S686" i="38" s="1"/>
  <c r="C686" i="38"/>
  <c r="R686" i="38" s="1"/>
  <c r="B686" i="38"/>
  <c r="Q686" i="38" s="1"/>
  <c r="H685" i="38"/>
  <c r="U685" i="38" s="1"/>
  <c r="G685" i="38"/>
  <c r="W685" i="38" s="1"/>
  <c r="F685" i="38"/>
  <c r="E685" i="38"/>
  <c r="D685" i="38"/>
  <c r="S685" i="38" s="1"/>
  <c r="C685" i="38"/>
  <c r="R685" i="38" s="1"/>
  <c r="B685" i="38"/>
  <c r="Q685" i="38" s="1"/>
  <c r="H684" i="38"/>
  <c r="U684" i="38" s="1"/>
  <c r="G684" i="38"/>
  <c r="W684" i="38" s="1"/>
  <c r="F684" i="38"/>
  <c r="E684" i="38"/>
  <c r="D684" i="38"/>
  <c r="S684" i="38" s="1"/>
  <c r="C684" i="38"/>
  <c r="R684" i="38" s="1"/>
  <c r="B684" i="38"/>
  <c r="Q684" i="38" s="1"/>
  <c r="H683" i="38"/>
  <c r="U683" i="38" s="1"/>
  <c r="G683" i="38"/>
  <c r="W683" i="38" s="1"/>
  <c r="F683" i="38"/>
  <c r="E683" i="38"/>
  <c r="D683" i="38"/>
  <c r="S683" i="38" s="1"/>
  <c r="C683" i="38"/>
  <c r="R683" i="38" s="1"/>
  <c r="B683" i="38"/>
  <c r="Q683" i="38" s="1"/>
  <c r="H682" i="38"/>
  <c r="U682" i="38" s="1"/>
  <c r="G682" i="38"/>
  <c r="W682" i="38" s="1"/>
  <c r="F682" i="38"/>
  <c r="E682" i="38"/>
  <c r="D682" i="38"/>
  <c r="S682" i="38" s="1"/>
  <c r="C682" i="38"/>
  <c r="R682" i="38" s="1"/>
  <c r="B682" i="38"/>
  <c r="Q682" i="38" s="1"/>
  <c r="H681" i="38"/>
  <c r="U681" i="38" s="1"/>
  <c r="G681" i="38"/>
  <c r="W681" i="38" s="1"/>
  <c r="F681" i="38"/>
  <c r="E681" i="38"/>
  <c r="D681" i="38"/>
  <c r="S681" i="38" s="1"/>
  <c r="C681" i="38"/>
  <c r="R681" i="38" s="1"/>
  <c r="B681" i="38"/>
  <c r="Q681" i="38" s="1"/>
  <c r="H680" i="38"/>
  <c r="U680" i="38" s="1"/>
  <c r="G680" i="38"/>
  <c r="W680" i="38" s="1"/>
  <c r="F680" i="38"/>
  <c r="E680" i="38"/>
  <c r="D680" i="38"/>
  <c r="S680" i="38" s="1"/>
  <c r="C680" i="38"/>
  <c r="R680" i="38" s="1"/>
  <c r="B680" i="38"/>
  <c r="Q680" i="38" s="1"/>
  <c r="H679" i="38"/>
  <c r="U679" i="38" s="1"/>
  <c r="G679" i="38"/>
  <c r="W679" i="38" s="1"/>
  <c r="F679" i="38"/>
  <c r="E679" i="38"/>
  <c r="D679" i="38"/>
  <c r="S679" i="38" s="1"/>
  <c r="C679" i="38"/>
  <c r="R679" i="38" s="1"/>
  <c r="B679" i="38"/>
  <c r="Q679" i="38" s="1"/>
  <c r="H678" i="38"/>
  <c r="U678" i="38" s="1"/>
  <c r="G678" i="38"/>
  <c r="W678" i="38" s="1"/>
  <c r="F678" i="38"/>
  <c r="E678" i="38"/>
  <c r="D678" i="38"/>
  <c r="S678" i="38" s="1"/>
  <c r="C678" i="38"/>
  <c r="R678" i="38" s="1"/>
  <c r="B678" i="38"/>
  <c r="Q678" i="38" s="1"/>
  <c r="H677" i="38"/>
  <c r="U677" i="38" s="1"/>
  <c r="G677" i="38"/>
  <c r="W677" i="38" s="1"/>
  <c r="F677" i="38"/>
  <c r="E677" i="38"/>
  <c r="D677" i="38"/>
  <c r="S677" i="38" s="1"/>
  <c r="C677" i="38"/>
  <c r="R677" i="38" s="1"/>
  <c r="B677" i="38"/>
  <c r="Q677" i="38" s="1"/>
  <c r="H676" i="38"/>
  <c r="U676" i="38" s="1"/>
  <c r="G676" i="38"/>
  <c r="W676" i="38" s="1"/>
  <c r="F676" i="38"/>
  <c r="E676" i="38"/>
  <c r="D676" i="38"/>
  <c r="S676" i="38" s="1"/>
  <c r="C676" i="38"/>
  <c r="R676" i="38" s="1"/>
  <c r="B676" i="38"/>
  <c r="Q676" i="38" s="1"/>
  <c r="H675" i="38"/>
  <c r="U675" i="38" s="1"/>
  <c r="G675" i="38"/>
  <c r="W675" i="38" s="1"/>
  <c r="F675" i="38"/>
  <c r="E675" i="38"/>
  <c r="D675" i="38"/>
  <c r="S675" i="38" s="1"/>
  <c r="C675" i="38"/>
  <c r="R675" i="38" s="1"/>
  <c r="B675" i="38"/>
  <c r="Q675" i="38" s="1"/>
  <c r="H674" i="38"/>
  <c r="U674" i="38" s="1"/>
  <c r="G674" i="38"/>
  <c r="W674" i="38" s="1"/>
  <c r="F674" i="38"/>
  <c r="E674" i="38"/>
  <c r="D674" i="38"/>
  <c r="S674" i="38" s="1"/>
  <c r="C674" i="38"/>
  <c r="R674" i="38" s="1"/>
  <c r="B674" i="38"/>
  <c r="Q674" i="38" s="1"/>
  <c r="H673" i="38"/>
  <c r="U673" i="38" s="1"/>
  <c r="G673" i="38"/>
  <c r="W673" i="38" s="1"/>
  <c r="F673" i="38"/>
  <c r="E673" i="38"/>
  <c r="D673" i="38"/>
  <c r="S673" i="38" s="1"/>
  <c r="C673" i="38"/>
  <c r="R673" i="38" s="1"/>
  <c r="B673" i="38"/>
  <c r="Q673" i="38" s="1"/>
  <c r="H672" i="38"/>
  <c r="U672" i="38" s="1"/>
  <c r="G672" i="38"/>
  <c r="W672" i="38" s="1"/>
  <c r="F672" i="38"/>
  <c r="E672" i="38"/>
  <c r="D672" i="38"/>
  <c r="S672" i="38" s="1"/>
  <c r="C672" i="38"/>
  <c r="R672" i="38" s="1"/>
  <c r="B672" i="38"/>
  <c r="Q672" i="38" s="1"/>
  <c r="H671" i="38"/>
  <c r="U671" i="38" s="1"/>
  <c r="G671" i="38"/>
  <c r="W671" i="38" s="1"/>
  <c r="F671" i="38"/>
  <c r="E671" i="38"/>
  <c r="D671" i="38"/>
  <c r="S671" i="38" s="1"/>
  <c r="C671" i="38"/>
  <c r="R671" i="38" s="1"/>
  <c r="B671" i="38"/>
  <c r="Q671" i="38" s="1"/>
  <c r="H670" i="38"/>
  <c r="U670" i="38" s="1"/>
  <c r="G670" i="38"/>
  <c r="W670" i="38" s="1"/>
  <c r="F670" i="38"/>
  <c r="E670" i="38"/>
  <c r="D670" i="38"/>
  <c r="S670" i="38" s="1"/>
  <c r="C670" i="38"/>
  <c r="R670" i="38" s="1"/>
  <c r="B670" i="38"/>
  <c r="Q670" i="38" s="1"/>
  <c r="H669" i="38"/>
  <c r="U669" i="38" s="1"/>
  <c r="G669" i="38"/>
  <c r="W669" i="38" s="1"/>
  <c r="F669" i="38"/>
  <c r="E669" i="38"/>
  <c r="D669" i="38"/>
  <c r="S669" i="38" s="1"/>
  <c r="C669" i="38"/>
  <c r="R669" i="38" s="1"/>
  <c r="B669" i="38"/>
  <c r="Q669" i="38" s="1"/>
  <c r="H668" i="38"/>
  <c r="U668" i="38" s="1"/>
  <c r="G668" i="38"/>
  <c r="W668" i="38" s="1"/>
  <c r="F668" i="38"/>
  <c r="E668" i="38"/>
  <c r="D668" i="38"/>
  <c r="S668" i="38" s="1"/>
  <c r="C668" i="38"/>
  <c r="R668" i="38" s="1"/>
  <c r="B668" i="38"/>
  <c r="Q668" i="38" s="1"/>
  <c r="H667" i="38"/>
  <c r="U667" i="38" s="1"/>
  <c r="G667" i="38"/>
  <c r="W667" i="38" s="1"/>
  <c r="F667" i="38"/>
  <c r="E667" i="38"/>
  <c r="D667" i="38"/>
  <c r="S667" i="38" s="1"/>
  <c r="C667" i="38"/>
  <c r="R667" i="38" s="1"/>
  <c r="B667" i="38"/>
  <c r="Q667" i="38" s="1"/>
  <c r="H666" i="38"/>
  <c r="U666" i="38" s="1"/>
  <c r="G666" i="38"/>
  <c r="W666" i="38" s="1"/>
  <c r="F666" i="38"/>
  <c r="E666" i="38"/>
  <c r="D666" i="38"/>
  <c r="S666" i="38" s="1"/>
  <c r="C666" i="38"/>
  <c r="R666" i="38" s="1"/>
  <c r="B666" i="38"/>
  <c r="Q666" i="38" s="1"/>
  <c r="H665" i="38"/>
  <c r="U665" i="38" s="1"/>
  <c r="G665" i="38"/>
  <c r="W665" i="38" s="1"/>
  <c r="F665" i="38"/>
  <c r="E665" i="38"/>
  <c r="D665" i="38"/>
  <c r="S665" i="38" s="1"/>
  <c r="C665" i="38"/>
  <c r="R665" i="38" s="1"/>
  <c r="B665" i="38"/>
  <c r="Q665" i="38" s="1"/>
  <c r="H664" i="38"/>
  <c r="U664" i="38" s="1"/>
  <c r="G664" i="38"/>
  <c r="W664" i="38" s="1"/>
  <c r="F664" i="38"/>
  <c r="E664" i="38"/>
  <c r="D664" i="38"/>
  <c r="S664" i="38" s="1"/>
  <c r="C664" i="38"/>
  <c r="R664" i="38" s="1"/>
  <c r="B664" i="38"/>
  <c r="Q664" i="38" s="1"/>
  <c r="H663" i="38"/>
  <c r="U663" i="38" s="1"/>
  <c r="G663" i="38"/>
  <c r="W663" i="38" s="1"/>
  <c r="F663" i="38"/>
  <c r="E663" i="38"/>
  <c r="D663" i="38"/>
  <c r="S663" i="38" s="1"/>
  <c r="C663" i="38"/>
  <c r="R663" i="38" s="1"/>
  <c r="B663" i="38"/>
  <c r="Q663" i="38" s="1"/>
  <c r="H662" i="38"/>
  <c r="U662" i="38" s="1"/>
  <c r="G662" i="38"/>
  <c r="W662" i="38" s="1"/>
  <c r="F662" i="38"/>
  <c r="E662" i="38"/>
  <c r="D662" i="38"/>
  <c r="S662" i="38" s="1"/>
  <c r="C662" i="38"/>
  <c r="R662" i="38" s="1"/>
  <c r="B662" i="38"/>
  <c r="Q662" i="38" s="1"/>
  <c r="H661" i="38"/>
  <c r="U661" i="38" s="1"/>
  <c r="G661" i="38"/>
  <c r="W661" i="38" s="1"/>
  <c r="F661" i="38"/>
  <c r="E661" i="38"/>
  <c r="D661" i="38"/>
  <c r="S661" i="38" s="1"/>
  <c r="C661" i="38"/>
  <c r="R661" i="38" s="1"/>
  <c r="B661" i="38"/>
  <c r="Q661" i="38" s="1"/>
  <c r="H660" i="38"/>
  <c r="U660" i="38" s="1"/>
  <c r="G660" i="38"/>
  <c r="W660" i="38" s="1"/>
  <c r="F660" i="38"/>
  <c r="E660" i="38"/>
  <c r="D660" i="38"/>
  <c r="S660" i="38" s="1"/>
  <c r="C660" i="38"/>
  <c r="R660" i="38" s="1"/>
  <c r="B660" i="38"/>
  <c r="Q660" i="38" s="1"/>
  <c r="H659" i="38"/>
  <c r="U659" i="38" s="1"/>
  <c r="G659" i="38"/>
  <c r="W659" i="38" s="1"/>
  <c r="F659" i="38"/>
  <c r="E659" i="38"/>
  <c r="D659" i="38"/>
  <c r="S659" i="38" s="1"/>
  <c r="C659" i="38"/>
  <c r="R659" i="38" s="1"/>
  <c r="B659" i="38"/>
  <c r="Q659" i="38" s="1"/>
  <c r="H658" i="38"/>
  <c r="U658" i="38" s="1"/>
  <c r="G658" i="38"/>
  <c r="W658" i="38" s="1"/>
  <c r="F658" i="38"/>
  <c r="E658" i="38"/>
  <c r="D658" i="38"/>
  <c r="S658" i="38" s="1"/>
  <c r="C658" i="38"/>
  <c r="R658" i="38" s="1"/>
  <c r="B658" i="38"/>
  <c r="Q658" i="38" s="1"/>
  <c r="H657" i="38"/>
  <c r="U657" i="38" s="1"/>
  <c r="G657" i="38"/>
  <c r="W657" i="38" s="1"/>
  <c r="F657" i="38"/>
  <c r="E657" i="38"/>
  <c r="D657" i="38"/>
  <c r="S657" i="38" s="1"/>
  <c r="C657" i="38"/>
  <c r="R657" i="38" s="1"/>
  <c r="B657" i="38"/>
  <c r="Q657" i="38" s="1"/>
  <c r="H656" i="38"/>
  <c r="U656" i="38" s="1"/>
  <c r="G656" i="38"/>
  <c r="W656" i="38" s="1"/>
  <c r="F656" i="38"/>
  <c r="E656" i="38"/>
  <c r="D656" i="38"/>
  <c r="S656" i="38" s="1"/>
  <c r="C656" i="38"/>
  <c r="R656" i="38" s="1"/>
  <c r="B656" i="38"/>
  <c r="Q656" i="38" s="1"/>
  <c r="H655" i="38"/>
  <c r="U655" i="38" s="1"/>
  <c r="G655" i="38"/>
  <c r="W655" i="38" s="1"/>
  <c r="F655" i="38"/>
  <c r="E655" i="38"/>
  <c r="D655" i="38"/>
  <c r="S655" i="38" s="1"/>
  <c r="C655" i="38"/>
  <c r="R655" i="38" s="1"/>
  <c r="B655" i="38"/>
  <c r="Q655" i="38" s="1"/>
  <c r="H654" i="38"/>
  <c r="U654" i="38" s="1"/>
  <c r="G654" i="38"/>
  <c r="W654" i="38" s="1"/>
  <c r="F654" i="38"/>
  <c r="E654" i="38"/>
  <c r="D654" i="38"/>
  <c r="S654" i="38" s="1"/>
  <c r="C654" i="38"/>
  <c r="R654" i="38" s="1"/>
  <c r="B654" i="38"/>
  <c r="Q654" i="38" s="1"/>
  <c r="H653" i="38"/>
  <c r="U653" i="38" s="1"/>
  <c r="G653" i="38"/>
  <c r="W653" i="38" s="1"/>
  <c r="F653" i="38"/>
  <c r="E653" i="38"/>
  <c r="D653" i="38"/>
  <c r="S653" i="38" s="1"/>
  <c r="C653" i="38"/>
  <c r="R653" i="38" s="1"/>
  <c r="B653" i="38"/>
  <c r="Q653" i="38" s="1"/>
  <c r="H652" i="38"/>
  <c r="U652" i="38" s="1"/>
  <c r="G652" i="38"/>
  <c r="W652" i="38" s="1"/>
  <c r="F652" i="38"/>
  <c r="E652" i="38"/>
  <c r="D652" i="38"/>
  <c r="S652" i="38" s="1"/>
  <c r="C652" i="38"/>
  <c r="R652" i="38" s="1"/>
  <c r="B652" i="38"/>
  <c r="Q652" i="38" s="1"/>
  <c r="H651" i="38"/>
  <c r="U651" i="38" s="1"/>
  <c r="G651" i="38"/>
  <c r="W651" i="38" s="1"/>
  <c r="F651" i="38"/>
  <c r="E651" i="38"/>
  <c r="D651" i="38"/>
  <c r="S651" i="38" s="1"/>
  <c r="C651" i="38"/>
  <c r="R651" i="38" s="1"/>
  <c r="B651" i="38"/>
  <c r="Q651" i="38" s="1"/>
  <c r="H650" i="38"/>
  <c r="U650" i="38" s="1"/>
  <c r="G650" i="38"/>
  <c r="W650" i="38" s="1"/>
  <c r="F650" i="38"/>
  <c r="E650" i="38"/>
  <c r="D650" i="38"/>
  <c r="S650" i="38" s="1"/>
  <c r="C650" i="38"/>
  <c r="R650" i="38" s="1"/>
  <c r="B650" i="38"/>
  <c r="Q650" i="38" s="1"/>
  <c r="H649" i="38"/>
  <c r="U649" i="38" s="1"/>
  <c r="G649" i="38"/>
  <c r="W649" i="38" s="1"/>
  <c r="F649" i="38"/>
  <c r="E649" i="38"/>
  <c r="D649" i="38"/>
  <c r="S649" i="38" s="1"/>
  <c r="C649" i="38"/>
  <c r="R649" i="38" s="1"/>
  <c r="B649" i="38"/>
  <c r="Q649" i="38" s="1"/>
  <c r="H648" i="38"/>
  <c r="U648" i="38" s="1"/>
  <c r="G648" i="38"/>
  <c r="W648" i="38" s="1"/>
  <c r="F648" i="38"/>
  <c r="E648" i="38"/>
  <c r="D648" i="38"/>
  <c r="S648" i="38" s="1"/>
  <c r="C648" i="38"/>
  <c r="R648" i="38" s="1"/>
  <c r="B648" i="38"/>
  <c r="Q648" i="38" s="1"/>
  <c r="H647" i="38"/>
  <c r="U647" i="38" s="1"/>
  <c r="G647" i="38"/>
  <c r="W647" i="38" s="1"/>
  <c r="F647" i="38"/>
  <c r="E647" i="38"/>
  <c r="D647" i="38"/>
  <c r="S647" i="38" s="1"/>
  <c r="C647" i="38"/>
  <c r="R647" i="38" s="1"/>
  <c r="B647" i="38"/>
  <c r="Q647" i="38" s="1"/>
  <c r="H646" i="38"/>
  <c r="U646" i="38" s="1"/>
  <c r="G646" i="38"/>
  <c r="W646" i="38" s="1"/>
  <c r="F646" i="38"/>
  <c r="E646" i="38"/>
  <c r="D646" i="38"/>
  <c r="S646" i="38" s="1"/>
  <c r="C646" i="38"/>
  <c r="R646" i="38" s="1"/>
  <c r="B646" i="38"/>
  <c r="Q646" i="38" s="1"/>
  <c r="H645" i="38"/>
  <c r="U645" i="38" s="1"/>
  <c r="G645" i="38"/>
  <c r="W645" i="38" s="1"/>
  <c r="F645" i="38"/>
  <c r="E645" i="38"/>
  <c r="D645" i="38"/>
  <c r="S645" i="38" s="1"/>
  <c r="C645" i="38"/>
  <c r="R645" i="38" s="1"/>
  <c r="B645" i="38"/>
  <c r="Q645" i="38" s="1"/>
  <c r="H644" i="38"/>
  <c r="U644" i="38" s="1"/>
  <c r="G644" i="38"/>
  <c r="W644" i="38" s="1"/>
  <c r="F644" i="38"/>
  <c r="E644" i="38"/>
  <c r="D644" i="38"/>
  <c r="S644" i="38" s="1"/>
  <c r="C644" i="38"/>
  <c r="R644" i="38" s="1"/>
  <c r="B644" i="38"/>
  <c r="Q644" i="38" s="1"/>
  <c r="H643" i="38"/>
  <c r="U643" i="38" s="1"/>
  <c r="G643" i="38"/>
  <c r="W643" i="38" s="1"/>
  <c r="F643" i="38"/>
  <c r="E643" i="38"/>
  <c r="D643" i="38"/>
  <c r="S643" i="38" s="1"/>
  <c r="C643" i="38"/>
  <c r="R643" i="38" s="1"/>
  <c r="B643" i="38"/>
  <c r="Q643" i="38" s="1"/>
  <c r="H642" i="38"/>
  <c r="U642" i="38" s="1"/>
  <c r="G642" i="38"/>
  <c r="W642" i="38" s="1"/>
  <c r="F642" i="38"/>
  <c r="E642" i="38"/>
  <c r="D642" i="38"/>
  <c r="S642" i="38" s="1"/>
  <c r="C642" i="38"/>
  <c r="R642" i="38" s="1"/>
  <c r="B642" i="38"/>
  <c r="Q642" i="38" s="1"/>
  <c r="H641" i="38"/>
  <c r="U641" i="38" s="1"/>
  <c r="G641" i="38"/>
  <c r="W641" i="38" s="1"/>
  <c r="F641" i="38"/>
  <c r="E641" i="38"/>
  <c r="D641" i="38"/>
  <c r="S641" i="38" s="1"/>
  <c r="C641" i="38"/>
  <c r="R641" i="38" s="1"/>
  <c r="B641" i="38"/>
  <c r="Q641" i="38" s="1"/>
  <c r="H640" i="38"/>
  <c r="U640" i="38" s="1"/>
  <c r="G640" i="38"/>
  <c r="W640" i="38" s="1"/>
  <c r="F640" i="38"/>
  <c r="E640" i="38"/>
  <c r="D640" i="38"/>
  <c r="S640" i="38" s="1"/>
  <c r="C640" i="38"/>
  <c r="R640" i="38" s="1"/>
  <c r="B640" i="38"/>
  <c r="Q640" i="38" s="1"/>
  <c r="H639" i="38"/>
  <c r="U639" i="38" s="1"/>
  <c r="G639" i="38"/>
  <c r="W639" i="38" s="1"/>
  <c r="F639" i="38"/>
  <c r="E639" i="38"/>
  <c r="D639" i="38"/>
  <c r="S639" i="38" s="1"/>
  <c r="C639" i="38"/>
  <c r="R639" i="38" s="1"/>
  <c r="B639" i="38"/>
  <c r="Q639" i="38" s="1"/>
  <c r="H638" i="38"/>
  <c r="U638" i="38" s="1"/>
  <c r="G638" i="38"/>
  <c r="W638" i="38" s="1"/>
  <c r="F638" i="38"/>
  <c r="E638" i="38"/>
  <c r="D638" i="38"/>
  <c r="S638" i="38" s="1"/>
  <c r="C638" i="38"/>
  <c r="R638" i="38" s="1"/>
  <c r="B638" i="38"/>
  <c r="Q638" i="38" s="1"/>
  <c r="H637" i="38"/>
  <c r="U637" i="38" s="1"/>
  <c r="G637" i="38"/>
  <c r="W637" i="38" s="1"/>
  <c r="F637" i="38"/>
  <c r="E637" i="38"/>
  <c r="D637" i="38"/>
  <c r="S637" i="38" s="1"/>
  <c r="C637" i="38"/>
  <c r="R637" i="38" s="1"/>
  <c r="B637" i="38"/>
  <c r="Q637" i="38" s="1"/>
  <c r="H636" i="38"/>
  <c r="U636" i="38" s="1"/>
  <c r="G636" i="38"/>
  <c r="W636" i="38" s="1"/>
  <c r="F636" i="38"/>
  <c r="E636" i="38"/>
  <c r="D636" i="38"/>
  <c r="S636" i="38" s="1"/>
  <c r="C636" i="38"/>
  <c r="R636" i="38" s="1"/>
  <c r="B636" i="38"/>
  <c r="Q636" i="38" s="1"/>
  <c r="H635" i="38"/>
  <c r="U635" i="38" s="1"/>
  <c r="G635" i="38"/>
  <c r="W635" i="38" s="1"/>
  <c r="F635" i="38"/>
  <c r="E635" i="38"/>
  <c r="D635" i="38"/>
  <c r="S635" i="38" s="1"/>
  <c r="C635" i="38"/>
  <c r="R635" i="38" s="1"/>
  <c r="B635" i="38"/>
  <c r="Q635" i="38" s="1"/>
  <c r="H634" i="38"/>
  <c r="U634" i="38" s="1"/>
  <c r="G634" i="38"/>
  <c r="W634" i="38" s="1"/>
  <c r="F634" i="38"/>
  <c r="E634" i="38"/>
  <c r="D634" i="38"/>
  <c r="S634" i="38" s="1"/>
  <c r="C634" i="38"/>
  <c r="R634" i="38" s="1"/>
  <c r="B634" i="38"/>
  <c r="Q634" i="38" s="1"/>
  <c r="H633" i="38"/>
  <c r="U633" i="38" s="1"/>
  <c r="G633" i="38"/>
  <c r="W633" i="38" s="1"/>
  <c r="F633" i="38"/>
  <c r="E633" i="38"/>
  <c r="D633" i="38"/>
  <c r="S633" i="38" s="1"/>
  <c r="C633" i="38"/>
  <c r="R633" i="38" s="1"/>
  <c r="B633" i="38"/>
  <c r="Q633" i="38" s="1"/>
  <c r="H632" i="38"/>
  <c r="U632" i="38" s="1"/>
  <c r="G632" i="38"/>
  <c r="W632" i="38" s="1"/>
  <c r="F632" i="38"/>
  <c r="E632" i="38"/>
  <c r="D632" i="38"/>
  <c r="S632" i="38" s="1"/>
  <c r="C632" i="38"/>
  <c r="R632" i="38" s="1"/>
  <c r="B632" i="38"/>
  <c r="Q632" i="38" s="1"/>
  <c r="H631" i="38"/>
  <c r="U631" i="38" s="1"/>
  <c r="G631" i="38"/>
  <c r="W631" i="38" s="1"/>
  <c r="F631" i="38"/>
  <c r="E631" i="38"/>
  <c r="D631" i="38"/>
  <c r="S631" i="38" s="1"/>
  <c r="C631" i="38"/>
  <c r="R631" i="38" s="1"/>
  <c r="B631" i="38"/>
  <c r="Q631" i="38" s="1"/>
  <c r="H630" i="38"/>
  <c r="U630" i="38" s="1"/>
  <c r="G630" i="38"/>
  <c r="W630" i="38" s="1"/>
  <c r="F630" i="38"/>
  <c r="E630" i="38"/>
  <c r="D630" i="38"/>
  <c r="S630" i="38" s="1"/>
  <c r="C630" i="38"/>
  <c r="R630" i="38" s="1"/>
  <c r="B630" i="38"/>
  <c r="Q630" i="38" s="1"/>
  <c r="H629" i="38"/>
  <c r="U629" i="38" s="1"/>
  <c r="G629" i="38"/>
  <c r="W629" i="38" s="1"/>
  <c r="F629" i="38"/>
  <c r="E629" i="38"/>
  <c r="D629" i="38"/>
  <c r="S629" i="38" s="1"/>
  <c r="C629" i="38"/>
  <c r="R629" i="38" s="1"/>
  <c r="B629" i="38"/>
  <c r="Q629" i="38" s="1"/>
  <c r="H628" i="38"/>
  <c r="U628" i="38" s="1"/>
  <c r="G628" i="38"/>
  <c r="W628" i="38" s="1"/>
  <c r="F628" i="38"/>
  <c r="E628" i="38"/>
  <c r="D628" i="38"/>
  <c r="S628" i="38" s="1"/>
  <c r="C628" i="38"/>
  <c r="R628" i="38" s="1"/>
  <c r="B628" i="38"/>
  <c r="Q628" i="38" s="1"/>
  <c r="H627" i="38"/>
  <c r="U627" i="38" s="1"/>
  <c r="G627" i="38"/>
  <c r="W627" i="38" s="1"/>
  <c r="F627" i="38"/>
  <c r="E627" i="38"/>
  <c r="D627" i="38"/>
  <c r="S627" i="38" s="1"/>
  <c r="C627" i="38"/>
  <c r="R627" i="38" s="1"/>
  <c r="B627" i="38"/>
  <c r="Q627" i="38" s="1"/>
  <c r="H626" i="38"/>
  <c r="U626" i="38" s="1"/>
  <c r="G626" i="38"/>
  <c r="W626" i="38" s="1"/>
  <c r="F626" i="38"/>
  <c r="E626" i="38"/>
  <c r="D626" i="38"/>
  <c r="S626" i="38" s="1"/>
  <c r="C626" i="38"/>
  <c r="R626" i="38" s="1"/>
  <c r="B626" i="38"/>
  <c r="Q626" i="38" s="1"/>
  <c r="H625" i="38"/>
  <c r="U625" i="38" s="1"/>
  <c r="G625" i="38"/>
  <c r="W625" i="38" s="1"/>
  <c r="F625" i="38"/>
  <c r="E625" i="38"/>
  <c r="D625" i="38"/>
  <c r="S625" i="38" s="1"/>
  <c r="C625" i="38"/>
  <c r="R625" i="38" s="1"/>
  <c r="B625" i="38"/>
  <c r="Q625" i="38" s="1"/>
  <c r="H624" i="38"/>
  <c r="U624" i="38" s="1"/>
  <c r="G624" i="38"/>
  <c r="W624" i="38" s="1"/>
  <c r="F624" i="38"/>
  <c r="E624" i="38"/>
  <c r="D624" i="38"/>
  <c r="S624" i="38" s="1"/>
  <c r="C624" i="38"/>
  <c r="R624" i="38" s="1"/>
  <c r="B624" i="38"/>
  <c r="Q624" i="38" s="1"/>
  <c r="H623" i="38"/>
  <c r="U623" i="38" s="1"/>
  <c r="G623" i="38"/>
  <c r="W623" i="38" s="1"/>
  <c r="F623" i="38"/>
  <c r="E623" i="38"/>
  <c r="D623" i="38"/>
  <c r="S623" i="38" s="1"/>
  <c r="C623" i="38"/>
  <c r="R623" i="38" s="1"/>
  <c r="B623" i="38"/>
  <c r="Q623" i="38" s="1"/>
  <c r="H622" i="38"/>
  <c r="U622" i="38" s="1"/>
  <c r="G622" i="38"/>
  <c r="W622" i="38" s="1"/>
  <c r="F622" i="38"/>
  <c r="E622" i="38"/>
  <c r="D622" i="38"/>
  <c r="S622" i="38" s="1"/>
  <c r="C622" i="38"/>
  <c r="R622" i="38" s="1"/>
  <c r="B622" i="38"/>
  <c r="Q622" i="38" s="1"/>
  <c r="H621" i="38"/>
  <c r="U621" i="38" s="1"/>
  <c r="G621" i="38"/>
  <c r="W621" i="38" s="1"/>
  <c r="F621" i="38"/>
  <c r="E621" i="38"/>
  <c r="D621" i="38"/>
  <c r="S621" i="38" s="1"/>
  <c r="C621" i="38"/>
  <c r="R621" i="38" s="1"/>
  <c r="B621" i="38"/>
  <c r="Q621" i="38" s="1"/>
  <c r="H620" i="38"/>
  <c r="U620" i="38" s="1"/>
  <c r="G620" i="38"/>
  <c r="W620" i="38" s="1"/>
  <c r="F620" i="38"/>
  <c r="E620" i="38"/>
  <c r="D620" i="38"/>
  <c r="S620" i="38" s="1"/>
  <c r="C620" i="38"/>
  <c r="R620" i="38" s="1"/>
  <c r="B620" i="38"/>
  <c r="Q620" i="38" s="1"/>
  <c r="H619" i="38"/>
  <c r="U619" i="38" s="1"/>
  <c r="G619" i="38"/>
  <c r="W619" i="38" s="1"/>
  <c r="F619" i="38"/>
  <c r="E619" i="38"/>
  <c r="D619" i="38"/>
  <c r="S619" i="38" s="1"/>
  <c r="C619" i="38"/>
  <c r="R619" i="38" s="1"/>
  <c r="B619" i="38"/>
  <c r="Q619" i="38" s="1"/>
  <c r="H618" i="38"/>
  <c r="U618" i="38" s="1"/>
  <c r="G618" i="38"/>
  <c r="W618" i="38" s="1"/>
  <c r="F618" i="38"/>
  <c r="E618" i="38"/>
  <c r="D618" i="38"/>
  <c r="S618" i="38" s="1"/>
  <c r="C618" i="38"/>
  <c r="R618" i="38" s="1"/>
  <c r="B618" i="38"/>
  <c r="Q618" i="38" s="1"/>
  <c r="H617" i="38"/>
  <c r="U617" i="38" s="1"/>
  <c r="G617" i="38"/>
  <c r="W617" i="38" s="1"/>
  <c r="F617" i="38"/>
  <c r="E617" i="38"/>
  <c r="D617" i="38"/>
  <c r="S617" i="38" s="1"/>
  <c r="C617" i="38"/>
  <c r="R617" i="38" s="1"/>
  <c r="B617" i="38"/>
  <c r="Q617" i="38" s="1"/>
  <c r="H616" i="38"/>
  <c r="U616" i="38" s="1"/>
  <c r="G616" i="38"/>
  <c r="W616" i="38" s="1"/>
  <c r="F616" i="38"/>
  <c r="E616" i="38"/>
  <c r="D616" i="38"/>
  <c r="S616" i="38" s="1"/>
  <c r="C616" i="38"/>
  <c r="R616" i="38" s="1"/>
  <c r="B616" i="38"/>
  <c r="Q616" i="38" s="1"/>
  <c r="H615" i="38"/>
  <c r="U615" i="38" s="1"/>
  <c r="G615" i="38"/>
  <c r="W615" i="38" s="1"/>
  <c r="F615" i="38"/>
  <c r="E615" i="38"/>
  <c r="D615" i="38"/>
  <c r="S615" i="38" s="1"/>
  <c r="C615" i="38"/>
  <c r="R615" i="38" s="1"/>
  <c r="B615" i="38"/>
  <c r="Q615" i="38" s="1"/>
  <c r="H614" i="38"/>
  <c r="U614" i="38" s="1"/>
  <c r="G614" i="38"/>
  <c r="W614" i="38" s="1"/>
  <c r="F614" i="38"/>
  <c r="E614" i="38"/>
  <c r="D614" i="38"/>
  <c r="S614" i="38" s="1"/>
  <c r="C614" i="38"/>
  <c r="R614" i="38" s="1"/>
  <c r="B614" i="38"/>
  <c r="Q614" i="38" s="1"/>
  <c r="H613" i="38"/>
  <c r="U613" i="38" s="1"/>
  <c r="G613" i="38"/>
  <c r="W613" i="38" s="1"/>
  <c r="F613" i="38"/>
  <c r="E613" i="38"/>
  <c r="D613" i="38"/>
  <c r="S613" i="38" s="1"/>
  <c r="C613" i="38"/>
  <c r="R613" i="38" s="1"/>
  <c r="B613" i="38"/>
  <c r="Q613" i="38" s="1"/>
  <c r="H612" i="38"/>
  <c r="U612" i="38" s="1"/>
  <c r="G612" i="38"/>
  <c r="W612" i="38" s="1"/>
  <c r="F612" i="38"/>
  <c r="E612" i="38"/>
  <c r="D612" i="38"/>
  <c r="S612" i="38" s="1"/>
  <c r="C612" i="38"/>
  <c r="R612" i="38" s="1"/>
  <c r="B612" i="38"/>
  <c r="Q612" i="38" s="1"/>
  <c r="H611" i="38"/>
  <c r="U611" i="38" s="1"/>
  <c r="G611" i="38"/>
  <c r="W611" i="38" s="1"/>
  <c r="F611" i="38"/>
  <c r="E611" i="38"/>
  <c r="D611" i="38"/>
  <c r="S611" i="38" s="1"/>
  <c r="C611" i="38"/>
  <c r="R611" i="38" s="1"/>
  <c r="B611" i="38"/>
  <c r="Q611" i="38" s="1"/>
  <c r="H610" i="38"/>
  <c r="U610" i="38" s="1"/>
  <c r="G610" i="38"/>
  <c r="W610" i="38" s="1"/>
  <c r="F610" i="38"/>
  <c r="E610" i="38"/>
  <c r="D610" i="38"/>
  <c r="S610" i="38" s="1"/>
  <c r="C610" i="38"/>
  <c r="R610" i="38" s="1"/>
  <c r="B610" i="38"/>
  <c r="Q610" i="38" s="1"/>
  <c r="H609" i="38"/>
  <c r="U609" i="38" s="1"/>
  <c r="G609" i="38"/>
  <c r="W609" i="38" s="1"/>
  <c r="F609" i="38"/>
  <c r="E609" i="38"/>
  <c r="D609" i="38"/>
  <c r="S609" i="38" s="1"/>
  <c r="C609" i="38"/>
  <c r="R609" i="38" s="1"/>
  <c r="B609" i="38"/>
  <c r="Q609" i="38" s="1"/>
  <c r="H608" i="38"/>
  <c r="U608" i="38" s="1"/>
  <c r="G608" i="38"/>
  <c r="W608" i="38" s="1"/>
  <c r="F608" i="38"/>
  <c r="E608" i="38"/>
  <c r="D608" i="38"/>
  <c r="S608" i="38" s="1"/>
  <c r="C608" i="38"/>
  <c r="R608" i="38" s="1"/>
  <c r="B608" i="38"/>
  <c r="Q608" i="38" s="1"/>
  <c r="H607" i="38"/>
  <c r="U607" i="38" s="1"/>
  <c r="G607" i="38"/>
  <c r="W607" i="38" s="1"/>
  <c r="F607" i="38"/>
  <c r="E607" i="38"/>
  <c r="D607" i="38"/>
  <c r="S607" i="38" s="1"/>
  <c r="C607" i="38"/>
  <c r="R607" i="38" s="1"/>
  <c r="B607" i="38"/>
  <c r="Q607" i="38" s="1"/>
  <c r="H606" i="38"/>
  <c r="U606" i="38" s="1"/>
  <c r="G606" i="38"/>
  <c r="W606" i="38" s="1"/>
  <c r="F606" i="38"/>
  <c r="E606" i="38"/>
  <c r="D606" i="38"/>
  <c r="S606" i="38" s="1"/>
  <c r="C606" i="38"/>
  <c r="R606" i="38" s="1"/>
  <c r="B606" i="38"/>
  <c r="Q606" i="38" s="1"/>
  <c r="H605" i="38"/>
  <c r="U605" i="38" s="1"/>
  <c r="G605" i="38"/>
  <c r="W605" i="38" s="1"/>
  <c r="F605" i="38"/>
  <c r="E605" i="38"/>
  <c r="D605" i="38"/>
  <c r="S605" i="38" s="1"/>
  <c r="C605" i="38"/>
  <c r="R605" i="38" s="1"/>
  <c r="B605" i="38"/>
  <c r="Q605" i="38" s="1"/>
  <c r="H604" i="38"/>
  <c r="U604" i="38" s="1"/>
  <c r="G604" i="38"/>
  <c r="W604" i="38" s="1"/>
  <c r="F604" i="38"/>
  <c r="E604" i="38"/>
  <c r="D604" i="38"/>
  <c r="S604" i="38" s="1"/>
  <c r="C604" i="38"/>
  <c r="R604" i="38" s="1"/>
  <c r="B604" i="38"/>
  <c r="Q604" i="38" s="1"/>
  <c r="H603" i="38"/>
  <c r="U603" i="38" s="1"/>
  <c r="G603" i="38"/>
  <c r="W603" i="38" s="1"/>
  <c r="F603" i="38"/>
  <c r="E603" i="38"/>
  <c r="D603" i="38"/>
  <c r="S603" i="38" s="1"/>
  <c r="C603" i="38"/>
  <c r="R603" i="38" s="1"/>
  <c r="B603" i="38"/>
  <c r="Q603" i="38" s="1"/>
  <c r="H602" i="38"/>
  <c r="U602" i="38" s="1"/>
  <c r="G602" i="38"/>
  <c r="W602" i="38" s="1"/>
  <c r="F602" i="38"/>
  <c r="E602" i="38"/>
  <c r="D602" i="38"/>
  <c r="S602" i="38" s="1"/>
  <c r="C602" i="38"/>
  <c r="R602" i="38" s="1"/>
  <c r="B602" i="38"/>
  <c r="Q602" i="38" s="1"/>
  <c r="H601" i="38"/>
  <c r="U601" i="38" s="1"/>
  <c r="G601" i="38"/>
  <c r="W601" i="38" s="1"/>
  <c r="F601" i="38"/>
  <c r="E601" i="38"/>
  <c r="D601" i="38"/>
  <c r="S601" i="38" s="1"/>
  <c r="C601" i="38"/>
  <c r="R601" i="38" s="1"/>
  <c r="B601" i="38"/>
  <c r="Q601" i="38" s="1"/>
  <c r="H600" i="38"/>
  <c r="G600" i="38"/>
  <c r="W600" i="38" s="1"/>
  <c r="F600" i="38"/>
  <c r="E600" i="38"/>
  <c r="D600" i="38"/>
  <c r="S600" i="38" s="1"/>
  <c r="C600" i="38"/>
  <c r="R600" i="38" s="1"/>
  <c r="B600" i="38"/>
  <c r="Q600" i="38" s="1"/>
  <c r="H599" i="38"/>
  <c r="U599" i="38" s="1"/>
  <c r="G599" i="38"/>
  <c r="W599" i="38" s="1"/>
  <c r="F599" i="38"/>
  <c r="E599" i="38"/>
  <c r="D599" i="38"/>
  <c r="S599" i="38" s="1"/>
  <c r="C599" i="38"/>
  <c r="R599" i="38" s="1"/>
  <c r="B599" i="38"/>
  <c r="Q599" i="38" s="1"/>
  <c r="H598" i="38"/>
  <c r="U598" i="38" s="1"/>
  <c r="G598" i="38"/>
  <c r="W598" i="38" s="1"/>
  <c r="F598" i="38"/>
  <c r="E598" i="38"/>
  <c r="D598" i="38"/>
  <c r="S598" i="38" s="1"/>
  <c r="C598" i="38"/>
  <c r="R598" i="38" s="1"/>
  <c r="B598" i="38"/>
  <c r="Q598" i="38" s="1"/>
  <c r="H597" i="38"/>
  <c r="U597" i="38" s="1"/>
  <c r="G597" i="38"/>
  <c r="W597" i="38" s="1"/>
  <c r="F597" i="38"/>
  <c r="E597" i="38"/>
  <c r="D597" i="38"/>
  <c r="S597" i="38" s="1"/>
  <c r="C597" i="38"/>
  <c r="R597" i="38" s="1"/>
  <c r="B597" i="38"/>
  <c r="Q597" i="38" s="1"/>
  <c r="H596" i="38"/>
  <c r="U596" i="38" s="1"/>
  <c r="G596" i="38"/>
  <c r="W596" i="38" s="1"/>
  <c r="F596" i="38"/>
  <c r="E596" i="38"/>
  <c r="D596" i="38"/>
  <c r="S596" i="38" s="1"/>
  <c r="C596" i="38"/>
  <c r="R596" i="38" s="1"/>
  <c r="B596" i="38"/>
  <c r="Q596" i="38" s="1"/>
  <c r="H595" i="38"/>
  <c r="U595" i="38" s="1"/>
  <c r="G595" i="38"/>
  <c r="W595" i="38" s="1"/>
  <c r="F595" i="38"/>
  <c r="E595" i="38"/>
  <c r="D595" i="38"/>
  <c r="S595" i="38" s="1"/>
  <c r="C595" i="38"/>
  <c r="R595" i="38" s="1"/>
  <c r="B595" i="38"/>
  <c r="Q595" i="38" s="1"/>
  <c r="H594" i="38"/>
  <c r="U594" i="38" s="1"/>
  <c r="G594" i="38"/>
  <c r="W594" i="38" s="1"/>
  <c r="F594" i="38"/>
  <c r="E594" i="38"/>
  <c r="D594" i="38"/>
  <c r="S594" i="38" s="1"/>
  <c r="C594" i="38"/>
  <c r="R594" i="38" s="1"/>
  <c r="B594" i="38"/>
  <c r="Q594" i="38" s="1"/>
  <c r="H593" i="38"/>
  <c r="U593" i="38" s="1"/>
  <c r="G593" i="38"/>
  <c r="W593" i="38" s="1"/>
  <c r="F593" i="38"/>
  <c r="E593" i="38"/>
  <c r="D593" i="38"/>
  <c r="S593" i="38" s="1"/>
  <c r="C593" i="38"/>
  <c r="R593" i="38" s="1"/>
  <c r="B593" i="38"/>
  <c r="Q593" i="38" s="1"/>
  <c r="H592" i="38"/>
  <c r="U592" i="38" s="1"/>
  <c r="G592" i="38"/>
  <c r="W592" i="38" s="1"/>
  <c r="F592" i="38"/>
  <c r="E592" i="38"/>
  <c r="D592" i="38"/>
  <c r="S592" i="38" s="1"/>
  <c r="C592" i="38"/>
  <c r="R592" i="38" s="1"/>
  <c r="B592" i="38"/>
  <c r="Q592" i="38" s="1"/>
  <c r="H591" i="38"/>
  <c r="U591" i="38" s="1"/>
  <c r="G591" i="38"/>
  <c r="W591" i="38" s="1"/>
  <c r="F591" i="38"/>
  <c r="E591" i="38"/>
  <c r="D591" i="38"/>
  <c r="S591" i="38" s="1"/>
  <c r="C591" i="38"/>
  <c r="R591" i="38" s="1"/>
  <c r="B591" i="38"/>
  <c r="Q591" i="38" s="1"/>
  <c r="H590" i="38"/>
  <c r="U590" i="38" s="1"/>
  <c r="G590" i="38"/>
  <c r="W590" i="38" s="1"/>
  <c r="F590" i="38"/>
  <c r="E590" i="38"/>
  <c r="D590" i="38"/>
  <c r="S590" i="38" s="1"/>
  <c r="C590" i="38"/>
  <c r="R590" i="38" s="1"/>
  <c r="B590" i="38"/>
  <c r="Q590" i="38" s="1"/>
  <c r="H589" i="38"/>
  <c r="U589" i="38" s="1"/>
  <c r="G589" i="38"/>
  <c r="W589" i="38" s="1"/>
  <c r="F589" i="38"/>
  <c r="E589" i="38"/>
  <c r="D589" i="38"/>
  <c r="S589" i="38" s="1"/>
  <c r="C589" i="38"/>
  <c r="R589" i="38" s="1"/>
  <c r="B589" i="38"/>
  <c r="Q589" i="38" s="1"/>
  <c r="H588" i="38"/>
  <c r="U588" i="38" s="1"/>
  <c r="G588" i="38"/>
  <c r="W588" i="38" s="1"/>
  <c r="F588" i="38"/>
  <c r="E588" i="38"/>
  <c r="D588" i="38"/>
  <c r="S588" i="38" s="1"/>
  <c r="C588" i="38"/>
  <c r="R588" i="38" s="1"/>
  <c r="B588" i="38"/>
  <c r="Q588" i="38" s="1"/>
  <c r="H587" i="38"/>
  <c r="U587" i="38" s="1"/>
  <c r="G587" i="38"/>
  <c r="W587" i="38" s="1"/>
  <c r="F587" i="38"/>
  <c r="E587" i="38"/>
  <c r="D587" i="38"/>
  <c r="S587" i="38" s="1"/>
  <c r="C587" i="38"/>
  <c r="R587" i="38" s="1"/>
  <c r="B587" i="38"/>
  <c r="Q587" i="38" s="1"/>
  <c r="H586" i="38"/>
  <c r="U586" i="38" s="1"/>
  <c r="G586" i="38"/>
  <c r="W586" i="38" s="1"/>
  <c r="F586" i="38"/>
  <c r="E586" i="38"/>
  <c r="D586" i="38"/>
  <c r="S586" i="38" s="1"/>
  <c r="C586" i="38"/>
  <c r="R586" i="38" s="1"/>
  <c r="B586" i="38"/>
  <c r="Q586" i="38" s="1"/>
  <c r="H585" i="38"/>
  <c r="U585" i="38" s="1"/>
  <c r="G585" i="38"/>
  <c r="W585" i="38" s="1"/>
  <c r="F585" i="38"/>
  <c r="E585" i="38"/>
  <c r="D585" i="38"/>
  <c r="S585" i="38" s="1"/>
  <c r="C585" i="38"/>
  <c r="R585" i="38" s="1"/>
  <c r="B585" i="38"/>
  <c r="Q585" i="38" s="1"/>
  <c r="H584" i="38"/>
  <c r="U584" i="38" s="1"/>
  <c r="G584" i="38"/>
  <c r="W584" i="38" s="1"/>
  <c r="F584" i="38"/>
  <c r="E584" i="38"/>
  <c r="D584" i="38"/>
  <c r="S584" i="38" s="1"/>
  <c r="C584" i="38"/>
  <c r="R584" i="38" s="1"/>
  <c r="B584" i="38"/>
  <c r="Q584" i="38" s="1"/>
  <c r="H583" i="38"/>
  <c r="U583" i="38" s="1"/>
  <c r="G583" i="38"/>
  <c r="W583" i="38" s="1"/>
  <c r="F583" i="38"/>
  <c r="E583" i="38"/>
  <c r="D583" i="38"/>
  <c r="S583" i="38" s="1"/>
  <c r="C583" i="38"/>
  <c r="R583" i="38" s="1"/>
  <c r="B583" i="38"/>
  <c r="Q583" i="38" s="1"/>
  <c r="H582" i="38"/>
  <c r="U582" i="38" s="1"/>
  <c r="G582" i="38"/>
  <c r="W582" i="38" s="1"/>
  <c r="F582" i="38"/>
  <c r="E582" i="38"/>
  <c r="D582" i="38"/>
  <c r="S582" i="38" s="1"/>
  <c r="C582" i="38"/>
  <c r="R582" i="38" s="1"/>
  <c r="B582" i="38"/>
  <c r="Q582" i="38" s="1"/>
  <c r="H581" i="38"/>
  <c r="U581" i="38" s="1"/>
  <c r="G581" i="38"/>
  <c r="W581" i="38" s="1"/>
  <c r="F581" i="38"/>
  <c r="E581" i="38"/>
  <c r="D581" i="38"/>
  <c r="S581" i="38" s="1"/>
  <c r="C581" i="38"/>
  <c r="R581" i="38" s="1"/>
  <c r="B581" i="38"/>
  <c r="Q581" i="38" s="1"/>
  <c r="H580" i="38"/>
  <c r="U580" i="38" s="1"/>
  <c r="G580" i="38"/>
  <c r="W580" i="38" s="1"/>
  <c r="F580" i="38"/>
  <c r="E580" i="38"/>
  <c r="D580" i="38"/>
  <c r="S580" i="38" s="1"/>
  <c r="C580" i="38"/>
  <c r="R580" i="38" s="1"/>
  <c r="B580" i="38"/>
  <c r="Q580" i="38" s="1"/>
  <c r="H579" i="38"/>
  <c r="U579" i="38" s="1"/>
  <c r="G579" i="38"/>
  <c r="W579" i="38" s="1"/>
  <c r="F579" i="38"/>
  <c r="E579" i="38"/>
  <c r="D579" i="38"/>
  <c r="S579" i="38" s="1"/>
  <c r="C579" i="38"/>
  <c r="R579" i="38" s="1"/>
  <c r="B579" i="38"/>
  <c r="Q579" i="38" s="1"/>
  <c r="H578" i="38"/>
  <c r="U578" i="38" s="1"/>
  <c r="G578" i="38"/>
  <c r="W578" i="38" s="1"/>
  <c r="F578" i="38"/>
  <c r="E578" i="38"/>
  <c r="D578" i="38"/>
  <c r="S578" i="38" s="1"/>
  <c r="C578" i="38"/>
  <c r="R578" i="38" s="1"/>
  <c r="B578" i="38"/>
  <c r="Q578" i="38" s="1"/>
  <c r="H577" i="38"/>
  <c r="U577" i="38" s="1"/>
  <c r="G577" i="38"/>
  <c r="W577" i="38" s="1"/>
  <c r="F577" i="38"/>
  <c r="E577" i="38"/>
  <c r="D577" i="38"/>
  <c r="S577" i="38" s="1"/>
  <c r="C577" i="38"/>
  <c r="R577" i="38" s="1"/>
  <c r="B577" i="38"/>
  <c r="Q577" i="38" s="1"/>
  <c r="H576" i="38"/>
  <c r="G576" i="38"/>
  <c r="W576" i="38" s="1"/>
  <c r="F576" i="38"/>
  <c r="E576" i="38"/>
  <c r="D576" i="38"/>
  <c r="S576" i="38" s="1"/>
  <c r="C576" i="38"/>
  <c r="R576" i="38" s="1"/>
  <c r="B576" i="38"/>
  <c r="Q576" i="38" s="1"/>
  <c r="H575" i="38"/>
  <c r="U575" i="38" s="1"/>
  <c r="G575" i="38"/>
  <c r="W575" i="38" s="1"/>
  <c r="F575" i="38"/>
  <c r="E575" i="38"/>
  <c r="D575" i="38"/>
  <c r="S575" i="38" s="1"/>
  <c r="C575" i="38"/>
  <c r="R575" i="38" s="1"/>
  <c r="B575" i="38"/>
  <c r="Q575" i="38" s="1"/>
  <c r="H574" i="38"/>
  <c r="U574" i="38" s="1"/>
  <c r="G574" i="38"/>
  <c r="W574" i="38" s="1"/>
  <c r="F574" i="38"/>
  <c r="E574" i="38"/>
  <c r="D574" i="38"/>
  <c r="S574" i="38" s="1"/>
  <c r="C574" i="38"/>
  <c r="R574" i="38" s="1"/>
  <c r="B574" i="38"/>
  <c r="Q574" i="38" s="1"/>
  <c r="H573" i="38"/>
  <c r="U573" i="38" s="1"/>
  <c r="G573" i="38"/>
  <c r="W573" i="38" s="1"/>
  <c r="F573" i="38"/>
  <c r="E573" i="38"/>
  <c r="D573" i="38"/>
  <c r="S573" i="38" s="1"/>
  <c r="C573" i="38"/>
  <c r="R573" i="38" s="1"/>
  <c r="B573" i="38"/>
  <c r="Q573" i="38" s="1"/>
  <c r="H572" i="38"/>
  <c r="U572" i="38" s="1"/>
  <c r="G572" i="38"/>
  <c r="W572" i="38" s="1"/>
  <c r="F572" i="38"/>
  <c r="E572" i="38"/>
  <c r="D572" i="38"/>
  <c r="S572" i="38" s="1"/>
  <c r="C572" i="38"/>
  <c r="R572" i="38" s="1"/>
  <c r="B572" i="38"/>
  <c r="Q572" i="38" s="1"/>
  <c r="H571" i="38"/>
  <c r="U571" i="38" s="1"/>
  <c r="G571" i="38"/>
  <c r="W571" i="38" s="1"/>
  <c r="F571" i="38"/>
  <c r="E571" i="38"/>
  <c r="D571" i="38"/>
  <c r="S571" i="38" s="1"/>
  <c r="C571" i="38"/>
  <c r="R571" i="38" s="1"/>
  <c r="B571" i="38"/>
  <c r="Q571" i="38" s="1"/>
  <c r="H570" i="38"/>
  <c r="U570" i="38" s="1"/>
  <c r="G570" i="38"/>
  <c r="W570" i="38" s="1"/>
  <c r="F570" i="38"/>
  <c r="E570" i="38"/>
  <c r="D570" i="38"/>
  <c r="S570" i="38" s="1"/>
  <c r="C570" i="38"/>
  <c r="R570" i="38" s="1"/>
  <c r="B570" i="38"/>
  <c r="Q570" i="38" s="1"/>
  <c r="H569" i="38"/>
  <c r="U569" i="38" s="1"/>
  <c r="G569" i="38"/>
  <c r="W569" i="38" s="1"/>
  <c r="F569" i="38"/>
  <c r="E569" i="38"/>
  <c r="D569" i="38"/>
  <c r="S569" i="38" s="1"/>
  <c r="C569" i="38"/>
  <c r="R569" i="38" s="1"/>
  <c r="B569" i="38"/>
  <c r="Q569" i="38" s="1"/>
  <c r="H568" i="38"/>
  <c r="U568" i="38" s="1"/>
  <c r="G568" i="38"/>
  <c r="W568" i="38" s="1"/>
  <c r="F568" i="38"/>
  <c r="E568" i="38"/>
  <c r="D568" i="38"/>
  <c r="S568" i="38" s="1"/>
  <c r="C568" i="38"/>
  <c r="R568" i="38" s="1"/>
  <c r="B568" i="38"/>
  <c r="Q568" i="38" s="1"/>
  <c r="H567" i="38"/>
  <c r="U567" i="38" s="1"/>
  <c r="G567" i="38"/>
  <c r="W567" i="38" s="1"/>
  <c r="F567" i="38"/>
  <c r="E567" i="38"/>
  <c r="D567" i="38"/>
  <c r="S567" i="38" s="1"/>
  <c r="C567" i="38"/>
  <c r="R567" i="38" s="1"/>
  <c r="B567" i="38"/>
  <c r="Q567" i="38" s="1"/>
  <c r="H566" i="38"/>
  <c r="U566" i="38" s="1"/>
  <c r="G566" i="38"/>
  <c r="W566" i="38" s="1"/>
  <c r="F566" i="38"/>
  <c r="E566" i="38"/>
  <c r="D566" i="38"/>
  <c r="S566" i="38" s="1"/>
  <c r="C566" i="38"/>
  <c r="R566" i="38" s="1"/>
  <c r="B566" i="38"/>
  <c r="Q566" i="38" s="1"/>
  <c r="H565" i="38"/>
  <c r="U565" i="38" s="1"/>
  <c r="G565" i="38"/>
  <c r="W565" i="38" s="1"/>
  <c r="F565" i="38"/>
  <c r="E565" i="38"/>
  <c r="D565" i="38"/>
  <c r="S565" i="38" s="1"/>
  <c r="C565" i="38"/>
  <c r="R565" i="38" s="1"/>
  <c r="B565" i="38"/>
  <c r="Q565" i="38" s="1"/>
  <c r="H564" i="38"/>
  <c r="U564" i="38" s="1"/>
  <c r="G564" i="38"/>
  <c r="W564" i="38" s="1"/>
  <c r="F564" i="38"/>
  <c r="E564" i="38"/>
  <c r="D564" i="38"/>
  <c r="S564" i="38" s="1"/>
  <c r="C564" i="38"/>
  <c r="R564" i="38" s="1"/>
  <c r="B564" i="38"/>
  <c r="Q564" i="38" s="1"/>
  <c r="H563" i="38"/>
  <c r="U563" i="38" s="1"/>
  <c r="G563" i="38"/>
  <c r="W563" i="38" s="1"/>
  <c r="F563" i="38"/>
  <c r="E563" i="38"/>
  <c r="D563" i="38"/>
  <c r="S563" i="38" s="1"/>
  <c r="C563" i="38"/>
  <c r="R563" i="38" s="1"/>
  <c r="B563" i="38"/>
  <c r="Q563" i="38" s="1"/>
  <c r="H562" i="38"/>
  <c r="U562" i="38" s="1"/>
  <c r="G562" i="38"/>
  <c r="W562" i="38" s="1"/>
  <c r="F562" i="38"/>
  <c r="E562" i="38"/>
  <c r="D562" i="38"/>
  <c r="S562" i="38" s="1"/>
  <c r="C562" i="38"/>
  <c r="R562" i="38" s="1"/>
  <c r="B562" i="38"/>
  <c r="Q562" i="38" s="1"/>
  <c r="H561" i="38"/>
  <c r="U561" i="38" s="1"/>
  <c r="G561" i="38"/>
  <c r="W561" i="38" s="1"/>
  <c r="F561" i="38"/>
  <c r="E561" i="38"/>
  <c r="D561" i="38"/>
  <c r="S561" i="38" s="1"/>
  <c r="C561" i="38"/>
  <c r="R561" i="38" s="1"/>
  <c r="B561" i="38"/>
  <c r="Q561" i="38" s="1"/>
  <c r="H560" i="38"/>
  <c r="U560" i="38" s="1"/>
  <c r="G560" i="38"/>
  <c r="W560" i="38" s="1"/>
  <c r="F560" i="38"/>
  <c r="E560" i="38"/>
  <c r="D560" i="38"/>
  <c r="S560" i="38" s="1"/>
  <c r="C560" i="38"/>
  <c r="R560" i="38" s="1"/>
  <c r="B560" i="38"/>
  <c r="Q560" i="38" s="1"/>
  <c r="H559" i="38"/>
  <c r="U559" i="38" s="1"/>
  <c r="G559" i="38"/>
  <c r="W559" i="38" s="1"/>
  <c r="F559" i="38"/>
  <c r="E559" i="38"/>
  <c r="D559" i="38"/>
  <c r="S559" i="38" s="1"/>
  <c r="C559" i="38"/>
  <c r="R559" i="38" s="1"/>
  <c r="B559" i="38"/>
  <c r="Q559" i="38" s="1"/>
  <c r="H558" i="38"/>
  <c r="U558" i="38" s="1"/>
  <c r="G558" i="38"/>
  <c r="W558" i="38" s="1"/>
  <c r="F558" i="38"/>
  <c r="E558" i="38"/>
  <c r="D558" i="38"/>
  <c r="S558" i="38" s="1"/>
  <c r="C558" i="38"/>
  <c r="R558" i="38" s="1"/>
  <c r="B558" i="38"/>
  <c r="Q558" i="38" s="1"/>
  <c r="H557" i="38"/>
  <c r="U557" i="38" s="1"/>
  <c r="G557" i="38"/>
  <c r="W557" i="38" s="1"/>
  <c r="F557" i="38"/>
  <c r="E557" i="38"/>
  <c r="D557" i="38"/>
  <c r="S557" i="38" s="1"/>
  <c r="C557" i="38"/>
  <c r="R557" i="38" s="1"/>
  <c r="B557" i="38"/>
  <c r="Q557" i="38" s="1"/>
  <c r="H556" i="38"/>
  <c r="U556" i="38" s="1"/>
  <c r="G556" i="38"/>
  <c r="W556" i="38" s="1"/>
  <c r="F556" i="38"/>
  <c r="E556" i="38"/>
  <c r="D556" i="38"/>
  <c r="S556" i="38" s="1"/>
  <c r="C556" i="38"/>
  <c r="R556" i="38" s="1"/>
  <c r="B556" i="38"/>
  <c r="Q556" i="38" s="1"/>
  <c r="H555" i="38"/>
  <c r="U555" i="38" s="1"/>
  <c r="G555" i="38"/>
  <c r="W555" i="38" s="1"/>
  <c r="F555" i="38"/>
  <c r="E555" i="38"/>
  <c r="D555" i="38"/>
  <c r="S555" i="38" s="1"/>
  <c r="C555" i="38"/>
  <c r="R555" i="38" s="1"/>
  <c r="B555" i="38"/>
  <c r="Q555" i="38" s="1"/>
  <c r="H554" i="38"/>
  <c r="U554" i="38" s="1"/>
  <c r="G554" i="38"/>
  <c r="W554" i="38" s="1"/>
  <c r="F554" i="38"/>
  <c r="E554" i="38"/>
  <c r="D554" i="38"/>
  <c r="S554" i="38" s="1"/>
  <c r="C554" i="38"/>
  <c r="R554" i="38" s="1"/>
  <c r="B554" i="38"/>
  <c r="Q554" i="38" s="1"/>
  <c r="H553" i="38"/>
  <c r="U553" i="38" s="1"/>
  <c r="G553" i="38"/>
  <c r="W553" i="38" s="1"/>
  <c r="F553" i="38"/>
  <c r="E553" i="38"/>
  <c r="D553" i="38"/>
  <c r="S553" i="38" s="1"/>
  <c r="C553" i="38"/>
  <c r="R553" i="38" s="1"/>
  <c r="B553" i="38"/>
  <c r="Q553" i="38" s="1"/>
  <c r="H552" i="38"/>
  <c r="U552" i="38" s="1"/>
  <c r="G552" i="38"/>
  <c r="W552" i="38" s="1"/>
  <c r="F552" i="38"/>
  <c r="E552" i="38"/>
  <c r="D552" i="38"/>
  <c r="S552" i="38" s="1"/>
  <c r="C552" i="38"/>
  <c r="R552" i="38" s="1"/>
  <c r="B552" i="38"/>
  <c r="Q552" i="38" s="1"/>
  <c r="H551" i="38"/>
  <c r="U551" i="38" s="1"/>
  <c r="G551" i="38"/>
  <c r="W551" i="38" s="1"/>
  <c r="F551" i="38"/>
  <c r="E551" i="38"/>
  <c r="D551" i="38"/>
  <c r="S551" i="38" s="1"/>
  <c r="C551" i="38"/>
  <c r="R551" i="38" s="1"/>
  <c r="B551" i="38"/>
  <c r="Q551" i="38" s="1"/>
  <c r="H550" i="38"/>
  <c r="U550" i="38" s="1"/>
  <c r="G550" i="38"/>
  <c r="W550" i="38" s="1"/>
  <c r="F550" i="38"/>
  <c r="E550" i="38"/>
  <c r="D550" i="38"/>
  <c r="S550" i="38" s="1"/>
  <c r="C550" i="38"/>
  <c r="R550" i="38" s="1"/>
  <c r="B550" i="38"/>
  <c r="Q550" i="38" s="1"/>
  <c r="H549" i="38"/>
  <c r="U549" i="38" s="1"/>
  <c r="G549" i="38"/>
  <c r="W549" i="38" s="1"/>
  <c r="F549" i="38"/>
  <c r="E549" i="38"/>
  <c r="D549" i="38"/>
  <c r="S549" i="38" s="1"/>
  <c r="C549" i="38"/>
  <c r="R549" i="38" s="1"/>
  <c r="B549" i="38"/>
  <c r="Q549" i="38" s="1"/>
  <c r="H548" i="38"/>
  <c r="U548" i="38" s="1"/>
  <c r="G548" i="38"/>
  <c r="W548" i="38" s="1"/>
  <c r="F548" i="38"/>
  <c r="E548" i="38"/>
  <c r="D548" i="38"/>
  <c r="S548" i="38" s="1"/>
  <c r="C548" i="38"/>
  <c r="R548" i="38" s="1"/>
  <c r="B548" i="38"/>
  <c r="Q548" i="38" s="1"/>
  <c r="H547" i="38"/>
  <c r="U547" i="38" s="1"/>
  <c r="G547" i="38"/>
  <c r="W547" i="38" s="1"/>
  <c r="F547" i="38"/>
  <c r="E547" i="38"/>
  <c r="D547" i="38"/>
  <c r="S547" i="38" s="1"/>
  <c r="C547" i="38"/>
  <c r="R547" i="38" s="1"/>
  <c r="B547" i="38"/>
  <c r="Q547" i="38" s="1"/>
  <c r="H546" i="38"/>
  <c r="U546" i="38" s="1"/>
  <c r="G546" i="38"/>
  <c r="W546" i="38" s="1"/>
  <c r="F546" i="38"/>
  <c r="E546" i="38"/>
  <c r="D546" i="38"/>
  <c r="S546" i="38" s="1"/>
  <c r="C546" i="38"/>
  <c r="R546" i="38" s="1"/>
  <c r="B546" i="38"/>
  <c r="Q546" i="38" s="1"/>
  <c r="H545" i="38"/>
  <c r="U545" i="38" s="1"/>
  <c r="G545" i="38"/>
  <c r="W545" i="38" s="1"/>
  <c r="F545" i="38"/>
  <c r="E545" i="38"/>
  <c r="D545" i="38"/>
  <c r="S545" i="38" s="1"/>
  <c r="C545" i="38"/>
  <c r="R545" i="38" s="1"/>
  <c r="B545" i="38"/>
  <c r="Q545" i="38" s="1"/>
  <c r="H544" i="38"/>
  <c r="U544" i="38" s="1"/>
  <c r="G544" i="38"/>
  <c r="W544" i="38" s="1"/>
  <c r="F544" i="38"/>
  <c r="E544" i="38"/>
  <c r="D544" i="38"/>
  <c r="S544" i="38" s="1"/>
  <c r="C544" i="38"/>
  <c r="R544" i="38" s="1"/>
  <c r="B544" i="38"/>
  <c r="Q544" i="38" s="1"/>
  <c r="H543" i="38"/>
  <c r="U543" i="38" s="1"/>
  <c r="G543" i="38"/>
  <c r="W543" i="38" s="1"/>
  <c r="F543" i="38"/>
  <c r="E543" i="38"/>
  <c r="D543" i="38"/>
  <c r="S543" i="38" s="1"/>
  <c r="C543" i="38"/>
  <c r="R543" i="38" s="1"/>
  <c r="B543" i="38"/>
  <c r="Q543" i="38" s="1"/>
  <c r="H542" i="38"/>
  <c r="U542" i="38" s="1"/>
  <c r="G542" i="38"/>
  <c r="W542" i="38" s="1"/>
  <c r="F542" i="38"/>
  <c r="E542" i="38"/>
  <c r="D542" i="38"/>
  <c r="S542" i="38" s="1"/>
  <c r="C542" i="38"/>
  <c r="R542" i="38" s="1"/>
  <c r="B542" i="38"/>
  <c r="Q542" i="38" s="1"/>
  <c r="H541" i="38"/>
  <c r="U541" i="38" s="1"/>
  <c r="G541" i="38"/>
  <c r="W541" i="38" s="1"/>
  <c r="F541" i="38"/>
  <c r="E541" i="38"/>
  <c r="D541" i="38"/>
  <c r="S541" i="38" s="1"/>
  <c r="C541" i="38"/>
  <c r="R541" i="38" s="1"/>
  <c r="B541" i="38"/>
  <c r="Q541" i="38" s="1"/>
  <c r="H540" i="38"/>
  <c r="U540" i="38" s="1"/>
  <c r="G540" i="38"/>
  <c r="W540" i="38" s="1"/>
  <c r="F540" i="38"/>
  <c r="E540" i="38"/>
  <c r="D540" i="38"/>
  <c r="S540" i="38" s="1"/>
  <c r="C540" i="38"/>
  <c r="R540" i="38" s="1"/>
  <c r="B540" i="38"/>
  <c r="Q540" i="38" s="1"/>
  <c r="H539" i="38"/>
  <c r="U539" i="38" s="1"/>
  <c r="G539" i="38"/>
  <c r="W539" i="38" s="1"/>
  <c r="F539" i="38"/>
  <c r="E539" i="38"/>
  <c r="D539" i="38"/>
  <c r="S539" i="38" s="1"/>
  <c r="C539" i="38"/>
  <c r="R539" i="38" s="1"/>
  <c r="B539" i="38"/>
  <c r="Q539" i="38" s="1"/>
  <c r="H538" i="38"/>
  <c r="U538" i="38" s="1"/>
  <c r="G538" i="38"/>
  <c r="W538" i="38" s="1"/>
  <c r="F538" i="38"/>
  <c r="E538" i="38"/>
  <c r="D538" i="38"/>
  <c r="S538" i="38" s="1"/>
  <c r="C538" i="38"/>
  <c r="R538" i="38" s="1"/>
  <c r="B538" i="38"/>
  <c r="Q538" i="38" s="1"/>
  <c r="H537" i="38"/>
  <c r="U537" i="38" s="1"/>
  <c r="G537" i="38"/>
  <c r="W537" i="38" s="1"/>
  <c r="F537" i="38"/>
  <c r="E537" i="38"/>
  <c r="D537" i="38"/>
  <c r="S537" i="38" s="1"/>
  <c r="C537" i="38"/>
  <c r="R537" i="38" s="1"/>
  <c r="B537" i="38"/>
  <c r="Q537" i="38" s="1"/>
  <c r="H536" i="38"/>
  <c r="U536" i="38" s="1"/>
  <c r="G536" i="38"/>
  <c r="W536" i="38" s="1"/>
  <c r="F536" i="38"/>
  <c r="E536" i="38"/>
  <c r="D536" i="38"/>
  <c r="S536" i="38" s="1"/>
  <c r="C536" i="38"/>
  <c r="R536" i="38" s="1"/>
  <c r="B536" i="38"/>
  <c r="Q536" i="38" s="1"/>
  <c r="H535" i="38"/>
  <c r="U535" i="38" s="1"/>
  <c r="G535" i="38"/>
  <c r="W535" i="38" s="1"/>
  <c r="F535" i="38"/>
  <c r="E535" i="38"/>
  <c r="D535" i="38"/>
  <c r="S535" i="38" s="1"/>
  <c r="C535" i="38"/>
  <c r="R535" i="38" s="1"/>
  <c r="B535" i="38"/>
  <c r="Q535" i="38" s="1"/>
  <c r="H534" i="38"/>
  <c r="U534" i="38" s="1"/>
  <c r="G534" i="38"/>
  <c r="W534" i="38" s="1"/>
  <c r="F534" i="38"/>
  <c r="E534" i="38"/>
  <c r="D534" i="38"/>
  <c r="S534" i="38" s="1"/>
  <c r="C534" i="38"/>
  <c r="R534" i="38" s="1"/>
  <c r="B534" i="38"/>
  <c r="Q534" i="38" s="1"/>
  <c r="H533" i="38"/>
  <c r="U533" i="38" s="1"/>
  <c r="G533" i="38"/>
  <c r="W533" i="38" s="1"/>
  <c r="F533" i="38"/>
  <c r="E533" i="38"/>
  <c r="D533" i="38"/>
  <c r="S533" i="38" s="1"/>
  <c r="C533" i="38"/>
  <c r="R533" i="38" s="1"/>
  <c r="B533" i="38"/>
  <c r="Q533" i="38" s="1"/>
  <c r="H532" i="38"/>
  <c r="U532" i="38" s="1"/>
  <c r="G532" i="38"/>
  <c r="W532" i="38" s="1"/>
  <c r="F532" i="38"/>
  <c r="E532" i="38"/>
  <c r="D532" i="38"/>
  <c r="S532" i="38" s="1"/>
  <c r="C532" i="38"/>
  <c r="R532" i="38" s="1"/>
  <c r="B532" i="38"/>
  <c r="Q532" i="38" s="1"/>
  <c r="H531" i="38"/>
  <c r="U531" i="38" s="1"/>
  <c r="G531" i="38"/>
  <c r="W531" i="38" s="1"/>
  <c r="F531" i="38"/>
  <c r="E531" i="38"/>
  <c r="D531" i="38"/>
  <c r="S531" i="38" s="1"/>
  <c r="C531" i="38"/>
  <c r="R531" i="38" s="1"/>
  <c r="B531" i="38"/>
  <c r="Q531" i="38" s="1"/>
  <c r="H530" i="38"/>
  <c r="U530" i="38" s="1"/>
  <c r="G530" i="38"/>
  <c r="W530" i="38" s="1"/>
  <c r="F530" i="38"/>
  <c r="E530" i="38"/>
  <c r="D530" i="38"/>
  <c r="S530" i="38" s="1"/>
  <c r="C530" i="38"/>
  <c r="R530" i="38" s="1"/>
  <c r="B530" i="38"/>
  <c r="Q530" i="38" s="1"/>
  <c r="H529" i="38"/>
  <c r="U529" i="38" s="1"/>
  <c r="G529" i="38"/>
  <c r="W529" i="38" s="1"/>
  <c r="F529" i="38"/>
  <c r="E529" i="38"/>
  <c r="D529" i="38"/>
  <c r="S529" i="38" s="1"/>
  <c r="C529" i="38"/>
  <c r="R529" i="38" s="1"/>
  <c r="B529" i="38"/>
  <c r="Q529" i="38" s="1"/>
  <c r="H528" i="38"/>
  <c r="U528" i="38" s="1"/>
  <c r="G528" i="38"/>
  <c r="W528" i="38" s="1"/>
  <c r="F528" i="38"/>
  <c r="E528" i="38"/>
  <c r="D528" i="38"/>
  <c r="S528" i="38" s="1"/>
  <c r="C528" i="38"/>
  <c r="R528" i="38" s="1"/>
  <c r="B528" i="38"/>
  <c r="Q528" i="38" s="1"/>
  <c r="H527" i="38"/>
  <c r="U527" i="38" s="1"/>
  <c r="G527" i="38"/>
  <c r="W527" i="38" s="1"/>
  <c r="F527" i="38"/>
  <c r="E527" i="38"/>
  <c r="D527" i="38"/>
  <c r="S527" i="38" s="1"/>
  <c r="C527" i="38"/>
  <c r="R527" i="38" s="1"/>
  <c r="B527" i="38"/>
  <c r="Q527" i="38" s="1"/>
  <c r="H526" i="38"/>
  <c r="U526" i="38" s="1"/>
  <c r="G526" i="38"/>
  <c r="W526" i="38" s="1"/>
  <c r="F526" i="38"/>
  <c r="E526" i="38"/>
  <c r="D526" i="38"/>
  <c r="S526" i="38" s="1"/>
  <c r="C526" i="38"/>
  <c r="R526" i="38" s="1"/>
  <c r="B526" i="38"/>
  <c r="Q526" i="38" s="1"/>
  <c r="H525" i="38"/>
  <c r="U525" i="38" s="1"/>
  <c r="G525" i="38"/>
  <c r="W525" i="38" s="1"/>
  <c r="F525" i="38"/>
  <c r="E525" i="38"/>
  <c r="D525" i="38"/>
  <c r="S525" i="38" s="1"/>
  <c r="C525" i="38"/>
  <c r="R525" i="38" s="1"/>
  <c r="B525" i="38"/>
  <c r="Q525" i="38" s="1"/>
  <c r="H524" i="38"/>
  <c r="U524" i="38" s="1"/>
  <c r="G524" i="38"/>
  <c r="W524" i="38" s="1"/>
  <c r="F524" i="38"/>
  <c r="E524" i="38"/>
  <c r="D524" i="38"/>
  <c r="S524" i="38" s="1"/>
  <c r="C524" i="38"/>
  <c r="R524" i="38" s="1"/>
  <c r="B524" i="38"/>
  <c r="Q524" i="38" s="1"/>
  <c r="H523" i="38"/>
  <c r="U523" i="38" s="1"/>
  <c r="G523" i="38"/>
  <c r="W523" i="38" s="1"/>
  <c r="F523" i="38"/>
  <c r="E523" i="38"/>
  <c r="D523" i="38"/>
  <c r="S523" i="38" s="1"/>
  <c r="C523" i="38"/>
  <c r="R523" i="38" s="1"/>
  <c r="B523" i="38"/>
  <c r="Q523" i="38" s="1"/>
  <c r="H522" i="38"/>
  <c r="U522" i="38" s="1"/>
  <c r="G522" i="38"/>
  <c r="W522" i="38" s="1"/>
  <c r="F522" i="38"/>
  <c r="E522" i="38"/>
  <c r="D522" i="38"/>
  <c r="S522" i="38" s="1"/>
  <c r="C522" i="38"/>
  <c r="R522" i="38" s="1"/>
  <c r="B522" i="38"/>
  <c r="Q522" i="38" s="1"/>
  <c r="H521" i="38"/>
  <c r="U521" i="38" s="1"/>
  <c r="G521" i="38"/>
  <c r="W521" i="38" s="1"/>
  <c r="F521" i="38"/>
  <c r="E521" i="38"/>
  <c r="D521" i="38"/>
  <c r="S521" i="38" s="1"/>
  <c r="C521" i="38"/>
  <c r="R521" i="38" s="1"/>
  <c r="B521" i="38"/>
  <c r="Q521" i="38" s="1"/>
  <c r="H520" i="38"/>
  <c r="U520" i="38" s="1"/>
  <c r="G520" i="38"/>
  <c r="W520" i="38" s="1"/>
  <c r="F520" i="38"/>
  <c r="E520" i="38"/>
  <c r="D520" i="38"/>
  <c r="S520" i="38" s="1"/>
  <c r="C520" i="38"/>
  <c r="R520" i="38" s="1"/>
  <c r="B520" i="38"/>
  <c r="Q520" i="38" s="1"/>
  <c r="H519" i="38"/>
  <c r="U519" i="38" s="1"/>
  <c r="G519" i="38"/>
  <c r="W519" i="38" s="1"/>
  <c r="F519" i="38"/>
  <c r="E519" i="38"/>
  <c r="D519" i="38"/>
  <c r="S519" i="38" s="1"/>
  <c r="C519" i="38"/>
  <c r="R519" i="38" s="1"/>
  <c r="B519" i="38"/>
  <c r="Q519" i="38" s="1"/>
  <c r="H518" i="38"/>
  <c r="U518" i="38" s="1"/>
  <c r="G518" i="38"/>
  <c r="W518" i="38" s="1"/>
  <c r="F518" i="38"/>
  <c r="E518" i="38"/>
  <c r="D518" i="38"/>
  <c r="S518" i="38" s="1"/>
  <c r="C518" i="38"/>
  <c r="R518" i="38" s="1"/>
  <c r="B518" i="38"/>
  <c r="Q518" i="38" s="1"/>
  <c r="H517" i="38"/>
  <c r="U517" i="38" s="1"/>
  <c r="G517" i="38"/>
  <c r="W517" i="38" s="1"/>
  <c r="F517" i="38"/>
  <c r="E517" i="38"/>
  <c r="D517" i="38"/>
  <c r="S517" i="38" s="1"/>
  <c r="C517" i="38"/>
  <c r="R517" i="38" s="1"/>
  <c r="B517" i="38"/>
  <c r="Q517" i="38" s="1"/>
  <c r="H516" i="38"/>
  <c r="U516" i="38" s="1"/>
  <c r="G516" i="38"/>
  <c r="W516" i="38" s="1"/>
  <c r="F516" i="38"/>
  <c r="E516" i="38"/>
  <c r="D516" i="38"/>
  <c r="S516" i="38" s="1"/>
  <c r="C516" i="38"/>
  <c r="R516" i="38" s="1"/>
  <c r="B516" i="38"/>
  <c r="Q516" i="38" s="1"/>
  <c r="H515" i="38"/>
  <c r="U515" i="38" s="1"/>
  <c r="G515" i="38"/>
  <c r="W515" i="38" s="1"/>
  <c r="F515" i="38"/>
  <c r="E515" i="38"/>
  <c r="D515" i="38"/>
  <c r="S515" i="38" s="1"/>
  <c r="C515" i="38"/>
  <c r="R515" i="38" s="1"/>
  <c r="B515" i="38"/>
  <c r="Q515" i="38" s="1"/>
  <c r="H514" i="38"/>
  <c r="U514" i="38" s="1"/>
  <c r="G514" i="38"/>
  <c r="W514" i="38" s="1"/>
  <c r="F514" i="38"/>
  <c r="E514" i="38"/>
  <c r="D514" i="38"/>
  <c r="S514" i="38" s="1"/>
  <c r="C514" i="38"/>
  <c r="R514" i="38" s="1"/>
  <c r="B514" i="38"/>
  <c r="Q514" i="38" s="1"/>
  <c r="H513" i="38"/>
  <c r="U513" i="38" s="1"/>
  <c r="G513" i="38"/>
  <c r="W513" i="38" s="1"/>
  <c r="F513" i="38"/>
  <c r="E513" i="38"/>
  <c r="D513" i="38"/>
  <c r="S513" i="38" s="1"/>
  <c r="C513" i="38"/>
  <c r="R513" i="38" s="1"/>
  <c r="B513" i="38"/>
  <c r="Q513" i="38" s="1"/>
  <c r="H512" i="38"/>
  <c r="U512" i="38" s="1"/>
  <c r="G512" i="38"/>
  <c r="W512" i="38" s="1"/>
  <c r="F512" i="38"/>
  <c r="E512" i="38"/>
  <c r="D512" i="38"/>
  <c r="S512" i="38" s="1"/>
  <c r="C512" i="38"/>
  <c r="R512" i="38" s="1"/>
  <c r="B512" i="38"/>
  <c r="Q512" i="38" s="1"/>
  <c r="H511" i="38"/>
  <c r="U511" i="38" s="1"/>
  <c r="G511" i="38"/>
  <c r="W511" i="38" s="1"/>
  <c r="F511" i="38"/>
  <c r="E511" i="38"/>
  <c r="D511" i="38"/>
  <c r="S511" i="38" s="1"/>
  <c r="C511" i="38"/>
  <c r="R511" i="38" s="1"/>
  <c r="B511" i="38"/>
  <c r="Q511" i="38" s="1"/>
  <c r="H510" i="38"/>
  <c r="U510" i="38" s="1"/>
  <c r="G510" i="38"/>
  <c r="W510" i="38" s="1"/>
  <c r="F510" i="38"/>
  <c r="E510" i="38"/>
  <c r="D510" i="38"/>
  <c r="S510" i="38" s="1"/>
  <c r="C510" i="38"/>
  <c r="R510" i="38" s="1"/>
  <c r="B510" i="38"/>
  <c r="Q510" i="38" s="1"/>
  <c r="H509" i="38"/>
  <c r="U509" i="38" s="1"/>
  <c r="G509" i="38"/>
  <c r="W509" i="38" s="1"/>
  <c r="F509" i="38"/>
  <c r="E509" i="38"/>
  <c r="D509" i="38"/>
  <c r="S509" i="38" s="1"/>
  <c r="C509" i="38"/>
  <c r="R509" i="38" s="1"/>
  <c r="B509" i="38"/>
  <c r="Q509" i="38" s="1"/>
  <c r="H508" i="38"/>
  <c r="U508" i="38" s="1"/>
  <c r="G508" i="38"/>
  <c r="W508" i="38" s="1"/>
  <c r="F508" i="38"/>
  <c r="E508" i="38"/>
  <c r="D508" i="38"/>
  <c r="S508" i="38" s="1"/>
  <c r="C508" i="38"/>
  <c r="R508" i="38" s="1"/>
  <c r="B508" i="38"/>
  <c r="Q508" i="38" s="1"/>
  <c r="H507" i="38"/>
  <c r="U507" i="38" s="1"/>
  <c r="G507" i="38"/>
  <c r="W507" i="38" s="1"/>
  <c r="F507" i="38"/>
  <c r="E507" i="38"/>
  <c r="D507" i="38"/>
  <c r="S507" i="38" s="1"/>
  <c r="C507" i="38"/>
  <c r="R507" i="38" s="1"/>
  <c r="B507" i="38"/>
  <c r="Q507" i="38" s="1"/>
  <c r="H506" i="38"/>
  <c r="U506" i="38" s="1"/>
  <c r="G506" i="38"/>
  <c r="W506" i="38" s="1"/>
  <c r="F506" i="38"/>
  <c r="E506" i="38"/>
  <c r="D506" i="38"/>
  <c r="S506" i="38" s="1"/>
  <c r="C506" i="38"/>
  <c r="R506" i="38" s="1"/>
  <c r="B506" i="38"/>
  <c r="Q506" i="38" s="1"/>
  <c r="H505" i="38"/>
  <c r="U505" i="38" s="1"/>
  <c r="G505" i="38"/>
  <c r="W505" i="38" s="1"/>
  <c r="F505" i="38"/>
  <c r="E505" i="38"/>
  <c r="D505" i="38"/>
  <c r="S505" i="38" s="1"/>
  <c r="C505" i="38"/>
  <c r="R505" i="38" s="1"/>
  <c r="B505" i="38"/>
  <c r="Q505" i="38" s="1"/>
  <c r="H504" i="38"/>
  <c r="U504" i="38" s="1"/>
  <c r="G504" i="38"/>
  <c r="W504" i="38" s="1"/>
  <c r="F504" i="38"/>
  <c r="E504" i="38"/>
  <c r="D504" i="38"/>
  <c r="S504" i="38" s="1"/>
  <c r="C504" i="38"/>
  <c r="R504" i="38" s="1"/>
  <c r="B504" i="38"/>
  <c r="Q504" i="38" s="1"/>
  <c r="H503" i="38"/>
  <c r="U503" i="38" s="1"/>
  <c r="G503" i="38"/>
  <c r="W503" i="38" s="1"/>
  <c r="F503" i="38"/>
  <c r="E503" i="38"/>
  <c r="D503" i="38"/>
  <c r="S503" i="38" s="1"/>
  <c r="C503" i="38"/>
  <c r="R503" i="38" s="1"/>
  <c r="B503" i="38"/>
  <c r="Q503" i="38" s="1"/>
  <c r="H502" i="38"/>
  <c r="U502" i="38" s="1"/>
  <c r="G502" i="38"/>
  <c r="W502" i="38" s="1"/>
  <c r="F502" i="38"/>
  <c r="E502" i="38"/>
  <c r="D502" i="38"/>
  <c r="S502" i="38" s="1"/>
  <c r="C502" i="38"/>
  <c r="R502" i="38" s="1"/>
  <c r="B502" i="38"/>
  <c r="Q502" i="38" s="1"/>
  <c r="H501" i="38"/>
  <c r="U501" i="38" s="1"/>
  <c r="G501" i="38"/>
  <c r="W501" i="38" s="1"/>
  <c r="F501" i="38"/>
  <c r="E501" i="38"/>
  <c r="D501" i="38"/>
  <c r="S501" i="38" s="1"/>
  <c r="C501" i="38"/>
  <c r="R501" i="38" s="1"/>
  <c r="B501" i="38"/>
  <c r="Q501" i="38" s="1"/>
  <c r="H500" i="38"/>
  <c r="U500" i="38" s="1"/>
  <c r="G500" i="38"/>
  <c r="W500" i="38" s="1"/>
  <c r="F500" i="38"/>
  <c r="E500" i="38"/>
  <c r="D500" i="38"/>
  <c r="S500" i="38" s="1"/>
  <c r="C500" i="38"/>
  <c r="R500" i="38" s="1"/>
  <c r="B500" i="38"/>
  <c r="Q500" i="38" s="1"/>
  <c r="H499" i="38"/>
  <c r="U499" i="38" s="1"/>
  <c r="G499" i="38"/>
  <c r="W499" i="38" s="1"/>
  <c r="F499" i="38"/>
  <c r="E499" i="38"/>
  <c r="D499" i="38"/>
  <c r="S499" i="38" s="1"/>
  <c r="C499" i="38"/>
  <c r="R499" i="38" s="1"/>
  <c r="B499" i="38"/>
  <c r="Q499" i="38" s="1"/>
  <c r="H498" i="38"/>
  <c r="U498" i="38" s="1"/>
  <c r="G498" i="38"/>
  <c r="W498" i="38" s="1"/>
  <c r="F498" i="38"/>
  <c r="E498" i="38"/>
  <c r="D498" i="38"/>
  <c r="S498" i="38" s="1"/>
  <c r="C498" i="38"/>
  <c r="R498" i="38" s="1"/>
  <c r="B498" i="38"/>
  <c r="Q498" i="38" s="1"/>
  <c r="H497" i="38"/>
  <c r="U497" i="38" s="1"/>
  <c r="G497" i="38"/>
  <c r="W497" i="38" s="1"/>
  <c r="F497" i="38"/>
  <c r="E497" i="38"/>
  <c r="D497" i="38"/>
  <c r="S497" i="38" s="1"/>
  <c r="C497" i="38"/>
  <c r="R497" i="38" s="1"/>
  <c r="B497" i="38"/>
  <c r="Q497" i="38" s="1"/>
  <c r="H496" i="38"/>
  <c r="U496" i="38" s="1"/>
  <c r="G496" i="38"/>
  <c r="W496" i="38" s="1"/>
  <c r="F496" i="38"/>
  <c r="E496" i="38"/>
  <c r="D496" i="38"/>
  <c r="S496" i="38" s="1"/>
  <c r="C496" i="38"/>
  <c r="R496" i="38" s="1"/>
  <c r="B496" i="38"/>
  <c r="Q496" i="38" s="1"/>
  <c r="H495" i="38"/>
  <c r="U495" i="38" s="1"/>
  <c r="G495" i="38"/>
  <c r="W495" i="38" s="1"/>
  <c r="F495" i="38"/>
  <c r="E495" i="38"/>
  <c r="D495" i="38"/>
  <c r="S495" i="38" s="1"/>
  <c r="C495" i="38"/>
  <c r="R495" i="38" s="1"/>
  <c r="B495" i="38"/>
  <c r="Q495" i="38" s="1"/>
  <c r="H494" i="38"/>
  <c r="U494" i="38" s="1"/>
  <c r="G494" i="38"/>
  <c r="W494" i="38" s="1"/>
  <c r="F494" i="38"/>
  <c r="E494" i="38"/>
  <c r="D494" i="38"/>
  <c r="S494" i="38" s="1"/>
  <c r="C494" i="38"/>
  <c r="R494" i="38" s="1"/>
  <c r="B494" i="38"/>
  <c r="Q494" i="38" s="1"/>
  <c r="H493" i="38"/>
  <c r="U493" i="38" s="1"/>
  <c r="G493" i="38"/>
  <c r="W493" i="38" s="1"/>
  <c r="F493" i="38"/>
  <c r="E493" i="38"/>
  <c r="D493" i="38"/>
  <c r="S493" i="38" s="1"/>
  <c r="C493" i="38"/>
  <c r="R493" i="38" s="1"/>
  <c r="B493" i="38"/>
  <c r="Q493" i="38" s="1"/>
  <c r="H492" i="38"/>
  <c r="U492" i="38" s="1"/>
  <c r="G492" i="38"/>
  <c r="W492" i="38" s="1"/>
  <c r="F492" i="38"/>
  <c r="E492" i="38"/>
  <c r="D492" i="38"/>
  <c r="S492" i="38" s="1"/>
  <c r="C492" i="38"/>
  <c r="R492" i="38" s="1"/>
  <c r="B492" i="38"/>
  <c r="Q492" i="38" s="1"/>
  <c r="H491" i="38"/>
  <c r="U491" i="38" s="1"/>
  <c r="G491" i="38"/>
  <c r="W491" i="38" s="1"/>
  <c r="F491" i="38"/>
  <c r="E491" i="38"/>
  <c r="D491" i="38"/>
  <c r="S491" i="38" s="1"/>
  <c r="C491" i="38"/>
  <c r="R491" i="38" s="1"/>
  <c r="B491" i="38"/>
  <c r="Q491" i="38" s="1"/>
  <c r="H490" i="38"/>
  <c r="U490" i="38" s="1"/>
  <c r="G490" i="38"/>
  <c r="W490" i="38" s="1"/>
  <c r="F490" i="38"/>
  <c r="E490" i="38"/>
  <c r="D490" i="38"/>
  <c r="S490" i="38" s="1"/>
  <c r="C490" i="38"/>
  <c r="R490" i="38" s="1"/>
  <c r="B490" i="38"/>
  <c r="Q490" i="38" s="1"/>
  <c r="H489" i="38"/>
  <c r="U489" i="38" s="1"/>
  <c r="G489" i="38"/>
  <c r="W489" i="38" s="1"/>
  <c r="F489" i="38"/>
  <c r="E489" i="38"/>
  <c r="D489" i="38"/>
  <c r="S489" i="38" s="1"/>
  <c r="C489" i="38"/>
  <c r="R489" i="38" s="1"/>
  <c r="B489" i="38"/>
  <c r="Q489" i="38" s="1"/>
  <c r="H488" i="38"/>
  <c r="U488" i="38" s="1"/>
  <c r="G488" i="38"/>
  <c r="W488" i="38" s="1"/>
  <c r="F488" i="38"/>
  <c r="E488" i="38"/>
  <c r="D488" i="38"/>
  <c r="S488" i="38" s="1"/>
  <c r="C488" i="38"/>
  <c r="R488" i="38" s="1"/>
  <c r="B488" i="38"/>
  <c r="Q488" i="38" s="1"/>
  <c r="H487" i="38"/>
  <c r="U487" i="38" s="1"/>
  <c r="G487" i="38"/>
  <c r="W487" i="38" s="1"/>
  <c r="F487" i="38"/>
  <c r="E487" i="38"/>
  <c r="D487" i="38"/>
  <c r="S487" i="38" s="1"/>
  <c r="C487" i="38"/>
  <c r="R487" i="38" s="1"/>
  <c r="B487" i="38"/>
  <c r="Q487" i="38" s="1"/>
  <c r="H486" i="38"/>
  <c r="U486" i="38" s="1"/>
  <c r="G486" i="38"/>
  <c r="W486" i="38" s="1"/>
  <c r="F486" i="38"/>
  <c r="E486" i="38"/>
  <c r="D486" i="38"/>
  <c r="S486" i="38" s="1"/>
  <c r="C486" i="38"/>
  <c r="R486" i="38" s="1"/>
  <c r="B486" i="38"/>
  <c r="Q486" i="38" s="1"/>
  <c r="H485" i="38"/>
  <c r="U485" i="38" s="1"/>
  <c r="G485" i="38"/>
  <c r="W485" i="38" s="1"/>
  <c r="F485" i="38"/>
  <c r="E485" i="38"/>
  <c r="D485" i="38"/>
  <c r="S485" i="38" s="1"/>
  <c r="C485" i="38"/>
  <c r="R485" i="38" s="1"/>
  <c r="B485" i="38"/>
  <c r="Q485" i="38" s="1"/>
  <c r="H484" i="38"/>
  <c r="U484" i="38" s="1"/>
  <c r="G484" i="38"/>
  <c r="W484" i="38" s="1"/>
  <c r="F484" i="38"/>
  <c r="E484" i="38"/>
  <c r="D484" i="38"/>
  <c r="S484" i="38" s="1"/>
  <c r="C484" i="38"/>
  <c r="R484" i="38" s="1"/>
  <c r="B484" i="38"/>
  <c r="Q484" i="38" s="1"/>
  <c r="H483" i="38"/>
  <c r="U483" i="38" s="1"/>
  <c r="G483" i="38"/>
  <c r="W483" i="38" s="1"/>
  <c r="F483" i="38"/>
  <c r="E483" i="38"/>
  <c r="D483" i="38"/>
  <c r="S483" i="38" s="1"/>
  <c r="C483" i="38"/>
  <c r="R483" i="38" s="1"/>
  <c r="B483" i="38"/>
  <c r="Q483" i="38" s="1"/>
  <c r="H482" i="38"/>
  <c r="U482" i="38" s="1"/>
  <c r="G482" i="38"/>
  <c r="W482" i="38" s="1"/>
  <c r="F482" i="38"/>
  <c r="E482" i="38"/>
  <c r="D482" i="38"/>
  <c r="S482" i="38" s="1"/>
  <c r="C482" i="38"/>
  <c r="R482" i="38" s="1"/>
  <c r="B482" i="38"/>
  <c r="Q482" i="38" s="1"/>
  <c r="H481" i="38"/>
  <c r="U481" i="38" s="1"/>
  <c r="G481" i="38"/>
  <c r="W481" i="38" s="1"/>
  <c r="F481" i="38"/>
  <c r="E481" i="38"/>
  <c r="D481" i="38"/>
  <c r="S481" i="38" s="1"/>
  <c r="C481" i="38"/>
  <c r="R481" i="38" s="1"/>
  <c r="B481" i="38"/>
  <c r="Q481" i="38" s="1"/>
  <c r="H480" i="38"/>
  <c r="U480" i="38" s="1"/>
  <c r="G480" i="38"/>
  <c r="W480" i="38" s="1"/>
  <c r="F480" i="38"/>
  <c r="E480" i="38"/>
  <c r="D480" i="38"/>
  <c r="S480" i="38" s="1"/>
  <c r="C480" i="38"/>
  <c r="R480" i="38" s="1"/>
  <c r="B480" i="38"/>
  <c r="Q480" i="38" s="1"/>
  <c r="H479" i="38"/>
  <c r="U479" i="38" s="1"/>
  <c r="G479" i="38"/>
  <c r="W479" i="38" s="1"/>
  <c r="F479" i="38"/>
  <c r="E479" i="38"/>
  <c r="D479" i="38"/>
  <c r="S479" i="38" s="1"/>
  <c r="C479" i="38"/>
  <c r="R479" i="38" s="1"/>
  <c r="B479" i="38"/>
  <c r="Q479" i="38" s="1"/>
  <c r="H478" i="38"/>
  <c r="U478" i="38" s="1"/>
  <c r="G478" i="38"/>
  <c r="W478" i="38" s="1"/>
  <c r="F478" i="38"/>
  <c r="E478" i="38"/>
  <c r="D478" i="38"/>
  <c r="S478" i="38" s="1"/>
  <c r="C478" i="38"/>
  <c r="R478" i="38" s="1"/>
  <c r="B478" i="38"/>
  <c r="Q478" i="38" s="1"/>
  <c r="H477" i="38"/>
  <c r="U477" i="38" s="1"/>
  <c r="G477" i="38"/>
  <c r="W477" i="38" s="1"/>
  <c r="F477" i="38"/>
  <c r="E477" i="38"/>
  <c r="D477" i="38"/>
  <c r="S477" i="38" s="1"/>
  <c r="C477" i="38"/>
  <c r="R477" i="38" s="1"/>
  <c r="B477" i="38"/>
  <c r="Q477" i="38" s="1"/>
  <c r="H476" i="38"/>
  <c r="U476" i="38" s="1"/>
  <c r="G476" i="38"/>
  <c r="W476" i="38" s="1"/>
  <c r="F476" i="38"/>
  <c r="E476" i="38"/>
  <c r="D476" i="38"/>
  <c r="S476" i="38" s="1"/>
  <c r="C476" i="38"/>
  <c r="R476" i="38" s="1"/>
  <c r="B476" i="38"/>
  <c r="Q476" i="38" s="1"/>
  <c r="H475" i="38"/>
  <c r="U475" i="38" s="1"/>
  <c r="G475" i="38"/>
  <c r="W475" i="38" s="1"/>
  <c r="F475" i="38"/>
  <c r="E475" i="38"/>
  <c r="D475" i="38"/>
  <c r="S475" i="38" s="1"/>
  <c r="C475" i="38"/>
  <c r="R475" i="38" s="1"/>
  <c r="B475" i="38"/>
  <c r="Q475" i="38" s="1"/>
  <c r="H474" i="38"/>
  <c r="U474" i="38" s="1"/>
  <c r="G474" i="38"/>
  <c r="W474" i="38" s="1"/>
  <c r="F474" i="38"/>
  <c r="E474" i="38"/>
  <c r="D474" i="38"/>
  <c r="S474" i="38" s="1"/>
  <c r="C474" i="38"/>
  <c r="R474" i="38" s="1"/>
  <c r="B474" i="38"/>
  <c r="Q474" i="38" s="1"/>
  <c r="H473" i="38"/>
  <c r="U473" i="38" s="1"/>
  <c r="G473" i="38"/>
  <c r="W473" i="38" s="1"/>
  <c r="F473" i="38"/>
  <c r="E473" i="38"/>
  <c r="D473" i="38"/>
  <c r="S473" i="38" s="1"/>
  <c r="C473" i="38"/>
  <c r="R473" i="38" s="1"/>
  <c r="B473" i="38"/>
  <c r="Q473" i="38" s="1"/>
  <c r="H472" i="38"/>
  <c r="U472" i="38" s="1"/>
  <c r="G472" i="38"/>
  <c r="W472" i="38" s="1"/>
  <c r="F472" i="38"/>
  <c r="E472" i="38"/>
  <c r="D472" i="38"/>
  <c r="S472" i="38" s="1"/>
  <c r="C472" i="38"/>
  <c r="R472" i="38" s="1"/>
  <c r="B472" i="38"/>
  <c r="Q472" i="38" s="1"/>
  <c r="H471" i="38"/>
  <c r="U471" i="38" s="1"/>
  <c r="G471" i="38"/>
  <c r="W471" i="38" s="1"/>
  <c r="F471" i="38"/>
  <c r="E471" i="38"/>
  <c r="D471" i="38"/>
  <c r="S471" i="38" s="1"/>
  <c r="C471" i="38"/>
  <c r="R471" i="38" s="1"/>
  <c r="B471" i="38"/>
  <c r="Q471" i="38" s="1"/>
  <c r="H470" i="38"/>
  <c r="U470" i="38" s="1"/>
  <c r="G470" i="38"/>
  <c r="W470" i="38" s="1"/>
  <c r="F470" i="38"/>
  <c r="E470" i="38"/>
  <c r="D470" i="38"/>
  <c r="S470" i="38" s="1"/>
  <c r="C470" i="38"/>
  <c r="R470" i="38" s="1"/>
  <c r="B470" i="38"/>
  <c r="Q470" i="38" s="1"/>
  <c r="H469" i="38"/>
  <c r="U469" i="38" s="1"/>
  <c r="G469" i="38"/>
  <c r="W469" i="38" s="1"/>
  <c r="F469" i="38"/>
  <c r="E469" i="38"/>
  <c r="D469" i="38"/>
  <c r="S469" i="38" s="1"/>
  <c r="C469" i="38"/>
  <c r="R469" i="38" s="1"/>
  <c r="B469" i="38"/>
  <c r="Q469" i="38" s="1"/>
  <c r="H468" i="38"/>
  <c r="U468" i="38" s="1"/>
  <c r="G468" i="38"/>
  <c r="W468" i="38" s="1"/>
  <c r="F468" i="38"/>
  <c r="E468" i="38"/>
  <c r="D468" i="38"/>
  <c r="S468" i="38" s="1"/>
  <c r="C468" i="38"/>
  <c r="R468" i="38" s="1"/>
  <c r="B468" i="38"/>
  <c r="Q468" i="38" s="1"/>
  <c r="H467" i="38"/>
  <c r="U467" i="38" s="1"/>
  <c r="G467" i="38"/>
  <c r="W467" i="38" s="1"/>
  <c r="F467" i="38"/>
  <c r="E467" i="38"/>
  <c r="D467" i="38"/>
  <c r="S467" i="38" s="1"/>
  <c r="C467" i="38"/>
  <c r="R467" i="38" s="1"/>
  <c r="B467" i="38"/>
  <c r="Q467" i="38" s="1"/>
  <c r="H466" i="38"/>
  <c r="U466" i="38" s="1"/>
  <c r="G466" i="38"/>
  <c r="W466" i="38" s="1"/>
  <c r="F466" i="38"/>
  <c r="E466" i="38"/>
  <c r="D466" i="38"/>
  <c r="S466" i="38" s="1"/>
  <c r="C466" i="38"/>
  <c r="R466" i="38" s="1"/>
  <c r="B466" i="38"/>
  <c r="Q466" i="38" s="1"/>
  <c r="H465" i="38"/>
  <c r="U465" i="38" s="1"/>
  <c r="G465" i="38"/>
  <c r="W465" i="38" s="1"/>
  <c r="F465" i="38"/>
  <c r="E465" i="38"/>
  <c r="D465" i="38"/>
  <c r="S465" i="38" s="1"/>
  <c r="C465" i="38"/>
  <c r="R465" i="38" s="1"/>
  <c r="B465" i="38"/>
  <c r="Q465" i="38" s="1"/>
  <c r="H464" i="38"/>
  <c r="U464" i="38" s="1"/>
  <c r="G464" i="38"/>
  <c r="W464" i="38" s="1"/>
  <c r="F464" i="38"/>
  <c r="E464" i="38"/>
  <c r="D464" i="38"/>
  <c r="S464" i="38" s="1"/>
  <c r="C464" i="38"/>
  <c r="R464" i="38" s="1"/>
  <c r="B464" i="38"/>
  <c r="Q464" i="38" s="1"/>
  <c r="H463" i="38"/>
  <c r="U463" i="38" s="1"/>
  <c r="G463" i="38"/>
  <c r="W463" i="38" s="1"/>
  <c r="F463" i="38"/>
  <c r="E463" i="38"/>
  <c r="D463" i="38"/>
  <c r="S463" i="38" s="1"/>
  <c r="C463" i="38"/>
  <c r="R463" i="38" s="1"/>
  <c r="B463" i="38"/>
  <c r="Q463" i="38" s="1"/>
  <c r="H462" i="38"/>
  <c r="U462" i="38" s="1"/>
  <c r="G462" i="38"/>
  <c r="W462" i="38" s="1"/>
  <c r="F462" i="38"/>
  <c r="E462" i="38"/>
  <c r="D462" i="38"/>
  <c r="S462" i="38" s="1"/>
  <c r="C462" i="38"/>
  <c r="R462" i="38" s="1"/>
  <c r="B462" i="38"/>
  <c r="Q462" i="38" s="1"/>
  <c r="H461" i="38"/>
  <c r="U461" i="38" s="1"/>
  <c r="G461" i="38"/>
  <c r="W461" i="38" s="1"/>
  <c r="F461" i="38"/>
  <c r="E461" i="38"/>
  <c r="D461" i="38"/>
  <c r="S461" i="38" s="1"/>
  <c r="C461" i="38"/>
  <c r="R461" i="38" s="1"/>
  <c r="B461" i="38"/>
  <c r="Q461" i="38" s="1"/>
  <c r="H460" i="38"/>
  <c r="U460" i="38" s="1"/>
  <c r="G460" i="38"/>
  <c r="W460" i="38" s="1"/>
  <c r="F460" i="38"/>
  <c r="E460" i="38"/>
  <c r="D460" i="38"/>
  <c r="S460" i="38" s="1"/>
  <c r="C460" i="38"/>
  <c r="R460" i="38" s="1"/>
  <c r="B460" i="38"/>
  <c r="Q460" i="38" s="1"/>
  <c r="H459" i="38"/>
  <c r="U459" i="38" s="1"/>
  <c r="G459" i="38"/>
  <c r="W459" i="38" s="1"/>
  <c r="F459" i="38"/>
  <c r="E459" i="38"/>
  <c r="D459" i="38"/>
  <c r="S459" i="38" s="1"/>
  <c r="C459" i="38"/>
  <c r="R459" i="38" s="1"/>
  <c r="B459" i="38"/>
  <c r="Q459" i="38" s="1"/>
  <c r="H458" i="38"/>
  <c r="U458" i="38" s="1"/>
  <c r="G458" i="38"/>
  <c r="W458" i="38" s="1"/>
  <c r="F458" i="38"/>
  <c r="E458" i="38"/>
  <c r="D458" i="38"/>
  <c r="S458" i="38" s="1"/>
  <c r="C458" i="38"/>
  <c r="R458" i="38" s="1"/>
  <c r="B458" i="38"/>
  <c r="Q458" i="38" s="1"/>
  <c r="H457" i="38"/>
  <c r="U457" i="38" s="1"/>
  <c r="G457" i="38"/>
  <c r="W457" i="38" s="1"/>
  <c r="F457" i="38"/>
  <c r="E457" i="38"/>
  <c r="D457" i="38"/>
  <c r="S457" i="38" s="1"/>
  <c r="C457" i="38"/>
  <c r="R457" i="38" s="1"/>
  <c r="B457" i="38"/>
  <c r="Q457" i="38" s="1"/>
  <c r="H456" i="38"/>
  <c r="U456" i="38" s="1"/>
  <c r="G456" i="38"/>
  <c r="W456" i="38" s="1"/>
  <c r="F456" i="38"/>
  <c r="E456" i="38"/>
  <c r="D456" i="38"/>
  <c r="S456" i="38" s="1"/>
  <c r="C456" i="38"/>
  <c r="R456" i="38" s="1"/>
  <c r="B456" i="38"/>
  <c r="Q456" i="38" s="1"/>
  <c r="H455" i="38"/>
  <c r="U455" i="38" s="1"/>
  <c r="G455" i="38"/>
  <c r="W455" i="38" s="1"/>
  <c r="F455" i="38"/>
  <c r="E455" i="38"/>
  <c r="D455" i="38"/>
  <c r="S455" i="38" s="1"/>
  <c r="C455" i="38"/>
  <c r="R455" i="38" s="1"/>
  <c r="B455" i="38"/>
  <c r="Q455" i="38" s="1"/>
  <c r="H454" i="38"/>
  <c r="U454" i="38" s="1"/>
  <c r="G454" i="38"/>
  <c r="W454" i="38" s="1"/>
  <c r="F454" i="38"/>
  <c r="E454" i="38"/>
  <c r="D454" i="38"/>
  <c r="S454" i="38" s="1"/>
  <c r="C454" i="38"/>
  <c r="R454" i="38" s="1"/>
  <c r="B454" i="38"/>
  <c r="Q454" i="38" s="1"/>
  <c r="H453" i="38"/>
  <c r="U453" i="38" s="1"/>
  <c r="G453" i="38"/>
  <c r="W453" i="38" s="1"/>
  <c r="F453" i="38"/>
  <c r="E453" i="38"/>
  <c r="D453" i="38"/>
  <c r="S453" i="38" s="1"/>
  <c r="C453" i="38"/>
  <c r="R453" i="38" s="1"/>
  <c r="B453" i="38"/>
  <c r="Q453" i="38" s="1"/>
  <c r="H452" i="38"/>
  <c r="U452" i="38" s="1"/>
  <c r="G452" i="38"/>
  <c r="W452" i="38" s="1"/>
  <c r="F452" i="38"/>
  <c r="E452" i="38"/>
  <c r="D452" i="38"/>
  <c r="S452" i="38" s="1"/>
  <c r="C452" i="38"/>
  <c r="R452" i="38" s="1"/>
  <c r="B452" i="38"/>
  <c r="Q452" i="38" s="1"/>
  <c r="H451" i="38"/>
  <c r="U451" i="38" s="1"/>
  <c r="G451" i="38"/>
  <c r="W451" i="38" s="1"/>
  <c r="F451" i="38"/>
  <c r="E451" i="38"/>
  <c r="D451" i="38"/>
  <c r="S451" i="38" s="1"/>
  <c r="C451" i="38"/>
  <c r="R451" i="38" s="1"/>
  <c r="B451" i="38"/>
  <c r="Q451" i="38" s="1"/>
  <c r="H450" i="38"/>
  <c r="U450" i="38" s="1"/>
  <c r="G450" i="38"/>
  <c r="W450" i="38" s="1"/>
  <c r="F450" i="38"/>
  <c r="E450" i="38"/>
  <c r="D450" i="38"/>
  <c r="S450" i="38" s="1"/>
  <c r="C450" i="38"/>
  <c r="R450" i="38" s="1"/>
  <c r="B450" i="38"/>
  <c r="Q450" i="38" s="1"/>
  <c r="H449" i="38"/>
  <c r="U449" i="38" s="1"/>
  <c r="G449" i="38"/>
  <c r="W449" i="38" s="1"/>
  <c r="F449" i="38"/>
  <c r="E449" i="38"/>
  <c r="D449" i="38"/>
  <c r="S449" i="38" s="1"/>
  <c r="C449" i="38"/>
  <c r="R449" i="38" s="1"/>
  <c r="B449" i="38"/>
  <c r="Q449" i="38" s="1"/>
  <c r="H448" i="38"/>
  <c r="U448" i="38" s="1"/>
  <c r="G448" i="38"/>
  <c r="W448" i="38" s="1"/>
  <c r="F448" i="38"/>
  <c r="E448" i="38"/>
  <c r="D448" i="38"/>
  <c r="S448" i="38" s="1"/>
  <c r="C448" i="38"/>
  <c r="R448" i="38" s="1"/>
  <c r="B448" i="38"/>
  <c r="Q448" i="38" s="1"/>
  <c r="H447" i="38"/>
  <c r="U447" i="38" s="1"/>
  <c r="G447" i="38"/>
  <c r="W447" i="38" s="1"/>
  <c r="F447" i="38"/>
  <c r="E447" i="38"/>
  <c r="D447" i="38"/>
  <c r="S447" i="38" s="1"/>
  <c r="C447" i="38"/>
  <c r="R447" i="38" s="1"/>
  <c r="B447" i="38"/>
  <c r="Q447" i="38" s="1"/>
  <c r="H446" i="38"/>
  <c r="U446" i="38" s="1"/>
  <c r="G446" i="38"/>
  <c r="W446" i="38" s="1"/>
  <c r="F446" i="38"/>
  <c r="E446" i="38"/>
  <c r="D446" i="38"/>
  <c r="S446" i="38" s="1"/>
  <c r="C446" i="38"/>
  <c r="R446" i="38" s="1"/>
  <c r="B446" i="38"/>
  <c r="Q446" i="38" s="1"/>
  <c r="H445" i="38"/>
  <c r="U445" i="38" s="1"/>
  <c r="G445" i="38"/>
  <c r="W445" i="38" s="1"/>
  <c r="F445" i="38"/>
  <c r="E445" i="38"/>
  <c r="D445" i="38"/>
  <c r="S445" i="38" s="1"/>
  <c r="C445" i="38"/>
  <c r="R445" i="38" s="1"/>
  <c r="B445" i="38"/>
  <c r="Q445" i="38" s="1"/>
  <c r="H444" i="38"/>
  <c r="U444" i="38" s="1"/>
  <c r="G444" i="38"/>
  <c r="W444" i="38" s="1"/>
  <c r="F444" i="38"/>
  <c r="E444" i="38"/>
  <c r="D444" i="38"/>
  <c r="S444" i="38" s="1"/>
  <c r="C444" i="38"/>
  <c r="R444" i="38" s="1"/>
  <c r="B444" i="38"/>
  <c r="Q444" i="38" s="1"/>
  <c r="H443" i="38"/>
  <c r="U443" i="38" s="1"/>
  <c r="G443" i="38"/>
  <c r="W443" i="38" s="1"/>
  <c r="F443" i="38"/>
  <c r="E443" i="38"/>
  <c r="D443" i="38"/>
  <c r="S443" i="38" s="1"/>
  <c r="C443" i="38"/>
  <c r="R443" i="38" s="1"/>
  <c r="B443" i="38"/>
  <c r="Q443" i="38" s="1"/>
  <c r="H442" i="38"/>
  <c r="U442" i="38" s="1"/>
  <c r="G442" i="38"/>
  <c r="W442" i="38" s="1"/>
  <c r="F442" i="38"/>
  <c r="E442" i="38"/>
  <c r="D442" i="38"/>
  <c r="S442" i="38" s="1"/>
  <c r="C442" i="38"/>
  <c r="R442" i="38" s="1"/>
  <c r="B442" i="38"/>
  <c r="Q442" i="38" s="1"/>
  <c r="H441" i="38"/>
  <c r="U441" i="38" s="1"/>
  <c r="G441" i="38"/>
  <c r="W441" i="38" s="1"/>
  <c r="F441" i="38"/>
  <c r="E441" i="38"/>
  <c r="D441" i="38"/>
  <c r="S441" i="38" s="1"/>
  <c r="C441" i="38"/>
  <c r="R441" i="38" s="1"/>
  <c r="B441" i="38"/>
  <c r="Q441" i="38" s="1"/>
  <c r="H440" i="38"/>
  <c r="U440" i="38" s="1"/>
  <c r="G440" i="38"/>
  <c r="W440" i="38" s="1"/>
  <c r="F440" i="38"/>
  <c r="E440" i="38"/>
  <c r="D440" i="38"/>
  <c r="S440" i="38" s="1"/>
  <c r="C440" i="38"/>
  <c r="R440" i="38" s="1"/>
  <c r="B440" i="38"/>
  <c r="Q440" i="38" s="1"/>
  <c r="H439" i="38"/>
  <c r="U439" i="38" s="1"/>
  <c r="G439" i="38"/>
  <c r="W439" i="38" s="1"/>
  <c r="F439" i="38"/>
  <c r="E439" i="38"/>
  <c r="D439" i="38"/>
  <c r="S439" i="38" s="1"/>
  <c r="C439" i="38"/>
  <c r="R439" i="38" s="1"/>
  <c r="B439" i="38"/>
  <c r="Q439" i="38" s="1"/>
  <c r="H438" i="38"/>
  <c r="U438" i="38" s="1"/>
  <c r="G438" i="38"/>
  <c r="W438" i="38" s="1"/>
  <c r="F438" i="38"/>
  <c r="E438" i="38"/>
  <c r="D438" i="38"/>
  <c r="S438" i="38" s="1"/>
  <c r="C438" i="38"/>
  <c r="R438" i="38" s="1"/>
  <c r="B438" i="38"/>
  <c r="Q438" i="38" s="1"/>
  <c r="H437" i="38"/>
  <c r="U437" i="38" s="1"/>
  <c r="G437" i="38"/>
  <c r="W437" i="38" s="1"/>
  <c r="F437" i="38"/>
  <c r="E437" i="38"/>
  <c r="D437" i="38"/>
  <c r="S437" i="38" s="1"/>
  <c r="C437" i="38"/>
  <c r="R437" i="38" s="1"/>
  <c r="B437" i="38"/>
  <c r="Q437" i="38" s="1"/>
  <c r="H436" i="38"/>
  <c r="U436" i="38" s="1"/>
  <c r="G436" i="38"/>
  <c r="W436" i="38" s="1"/>
  <c r="F436" i="38"/>
  <c r="E436" i="38"/>
  <c r="D436" i="38"/>
  <c r="S436" i="38" s="1"/>
  <c r="C436" i="38"/>
  <c r="R436" i="38" s="1"/>
  <c r="B436" i="38"/>
  <c r="Q436" i="38" s="1"/>
  <c r="H435" i="38"/>
  <c r="U435" i="38" s="1"/>
  <c r="G435" i="38"/>
  <c r="W435" i="38" s="1"/>
  <c r="F435" i="38"/>
  <c r="E435" i="38"/>
  <c r="D435" i="38"/>
  <c r="S435" i="38" s="1"/>
  <c r="C435" i="38"/>
  <c r="R435" i="38" s="1"/>
  <c r="B435" i="38"/>
  <c r="Q435" i="38" s="1"/>
  <c r="H434" i="38"/>
  <c r="U434" i="38" s="1"/>
  <c r="G434" i="38"/>
  <c r="W434" i="38" s="1"/>
  <c r="F434" i="38"/>
  <c r="E434" i="38"/>
  <c r="D434" i="38"/>
  <c r="S434" i="38" s="1"/>
  <c r="C434" i="38"/>
  <c r="R434" i="38" s="1"/>
  <c r="B434" i="38"/>
  <c r="Q434" i="38" s="1"/>
  <c r="H433" i="38"/>
  <c r="U433" i="38" s="1"/>
  <c r="G433" i="38"/>
  <c r="W433" i="38" s="1"/>
  <c r="F433" i="38"/>
  <c r="E433" i="38"/>
  <c r="D433" i="38"/>
  <c r="S433" i="38" s="1"/>
  <c r="C433" i="38"/>
  <c r="R433" i="38" s="1"/>
  <c r="B433" i="38"/>
  <c r="Q433" i="38" s="1"/>
  <c r="H432" i="38"/>
  <c r="U432" i="38" s="1"/>
  <c r="G432" i="38"/>
  <c r="W432" i="38" s="1"/>
  <c r="F432" i="38"/>
  <c r="E432" i="38"/>
  <c r="D432" i="38"/>
  <c r="S432" i="38" s="1"/>
  <c r="C432" i="38"/>
  <c r="R432" i="38" s="1"/>
  <c r="B432" i="38"/>
  <c r="Q432" i="38" s="1"/>
  <c r="H431" i="38"/>
  <c r="U431" i="38" s="1"/>
  <c r="G431" i="38"/>
  <c r="W431" i="38" s="1"/>
  <c r="F431" i="38"/>
  <c r="E431" i="38"/>
  <c r="D431" i="38"/>
  <c r="S431" i="38" s="1"/>
  <c r="C431" i="38"/>
  <c r="R431" i="38" s="1"/>
  <c r="B431" i="38"/>
  <c r="Q431" i="38" s="1"/>
  <c r="H430" i="38"/>
  <c r="U430" i="38" s="1"/>
  <c r="G430" i="38"/>
  <c r="W430" i="38" s="1"/>
  <c r="F430" i="38"/>
  <c r="E430" i="38"/>
  <c r="D430" i="38"/>
  <c r="S430" i="38" s="1"/>
  <c r="C430" i="38"/>
  <c r="R430" i="38" s="1"/>
  <c r="B430" i="38"/>
  <c r="Q430" i="38" s="1"/>
  <c r="H429" i="38"/>
  <c r="U429" i="38" s="1"/>
  <c r="G429" i="38"/>
  <c r="W429" i="38" s="1"/>
  <c r="F429" i="38"/>
  <c r="E429" i="38"/>
  <c r="D429" i="38"/>
  <c r="S429" i="38" s="1"/>
  <c r="C429" i="38"/>
  <c r="R429" i="38" s="1"/>
  <c r="B429" i="38"/>
  <c r="Q429" i="38" s="1"/>
  <c r="H428" i="38"/>
  <c r="U428" i="38" s="1"/>
  <c r="G428" i="38"/>
  <c r="W428" i="38" s="1"/>
  <c r="F428" i="38"/>
  <c r="E428" i="38"/>
  <c r="D428" i="38"/>
  <c r="S428" i="38" s="1"/>
  <c r="C428" i="38"/>
  <c r="R428" i="38" s="1"/>
  <c r="B428" i="38"/>
  <c r="Q428" i="38" s="1"/>
  <c r="H427" i="38"/>
  <c r="U427" i="38" s="1"/>
  <c r="G427" i="38"/>
  <c r="W427" i="38" s="1"/>
  <c r="F427" i="38"/>
  <c r="E427" i="38"/>
  <c r="D427" i="38"/>
  <c r="S427" i="38" s="1"/>
  <c r="C427" i="38"/>
  <c r="R427" i="38" s="1"/>
  <c r="B427" i="38"/>
  <c r="Q427" i="38" s="1"/>
  <c r="H426" i="38"/>
  <c r="U426" i="38" s="1"/>
  <c r="G426" i="38"/>
  <c r="W426" i="38" s="1"/>
  <c r="F426" i="38"/>
  <c r="E426" i="38"/>
  <c r="D426" i="38"/>
  <c r="S426" i="38" s="1"/>
  <c r="C426" i="38"/>
  <c r="R426" i="38" s="1"/>
  <c r="B426" i="38"/>
  <c r="Q426" i="38" s="1"/>
  <c r="H425" i="38"/>
  <c r="U425" i="38" s="1"/>
  <c r="G425" i="38"/>
  <c r="W425" i="38" s="1"/>
  <c r="F425" i="38"/>
  <c r="E425" i="38"/>
  <c r="D425" i="38"/>
  <c r="S425" i="38" s="1"/>
  <c r="C425" i="38"/>
  <c r="R425" i="38" s="1"/>
  <c r="B425" i="38"/>
  <c r="Q425" i="38" s="1"/>
  <c r="H424" i="38"/>
  <c r="U424" i="38" s="1"/>
  <c r="G424" i="38"/>
  <c r="W424" i="38" s="1"/>
  <c r="F424" i="38"/>
  <c r="E424" i="38"/>
  <c r="D424" i="38"/>
  <c r="S424" i="38" s="1"/>
  <c r="C424" i="38"/>
  <c r="R424" i="38" s="1"/>
  <c r="B424" i="38"/>
  <c r="Q424" i="38" s="1"/>
  <c r="H423" i="38"/>
  <c r="U423" i="38" s="1"/>
  <c r="G423" i="38"/>
  <c r="W423" i="38" s="1"/>
  <c r="F423" i="38"/>
  <c r="E423" i="38"/>
  <c r="D423" i="38"/>
  <c r="S423" i="38" s="1"/>
  <c r="C423" i="38"/>
  <c r="R423" i="38" s="1"/>
  <c r="B423" i="38"/>
  <c r="Q423" i="38" s="1"/>
  <c r="H422" i="38"/>
  <c r="U422" i="38" s="1"/>
  <c r="G422" i="38"/>
  <c r="W422" i="38" s="1"/>
  <c r="F422" i="38"/>
  <c r="E422" i="38"/>
  <c r="D422" i="38"/>
  <c r="S422" i="38" s="1"/>
  <c r="C422" i="38"/>
  <c r="R422" i="38" s="1"/>
  <c r="B422" i="38"/>
  <c r="Q422" i="38" s="1"/>
  <c r="H421" i="38"/>
  <c r="U421" i="38" s="1"/>
  <c r="G421" i="38"/>
  <c r="W421" i="38" s="1"/>
  <c r="F421" i="38"/>
  <c r="E421" i="38"/>
  <c r="D421" i="38"/>
  <c r="S421" i="38" s="1"/>
  <c r="C421" i="38"/>
  <c r="R421" i="38" s="1"/>
  <c r="B421" i="38"/>
  <c r="Q421" i="38" s="1"/>
  <c r="H420" i="38"/>
  <c r="U420" i="38" s="1"/>
  <c r="G420" i="38"/>
  <c r="W420" i="38" s="1"/>
  <c r="F420" i="38"/>
  <c r="E420" i="38"/>
  <c r="D420" i="38"/>
  <c r="S420" i="38" s="1"/>
  <c r="C420" i="38"/>
  <c r="R420" i="38" s="1"/>
  <c r="B420" i="38"/>
  <c r="Q420" i="38" s="1"/>
  <c r="H419" i="38"/>
  <c r="U419" i="38" s="1"/>
  <c r="G419" i="38"/>
  <c r="W419" i="38" s="1"/>
  <c r="F419" i="38"/>
  <c r="E419" i="38"/>
  <c r="D419" i="38"/>
  <c r="S419" i="38" s="1"/>
  <c r="C419" i="38"/>
  <c r="R419" i="38" s="1"/>
  <c r="B419" i="38"/>
  <c r="Q419" i="38" s="1"/>
  <c r="H418" i="38"/>
  <c r="U418" i="38" s="1"/>
  <c r="G418" i="38"/>
  <c r="W418" i="38" s="1"/>
  <c r="F418" i="38"/>
  <c r="E418" i="38"/>
  <c r="D418" i="38"/>
  <c r="S418" i="38" s="1"/>
  <c r="C418" i="38"/>
  <c r="R418" i="38" s="1"/>
  <c r="B418" i="38"/>
  <c r="Q418" i="38" s="1"/>
  <c r="H417" i="38"/>
  <c r="U417" i="38" s="1"/>
  <c r="G417" i="38"/>
  <c r="W417" i="38" s="1"/>
  <c r="F417" i="38"/>
  <c r="E417" i="38"/>
  <c r="D417" i="38"/>
  <c r="S417" i="38" s="1"/>
  <c r="C417" i="38"/>
  <c r="R417" i="38" s="1"/>
  <c r="B417" i="38"/>
  <c r="Q417" i="38" s="1"/>
  <c r="H416" i="38"/>
  <c r="U416" i="38" s="1"/>
  <c r="G416" i="38"/>
  <c r="W416" i="38" s="1"/>
  <c r="F416" i="38"/>
  <c r="E416" i="38"/>
  <c r="D416" i="38"/>
  <c r="S416" i="38" s="1"/>
  <c r="C416" i="38"/>
  <c r="R416" i="38" s="1"/>
  <c r="B416" i="38"/>
  <c r="Q416" i="38" s="1"/>
  <c r="H415" i="38"/>
  <c r="U415" i="38" s="1"/>
  <c r="G415" i="38"/>
  <c r="W415" i="38" s="1"/>
  <c r="F415" i="38"/>
  <c r="E415" i="38"/>
  <c r="D415" i="38"/>
  <c r="S415" i="38" s="1"/>
  <c r="C415" i="38"/>
  <c r="R415" i="38" s="1"/>
  <c r="B415" i="38"/>
  <c r="Q415" i="38" s="1"/>
  <c r="H414" i="38"/>
  <c r="U414" i="38" s="1"/>
  <c r="G414" i="38"/>
  <c r="W414" i="38" s="1"/>
  <c r="F414" i="38"/>
  <c r="E414" i="38"/>
  <c r="D414" i="38"/>
  <c r="S414" i="38" s="1"/>
  <c r="C414" i="38"/>
  <c r="R414" i="38" s="1"/>
  <c r="B414" i="38"/>
  <c r="Q414" i="38" s="1"/>
  <c r="H413" i="38"/>
  <c r="U413" i="38" s="1"/>
  <c r="G413" i="38"/>
  <c r="W413" i="38" s="1"/>
  <c r="F413" i="38"/>
  <c r="E413" i="38"/>
  <c r="D413" i="38"/>
  <c r="S413" i="38" s="1"/>
  <c r="C413" i="38"/>
  <c r="R413" i="38" s="1"/>
  <c r="B413" i="38"/>
  <c r="Q413" i="38" s="1"/>
  <c r="H412" i="38"/>
  <c r="U412" i="38" s="1"/>
  <c r="G412" i="38"/>
  <c r="W412" i="38" s="1"/>
  <c r="F412" i="38"/>
  <c r="E412" i="38"/>
  <c r="D412" i="38"/>
  <c r="S412" i="38" s="1"/>
  <c r="C412" i="38"/>
  <c r="R412" i="38" s="1"/>
  <c r="B412" i="38"/>
  <c r="Q412" i="38" s="1"/>
  <c r="H411" i="38"/>
  <c r="U411" i="38" s="1"/>
  <c r="G411" i="38"/>
  <c r="W411" i="38" s="1"/>
  <c r="F411" i="38"/>
  <c r="E411" i="38"/>
  <c r="D411" i="38"/>
  <c r="S411" i="38" s="1"/>
  <c r="C411" i="38"/>
  <c r="R411" i="38" s="1"/>
  <c r="B411" i="38"/>
  <c r="Q411" i="38" s="1"/>
  <c r="H410" i="38"/>
  <c r="U410" i="38" s="1"/>
  <c r="G410" i="38"/>
  <c r="W410" i="38" s="1"/>
  <c r="F410" i="38"/>
  <c r="E410" i="38"/>
  <c r="D410" i="38"/>
  <c r="S410" i="38" s="1"/>
  <c r="C410" i="38"/>
  <c r="R410" i="38" s="1"/>
  <c r="B410" i="38"/>
  <c r="Q410" i="38" s="1"/>
  <c r="H409" i="38"/>
  <c r="U409" i="38" s="1"/>
  <c r="G409" i="38"/>
  <c r="W409" i="38" s="1"/>
  <c r="F409" i="38"/>
  <c r="E409" i="38"/>
  <c r="D409" i="38"/>
  <c r="S409" i="38" s="1"/>
  <c r="C409" i="38"/>
  <c r="R409" i="38" s="1"/>
  <c r="B409" i="38"/>
  <c r="Q409" i="38" s="1"/>
  <c r="H408" i="38"/>
  <c r="U408" i="38" s="1"/>
  <c r="G408" i="38"/>
  <c r="W408" i="38" s="1"/>
  <c r="F408" i="38"/>
  <c r="E408" i="38"/>
  <c r="D408" i="38"/>
  <c r="S408" i="38" s="1"/>
  <c r="C408" i="38"/>
  <c r="R408" i="38" s="1"/>
  <c r="B408" i="38"/>
  <c r="Q408" i="38" s="1"/>
  <c r="H407" i="38"/>
  <c r="U407" i="38" s="1"/>
  <c r="G407" i="38"/>
  <c r="W407" i="38" s="1"/>
  <c r="F407" i="38"/>
  <c r="E407" i="38"/>
  <c r="D407" i="38"/>
  <c r="S407" i="38" s="1"/>
  <c r="C407" i="38"/>
  <c r="R407" i="38" s="1"/>
  <c r="B407" i="38"/>
  <c r="Q407" i="38" s="1"/>
  <c r="H406" i="38"/>
  <c r="U406" i="38" s="1"/>
  <c r="G406" i="38"/>
  <c r="W406" i="38" s="1"/>
  <c r="F406" i="38"/>
  <c r="E406" i="38"/>
  <c r="D406" i="38"/>
  <c r="S406" i="38" s="1"/>
  <c r="C406" i="38"/>
  <c r="R406" i="38" s="1"/>
  <c r="B406" i="38"/>
  <c r="Q406" i="38" s="1"/>
  <c r="H405" i="38"/>
  <c r="U405" i="38" s="1"/>
  <c r="G405" i="38"/>
  <c r="W405" i="38" s="1"/>
  <c r="F405" i="38"/>
  <c r="E405" i="38"/>
  <c r="D405" i="38"/>
  <c r="S405" i="38" s="1"/>
  <c r="C405" i="38"/>
  <c r="R405" i="38" s="1"/>
  <c r="B405" i="38"/>
  <c r="Q405" i="38" s="1"/>
  <c r="H404" i="38"/>
  <c r="U404" i="38" s="1"/>
  <c r="G404" i="38"/>
  <c r="W404" i="38" s="1"/>
  <c r="F404" i="38"/>
  <c r="E404" i="38"/>
  <c r="D404" i="38"/>
  <c r="S404" i="38" s="1"/>
  <c r="C404" i="38"/>
  <c r="R404" i="38" s="1"/>
  <c r="B404" i="38"/>
  <c r="Q404" i="38" s="1"/>
  <c r="H403" i="38"/>
  <c r="U403" i="38" s="1"/>
  <c r="G403" i="38"/>
  <c r="W403" i="38" s="1"/>
  <c r="F403" i="38"/>
  <c r="E403" i="38"/>
  <c r="D403" i="38"/>
  <c r="S403" i="38" s="1"/>
  <c r="C403" i="38"/>
  <c r="R403" i="38" s="1"/>
  <c r="B403" i="38"/>
  <c r="Q403" i="38" s="1"/>
  <c r="H402" i="38"/>
  <c r="U402" i="38" s="1"/>
  <c r="G402" i="38"/>
  <c r="W402" i="38" s="1"/>
  <c r="F402" i="38"/>
  <c r="E402" i="38"/>
  <c r="D402" i="38"/>
  <c r="S402" i="38" s="1"/>
  <c r="C402" i="38"/>
  <c r="R402" i="38" s="1"/>
  <c r="B402" i="38"/>
  <c r="Q402" i="38" s="1"/>
  <c r="H401" i="38"/>
  <c r="U401" i="38" s="1"/>
  <c r="G401" i="38"/>
  <c r="W401" i="38" s="1"/>
  <c r="F401" i="38"/>
  <c r="E401" i="38"/>
  <c r="D401" i="38"/>
  <c r="S401" i="38" s="1"/>
  <c r="C401" i="38"/>
  <c r="R401" i="38" s="1"/>
  <c r="B401" i="38"/>
  <c r="Q401" i="38" s="1"/>
  <c r="H400" i="38"/>
  <c r="U400" i="38" s="1"/>
  <c r="G400" i="38"/>
  <c r="W400" i="38" s="1"/>
  <c r="F400" i="38"/>
  <c r="E400" i="38"/>
  <c r="D400" i="38"/>
  <c r="S400" i="38" s="1"/>
  <c r="C400" i="38"/>
  <c r="R400" i="38" s="1"/>
  <c r="B400" i="38"/>
  <c r="Q400" i="38" s="1"/>
  <c r="H399" i="38"/>
  <c r="U399" i="38" s="1"/>
  <c r="G399" i="38"/>
  <c r="W399" i="38" s="1"/>
  <c r="F399" i="38"/>
  <c r="E399" i="38"/>
  <c r="D399" i="38"/>
  <c r="S399" i="38" s="1"/>
  <c r="C399" i="38"/>
  <c r="R399" i="38" s="1"/>
  <c r="B399" i="38"/>
  <c r="Q399" i="38" s="1"/>
  <c r="H398" i="38"/>
  <c r="U398" i="38" s="1"/>
  <c r="G398" i="38"/>
  <c r="W398" i="38" s="1"/>
  <c r="F398" i="38"/>
  <c r="E398" i="38"/>
  <c r="D398" i="38"/>
  <c r="S398" i="38" s="1"/>
  <c r="C398" i="38"/>
  <c r="R398" i="38" s="1"/>
  <c r="B398" i="38"/>
  <c r="Q398" i="38" s="1"/>
  <c r="H397" i="38"/>
  <c r="U397" i="38" s="1"/>
  <c r="G397" i="38"/>
  <c r="W397" i="38" s="1"/>
  <c r="F397" i="38"/>
  <c r="E397" i="38"/>
  <c r="D397" i="38"/>
  <c r="S397" i="38" s="1"/>
  <c r="C397" i="38"/>
  <c r="R397" i="38" s="1"/>
  <c r="B397" i="38"/>
  <c r="Q397" i="38" s="1"/>
  <c r="H396" i="38"/>
  <c r="U396" i="38" s="1"/>
  <c r="G396" i="38"/>
  <c r="W396" i="38" s="1"/>
  <c r="F396" i="38"/>
  <c r="E396" i="38"/>
  <c r="D396" i="38"/>
  <c r="S396" i="38" s="1"/>
  <c r="C396" i="38"/>
  <c r="R396" i="38" s="1"/>
  <c r="B396" i="38"/>
  <c r="Q396" i="38" s="1"/>
  <c r="H395" i="38"/>
  <c r="U395" i="38" s="1"/>
  <c r="G395" i="38"/>
  <c r="W395" i="38" s="1"/>
  <c r="F395" i="38"/>
  <c r="E395" i="38"/>
  <c r="D395" i="38"/>
  <c r="S395" i="38" s="1"/>
  <c r="C395" i="38"/>
  <c r="R395" i="38" s="1"/>
  <c r="B395" i="38"/>
  <c r="Q395" i="38" s="1"/>
  <c r="H394" i="38"/>
  <c r="U394" i="38" s="1"/>
  <c r="G394" i="38"/>
  <c r="W394" i="38" s="1"/>
  <c r="F394" i="38"/>
  <c r="E394" i="38"/>
  <c r="D394" i="38"/>
  <c r="S394" i="38" s="1"/>
  <c r="C394" i="38"/>
  <c r="R394" i="38" s="1"/>
  <c r="B394" i="38"/>
  <c r="Q394" i="38" s="1"/>
  <c r="H393" i="38"/>
  <c r="U393" i="38" s="1"/>
  <c r="G393" i="38"/>
  <c r="W393" i="38" s="1"/>
  <c r="F393" i="38"/>
  <c r="E393" i="38"/>
  <c r="D393" i="38"/>
  <c r="S393" i="38" s="1"/>
  <c r="C393" i="38"/>
  <c r="R393" i="38" s="1"/>
  <c r="B393" i="38"/>
  <c r="Q393" i="38" s="1"/>
  <c r="H392" i="38"/>
  <c r="U392" i="38" s="1"/>
  <c r="G392" i="38"/>
  <c r="W392" i="38" s="1"/>
  <c r="F392" i="38"/>
  <c r="E392" i="38"/>
  <c r="D392" i="38"/>
  <c r="S392" i="38" s="1"/>
  <c r="C392" i="38"/>
  <c r="R392" i="38" s="1"/>
  <c r="B392" i="38"/>
  <c r="Q392" i="38" s="1"/>
  <c r="H391" i="38"/>
  <c r="U391" i="38" s="1"/>
  <c r="G391" i="38"/>
  <c r="W391" i="38" s="1"/>
  <c r="F391" i="38"/>
  <c r="E391" i="38"/>
  <c r="D391" i="38"/>
  <c r="S391" i="38" s="1"/>
  <c r="C391" i="38"/>
  <c r="R391" i="38" s="1"/>
  <c r="B391" i="38"/>
  <c r="Q391" i="38" s="1"/>
  <c r="H390" i="38"/>
  <c r="U390" i="38" s="1"/>
  <c r="G390" i="38"/>
  <c r="W390" i="38" s="1"/>
  <c r="F390" i="38"/>
  <c r="E390" i="38"/>
  <c r="D390" i="38"/>
  <c r="S390" i="38" s="1"/>
  <c r="C390" i="38"/>
  <c r="R390" i="38" s="1"/>
  <c r="B390" i="38"/>
  <c r="Q390" i="38" s="1"/>
  <c r="H389" i="38"/>
  <c r="U389" i="38" s="1"/>
  <c r="G389" i="38"/>
  <c r="W389" i="38" s="1"/>
  <c r="F389" i="38"/>
  <c r="E389" i="38"/>
  <c r="D389" i="38"/>
  <c r="S389" i="38" s="1"/>
  <c r="C389" i="38"/>
  <c r="R389" i="38" s="1"/>
  <c r="B389" i="38"/>
  <c r="Q389" i="38" s="1"/>
  <c r="H388" i="38"/>
  <c r="U388" i="38" s="1"/>
  <c r="G388" i="38"/>
  <c r="W388" i="38" s="1"/>
  <c r="F388" i="38"/>
  <c r="E388" i="38"/>
  <c r="D388" i="38"/>
  <c r="S388" i="38" s="1"/>
  <c r="C388" i="38"/>
  <c r="R388" i="38" s="1"/>
  <c r="B388" i="38"/>
  <c r="Q388" i="38" s="1"/>
  <c r="H387" i="38"/>
  <c r="U387" i="38" s="1"/>
  <c r="G387" i="38"/>
  <c r="W387" i="38" s="1"/>
  <c r="F387" i="38"/>
  <c r="E387" i="38"/>
  <c r="D387" i="38"/>
  <c r="S387" i="38" s="1"/>
  <c r="C387" i="38"/>
  <c r="R387" i="38" s="1"/>
  <c r="B387" i="38"/>
  <c r="Q387" i="38" s="1"/>
  <c r="H386" i="38"/>
  <c r="U386" i="38" s="1"/>
  <c r="G386" i="38"/>
  <c r="W386" i="38" s="1"/>
  <c r="F386" i="38"/>
  <c r="E386" i="38"/>
  <c r="D386" i="38"/>
  <c r="S386" i="38" s="1"/>
  <c r="C386" i="38"/>
  <c r="R386" i="38" s="1"/>
  <c r="B386" i="38"/>
  <c r="Q386" i="38" s="1"/>
  <c r="H385" i="38"/>
  <c r="U385" i="38" s="1"/>
  <c r="G385" i="38"/>
  <c r="W385" i="38" s="1"/>
  <c r="F385" i="38"/>
  <c r="E385" i="38"/>
  <c r="D385" i="38"/>
  <c r="S385" i="38" s="1"/>
  <c r="C385" i="38"/>
  <c r="R385" i="38" s="1"/>
  <c r="B385" i="38"/>
  <c r="Q385" i="38" s="1"/>
  <c r="H384" i="38"/>
  <c r="U384" i="38" s="1"/>
  <c r="G384" i="38"/>
  <c r="W384" i="38" s="1"/>
  <c r="F384" i="38"/>
  <c r="E384" i="38"/>
  <c r="D384" i="38"/>
  <c r="S384" i="38" s="1"/>
  <c r="C384" i="38"/>
  <c r="R384" i="38" s="1"/>
  <c r="B384" i="38"/>
  <c r="Q384" i="38" s="1"/>
  <c r="H383" i="38"/>
  <c r="U383" i="38" s="1"/>
  <c r="G383" i="38"/>
  <c r="W383" i="38" s="1"/>
  <c r="F383" i="38"/>
  <c r="E383" i="38"/>
  <c r="D383" i="38"/>
  <c r="S383" i="38" s="1"/>
  <c r="C383" i="38"/>
  <c r="R383" i="38" s="1"/>
  <c r="B383" i="38"/>
  <c r="Q383" i="38" s="1"/>
  <c r="H382" i="38"/>
  <c r="U382" i="38" s="1"/>
  <c r="G382" i="38"/>
  <c r="W382" i="38" s="1"/>
  <c r="F382" i="38"/>
  <c r="E382" i="38"/>
  <c r="D382" i="38"/>
  <c r="S382" i="38" s="1"/>
  <c r="C382" i="38"/>
  <c r="R382" i="38" s="1"/>
  <c r="B382" i="38"/>
  <c r="Q382" i="38" s="1"/>
  <c r="H381" i="38"/>
  <c r="U381" i="38" s="1"/>
  <c r="G381" i="38"/>
  <c r="W381" i="38" s="1"/>
  <c r="F381" i="38"/>
  <c r="E381" i="38"/>
  <c r="D381" i="38"/>
  <c r="S381" i="38" s="1"/>
  <c r="C381" i="38"/>
  <c r="R381" i="38" s="1"/>
  <c r="B381" i="38"/>
  <c r="Q381" i="38" s="1"/>
  <c r="H380" i="38"/>
  <c r="U380" i="38" s="1"/>
  <c r="G380" i="38"/>
  <c r="W380" i="38" s="1"/>
  <c r="F380" i="38"/>
  <c r="E380" i="38"/>
  <c r="D380" i="38"/>
  <c r="S380" i="38" s="1"/>
  <c r="C380" i="38"/>
  <c r="R380" i="38" s="1"/>
  <c r="B380" i="38"/>
  <c r="Q380" i="38" s="1"/>
  <c r="H379" i="38"/>
  <c r="U379" i="38" s="1"/>
  <c r="G379" i="38"/>
  <c r="W379" i="38" s="1"/>
  <c r="F379" i="38"/>
  <c r="E379" i="38"/>
  <c r="D379" i="38"/>
  <c r="S379" i="38" s="1"/>
  <c r="C379" i="38"/>
  <c r="R379" i="38" s="1"/>
  <c r="B379" i="38"/>
  <c r="Q379" i="38" s="1"/>
  <c r="H378" i="38"/>
  <c r="U378" i="38" s="1"/>
  <c r="G378" i="38"/>
  <c r="W378" i="38" s="1"/>
  <c r="F378" i="38"/>
  <c r="E378" i="38"/>
  <c r="D378" i="38"/>
  <c r="S378" i="38" s="1"/>
  <c r="C378" i="38"/>
  <c r="R378" i="38" s="1"/>
  <c r="B378" i="38"/>
  <c r="Q378" i="38" s="1"/>
  <c r="H377" i="38"/>
  <c r="U377" i="38" s="1"/>
  <c r="G377" i="38"/>
  <c r="W377" i="38" s="1"/>
  <c r="F377" i="38"/>
  <c r="E377" i="38"/>
  <c r="D377" i="38"/>
  <c r="S377" i="38" s="1"/>
  <c r="C377" i="38"/>
  <c r="R377" i="38" s="1"/>
  <c r="B377" i="38"/>
  <c r="Q377" i="38" s="1"/>
  <c r="H376" i="38"/>
  <c r="U376" i="38" s="1"/>
  <c r="G376" i="38"/>
  <c r="W376" i="38" s="1"/>
  <c r="F376" i="38"/>
  <c r="E376" i="38"/>
  <c r="D376" i="38"/>
  <c r="S376" i="38" s="1"/>
  <c r="C376" i="38"/>
  <c r="R376" i="38" s="1"/>
  <c r="B376" i="38"/>
  <c r="Q376" i="38" s="1"/>
  <c r="H375" i="38"/>
  <c r="U375" i="38" s="1"/>
  <c r="G375" i="38"/>
  <c r="W375" i="38" s="1"/>
  <c r="F375" i="38"/>
  <c r="E375" i="38"/>
  <c r="D375" i="38"/>
  <c r="S375" i="38" s="1"/>
  <c r="C375" i="38"/>
  <c r="R375" i="38" s="1"/>
  <c r="B375" i="38"/>
  <c r="Q375" i="38" s="1"/>
  <c r="H374" i="38"/>
  <c r="U374" i="38" s="1"/>
  <c r="G374" i="38"/>
  <c r="W374" i="38" s="1"/>
  <c r="F374" i="38"/>
  <c r="E374" i="38"/>
  <c r="D374" i="38"/>
  <c r="S374" i="38" s="1"/>
  <c r="C374" i="38"/>
  <c r="R374" i="38" s="1"/>
  <c r="B374" i="38"/>
  <c r="Q374" i="38" s="1"/>
  <c r="H373" i="38"/>
  <c r="U373" i="38" s="1"/>
  <c r="G373" i="38"/>
  <c r="W373" i="38" s="1"/>
  <c r="F373" i="38"/>
  <c r="E373" i="38"/>
  <c r="D373" i="38"/>
  <c r="S373" i="38" s="1"/>
  <c r="C373" i="38"/>
  <c r="R373" i="38" s="1"/>
  <c r="B373" i="38"/>
  <c r="Q373" i="38" s="1"/>
  <c r="H372" i="38"/>
  <c r="U372" i="38" s="1"/>
  <c r="G372" i="38"/>
  <c r="W372" i="38" s="1"/>
  <c r="F372" i="38"/>
  <c r="E372" i="38"/>
  <c r="D372" i="38"/>
  <c r="S372" i="38" s="1"/>
  <c r="C372" i="38"/>
  <c r="R372" i="38" s="1"/>
  <c r="B372" i="38"/>
  <c r="Q372" i="38" s="1"/>
  <c r="H371" i="38"/>
  <c r="U371" i="38" s="1"/>
  <c r="G371" i="38"/>
  <c r="W371" i="38" s="1"/>
  <c r="F371" i="38"/>
  <c r="E371" i="38"/>
  <c r="D371" i="38"/>
  <c r="S371" i="38" s="1"/>
  <c r="C371" i="38"/>
  <c r="R371" i="38" s="1"/>
  <c r="B371" i="38"/>
  <c r="Q371" i="38" s="1"/>
  <c r="H370" i="38"/>
  <c r="U370" i="38" s="1"/>
  <c r="G370" i="38"/>
  <c r="W370" i="38" s="1"/>
  <c r="F370" i="38"/>
  <c r="E370" i="38"/>
  <c r="D370" i="38"/>
  <c r="S370" i="38" s="1"/>
  <c r="C370" i="38"/>
  <c r="R370" i="38" s="1"/>
  <c r="B370" i="38"/>
  <c r="Q370" i="38" s="1"/>
  <c r="H369" i="38"/>
  <c r="U369" i="38" s="1"/>
  <c r="G369" i="38"/>
  <c r="W369" i="38" s="1"/>
  <c r="F369" i="38"/>
  <c r="E369" i="38"/>
  <c r="D369" i="38"/>
  <c r="S369" i="38" s="1"/>
  <c r="C369" i="38"/>
  <c r="R369" i="38" s="1"/>
  <c r="B369" i="38"/>
  <c r="Q369" i="38" s="1"/>
  <c r="H368" i="38"/>
  <c r="U368" i="38" s="1"/>
  <c r="G368" i="38"/>
  <c r="W368" i="38" s="1"/>
  <c r="F368" i="38"/>
  <c r="E368" i="38"/>
  <c r="D368" i="38"/>
  <c r="S368" i="38" s="1"/>
  <c r="C368" i="38"/>
  <c r="R368" i="38" s="1"/>
  <c r="B368" i="38"/>
  <c r="Q368" i="38" s="1"/>
  <c r="H367" i="38"/>
  <c r="U367" i="38" s="1"/>
  <c r="G367" i="38"/>
  <c r="W367" i="38" s="1"/>
  <c r="F367" i="38"/>
  <c r="E367" i="38"/>
  <c r="D367" i="38"/>
  <c r="S367" i="38" s="1"/>
  <c r="C367" i="38"/>
  <c r="R367" i="38" s="1"/>
  <c r="B367" i="38"/>
  <c r="Q367" i="38" s="1"/>
  <c r="H366" i="38"/>
  <c r="U366" i="38" s="1"/>
  <c r="G366" i="38"/>
  <c r="W366" i="38" s="1"/>
  <c r="F366" i="38"/>
  <c r="E366" i="38"/>
  <c r="D366" i="38"/>
  <c r="S366" i="38" s="1"/>
  <c r="C366" i="38"/>
  <c r="R366" i="38" s="1"/>
  <c r="B366" i="38"/>
  <c r="Q366" i="38" s="1"/>
  <c r="H365" i="38"/>
  <c r="U365" i="38" s="1"/>
  <c r="G365" i="38"/>
  <c r="W365" i="38" s="1"/>
  <c r="F365" i="38"/>
  <c r="E365" i="38"/>
  <c r="D365" i="38"/>
  <c r="S365" i="38" s="1"/>
  <c r="C365" i="38"/>
  <c r="R365" i="38" s="1"/>
  <c r="B365" i="38"/>
  <c r="Q365" i="38" s="1"/>
  <c r="H364" i="38"/>
  <c r="U364" i="38" s="1"/>
  <c r="G364" i="38"/>
  <c r="W364" i="38" s="1"/>
  <c r="F364" i="38"/>
  <c r="E364" i="38"/>
  <c r="D364" i="38"/>
  <c r="S364" i="38" s="1"/>
  <c r="C364" i="38"/>
  <c r="R364" i="38" s="1"/>
  <c r="B364" i="38"/>
  <c r="Q364" i="38" s="1"/>
  <c r="H363" i="38"/>
  <c r="U363" i="38" s="1"/>
  <c r="G363" i="38"/>
  <c r="W363" i="38" s="1"/>
  <c r="F363" i="38"/>
  <c r="E363" i="38"/>
  <c r="D363" i="38"/>
  <c r="S363" i="38" s="1"/>
  <c r="C363" i="38"/>
  <c r="R363" i="38" s="1"/>
  <c r="B363" i="38"/>
  <c r="Q363" i="38" s="1"/>
  <c r="H362" i="38"/>
  <c r="U362" i="38" s="1"/>
  <c r="G362" i="38"/>
  <c r="W362" i="38" s="1"/>
  <c r="F362" i="38"/>
  <c r="E362" i="38"/>
  <c r="D362" i="38"/>
  <c r="S362" i="38" s="1"/>
  <c r="C362" i="38"/>
  <c r="R362" i="38" s="1"/>
  <c r="B362" i="38"/>
  <c r="Q362" i="38" s="1"/>
  <c r="H361" i="38"/>
  <c r="U361" i="38" s="1"/>
  <c r="G361" i="38"/>
  <c r="W361" i="38" s="1"/>
  <c r="F361" i="38"/>
  <c r="E361" i="38"/>
  <c r="D361" i="38"/>
  <c r="S361" i="38" s="1"/>
  <c r="C361" i="38"/>
  <c r="R361" i="38" s="1"/>
  <c r="B361" i="38"/>
  <c r="Q361" i="38" s="1"/>
  <c r="H360" i="38"/>
  <c r="U360" i="38" s="1"/>
  <c r="G360" i="38"/>
  <c r="W360" i="38" s="1"/>
  <c r="F360" i="38"/>
  <c r="E360" i="38"/>
  <c r="D360" i="38"/>
  <c r="S360" i="38" s="1"/>
  <c r="C360" i="38"/>
  <c r="R360" i="38" s="1"/>
  <c r="B360" i="38"/>
  <c r="Q360" i="38" s="1"/>
  <c r="H359" i="38"/>
  <c r="U359" i="38" s="1"/>
  <c r="G359" i="38"/>
  <c r="W359" i="38" s="1"/>
  <c r="F359" i="38"/>
  <c r="E359" i="38"/>
  <c r="D359" i="38"/>
  <c r="S359" i="38" s="1"/>
  <c r="C359" i="38"/>
  <c r="R359" i="38" s="1"/>
  <c r="B359" i="38"/>
  <c r="Q359" i="38" s="1"/>
  <c r="H358" i="38"/>
  <c r="U358" i="38" s="1"/>
  <c r="G358" i="38"/>
  <c r="W358" i="38" s="1"/>
  <c r="F358" i="38"/>
  <c r="E358" i="38"/>
  <c r="D358" i="38"/>
  <c r="S358" i="38" s="1"/>
  <c r="C358" i="38"/>
  <c r="R358" i="38" s="1"/>
  <c r="B358" i="38"/>
  <c r="Q358" i="38" s="1"/>
  <c r="H357" i="38"/>
  <c r="U357" i="38" s="1"/>
  <c r="G357" i="38"/>
  <c r="W357" i="38" s="1"/>
  <c r="F357" i="38"/>
  <c r="E357" i="38"/>
  <c r="D357" i="38"/>
  <c r="S357" i="38" s="1"/>
  <c r="C357" i="38"/>
  <c r="R357" i="38" s="1"/>
  <c r="B357" i="38"/>
  <c r="Q357" i="38" s="1"/>
  <c r="H356" i="38"/>
  <c r="U356" i="38" s="1"/>
  <c r="G356" i="38"/>
  <c r="W356" i="38" s="1"/>
  <c r="F356" i="38"/>
  <c r="E356" i="38"/>
  <c r="D356" i="38"/>
  <c r="S356" i="38" s="1"/>
  <c r="C356" i="38"/>
  <c r="R356" i="38" s="1"/>
  <c r="B356" i="38"/>
  <c r="Q356" i="38" s="1"/>
  <c r="H355" i="38"/>
  <c r="U355" i="38" s="1"/>
  <c r="G355" i="38"/>
  <c r="W355" i="38" s="1"/>
  <c r="F355" i="38"/>
  <c r="E355" i="38"/>
  <c r="D355" i="38"/>
  <c r="S355" i="38" s="1"/>
  <c r="C355" i="38"/>
  <c r="R355" i="38" s="1"/>
  <c r="B355" i="38"/>
  <c r="Q355" i="38" s="1"/>
  <c r="H354" i="38"/>
  <c r="U354" i="38" s="1"/>
  <c r="G354" i="38"/>
  <c r="W354" i="38" s="1"/>
  <c r="F354" i="38"/>
  <c r="E354" i="38"/>
  <c r="D354" i="38"/>
  <c r="S354" i="38" s="1"/>
  <c r="C354" i="38"/>
  <c r="R354" i="38" s="1"/>
  <c r="B354" i="38"/>
  <c r="Q354" i="38" s="1"/>
  <c r="H353" i="38"/>
  <c r="U353" i="38" s="1"/>
  <c r="G353" i="38"/>
  <c r="W353" i="38" s="1"/>
  <c r="F353" i="38"/>
  <c r="E353" i="38"/>
  <c r="D353" i="38"/>
  <c r="S353" i="38" s="1"/>
  <c r="C353" i="38"/>
  <c r="R353" i="38" s="1"/>
  <c r="B353" i="38"/>
  <c r="Q353" i="38" s="1"/>
  <c r="H352" i="38"/>
  <c r="U352" i="38" s="1"/>
  <c r="G352" i="38"/>
  <c r="W352" i="38" s="1"/>
  <c r="F352" i="38"/>
  <c r="E352" i="38"/>
  <c r="D352" i="38"/>
  <c r="S352" i="38" s="1"/>
  <c r="C352" i="38"/>
  <c r="R352" i="38" s="1"/>
  <c r="B352" i="38"/>
  <c r="Q352" i="38" s="1"/>
  <c r="H351" i="38"/>
  <c r="U351" i="38" s="1"/>
  <c r="G351" i="38"/>
  <c r="W351" i="38" s="1"/>
  <c r="F351" i="38"/>
  <c r="E351" i="38"/>
  <c r="D351" i="38"/>
  <c r="S351" i="38" s="1"/>
  <c r="C351" i="38"/>
  <c r="R351" i="38" s="1"/>
  <c r="B351" i="38"/>
  <c r="Q351" i="38" s="1"/>
  <c r="H350" i="38"/>
  <c r="U350" i="38" s="1"/>
  <c r="G350" i="38"/>
  <c r="W350" i="38" s="1"/>
  <c r="F350" i="38"/>
  <c r="E350" i="38"/>
  <c r="D350" i="38"/>
  <c r="S350" i="38" s="1"/>
  <c r="C350" i="38"/>
  <c r="R350" i="38" s="1"/>
  <c r="B350" i="38"/>
  <c r="Q350" i="38" s="1"/>
  <c r="H349" i="38"/>
  <c r="U349" i="38" s="1"/>
  <c r="G349" i="38"/>
  <c r="W349" i="38" s="1"/>
  <c r="F349" i="38"/>
  <c r="E349" i="38"/>
  <c r="D349" i="38"/>
  <c r="S349" i="38" s="1"/>
  <c r="C349" i="38"/>
  <c r="R349" i="38" s="1"/>
  <c r="B349" i="38"/>
  <c r="Q349" i="38" s="1"/>
  <c r="H348" i="38"/>
  <c r="U348" i="38" s="1"/>
  <c r="G348" i="38"/>
  <c r="W348" i="38" s="1"/>
  <c r="F348" i="38"/>
  <c r="E348" i="38"/>
  <c r="D348" i="38"/>
  <c r="S348" i="38" s="1"/>
  <c r="C348" i="38"/>
  <c r="R348" i="38" s="1"/>
  <c r="B348" i="38"/>
  <c r="Q348" i="38" s="1"/>
  <c r="H347" i="38"/>
  <c r="U347" i="38" s="1"/>
  <c r="G347" i="38"/>
  <c r="W347" i="38" s="1"/>
  <c r="F347" i="38"/>
  <c r="E347" i="38"/>
  <c r="D347" i="38"/>
  <c r="S347" i="38" s="1"/>
  <c r="C347" i="38"/>
  <c r="R347" i="38" s="1"/>
  <c r="B347" i="38"/>
  <c r="Q347" i="38" s="1"/>
  <c r="H346" i="38"/>
  <c r="U346" i="38" s="1"/>
  <c r="G346" i="38"/>
  <c r="W346" i="38" s="1"/>
  <c r="F346" i="38"/>
  <c r="E346" i="38"/>
  <c r="D346" i="38"/>
  <c r="S346" i="38" s="1"/>
  <c r="C346" i="38"/>
  <c r="R346" i="38" s="1"/>
  <c r="B346" i="38"/>
  <c r="Q346" i="38" s="1"/>
  <c r="H345" i="38"/>
  <c r="U345" i="38" s="1"/>
  <c r="G345" i="38"/>
  <c r="W345" i="38" s="1"/>
  <c r="F345" i="38"/>
  <c r="E345" i="38"/>
  <c r="D345" i="38"/>
  <c r="S345" i="38" s="1"/>
  <c r="C345" i="38"/>
  <c r="R345" i="38" s="1"/>
  <c r="B345" i="38"/>
  <c r="Q345" i="38" s="1"/>
  <c r="H344" i="38"/>
  <c r="U344" i="38" s="1"/>
  <c r="G344" i="38"/>
  <c r="W344" i="38" s="1"/>
  <c r="F344" i="38"/>
  <c r="E344" i="38"/>
  <c r="D344" i="38"/>
  <c r="S344" i="38" s="1"/>
  <c r="C344" i="38"/>
  <c r="R344" i="38" s="1"/>
  <c r="B344" i="38"/>
  <c r="Q344" i="38" s="1"/>
  <c r="H343" i="38"/>
  <c r="U343" i="38" s="1"/>
  <c r="G343" i="38"/>
  <c r="W343" i="38" s="1"/>
  <c r="F343" i="38"/>
  <c r="E343" i="38"/>
  <c r="D343" i="38"/>
  <c r="S343" i="38" s="1"/>
  <c r="C343" i="38"/>
  <c r="R343" i="38" s="1"/>
  <c r="B343" i="38"/>
  <c r="Q343" i="38" s="1"/>
  <c r="H342" i="38"/>
  <c r="U342" i="38" s="1"/>
  <c r="G342" i="38"/>
  <c r="W342" i="38" s="1"/>
  <c r="F342" i="38"/>
  <c r="E342" i="38"/>
  <c r="D342" i="38"/>
  <c r="S342" i="38" s="1"/>
  <c r="C342" i="38"/>
  <c r="R342" i="38" s="1"/>
  <c r="B342" i="38"/>
  <c r="Q342" i="38" s="1"/>
  <c r="H341" i="38"/>
  <c r="U341" i="38" s="1"/>
  <c r="G341" i="38"/>
  <c r="W341" i="38" s="1"/>
  <c r="F341" i="38"/>
  <c r="E341" i="38"/>
  <c r="D341" i="38"/>
  <c r="S341" i="38" s="1"/>
  <c r="C341" i="38"/>
  <c r="R341" i="38" s="1"/>
  <c r="B341" i="38"/>
  <c r="Q341" i="38" s="1"/>
  <c r="H340" i="38"/>
  <c r="U340" i="38" s="1"/>
  <c r="G340" i="38"/>
  <c r="W340" i="38" s="1"/>
  <c r="F340" i="38"/>
  <c r="E340" i="38"/>
  <c r="D340" i="38"/>
  <c r="S340" i="38" s="1"/>
  <c r="C340" i="38"/>
  <c r="R340" i="38" s="1"/>
  <c r="B340" i="38"/>
  <c r="Q340" i="38" s="1"/>
  <c r="H339" i="38"/>
  <c r="U339" i="38" s="1"/>
  <c r="G339" i="38"/>
  <c r="W339" i="38" s="1"/>
  <c r="F339" i="38"/>
  <c r="E339" i="38"/>
  <c r="D339" i="38"/>
  <c r="S339" i="38" s="1"/>
  <c r="C339" i="38"/>
  <c r="R339" i="38" s="1"/>
  <c r="B339" i="38"/>
  <c r="Q339" i="38" s="1"/>
  <c r="H338" i="38"/>
  <c r="U338" i="38" s="1"/>
  <c r="G338" i="38"/>
  <c r="W338" i="38" s="1"/>
  <c r="F338" i="38"/>
  <c r="E338" i="38"/>
  <c r="D338" i="38"/>
  <c r="S338" i="38" s="1"/>
  <c r="C338" i="38"/>
  <c r="R338" i="38" s="1"/>
  <c r="B338" i="38"/>
  <c r="Q338" i="38" s="1"/>
  <c r="H337" i="38"/>
  <c r="U337" i="38" s="1"/>
  <c r="G337" i="38"/>
  <c r="W337" i="38" s="1"/>
  <c r="F337" i="38"/>
  <c r="E337" i="38"/>
  <c r="D337" i="38"/>
  <c r="S337" i="38" s="1"/>
  <c r="C337" i="38"/>
  <c r="R337" i="38" s="1"/>
  <c r="B337" i="38"/>
  <c r="Q337" i="38" s="1"/>
  <c r="H336" i="38"/>
  <c r="U336" i="38" s="1"/>
  <c r="G336" i="38"/>
  <c r="W336" i="38" s="1"/>
  <c r="F336" i="38"/>
  <c r="E336" i="38"/>
  <c r="D336" i="38"/>
  <c r="S336" i="38" s="1"/>
  <c r="C336" i="38"/>
  <c r="R336" i="38" s="1"/>
  <c r="B336" i="38"/>
  <c r="Q336" i="38" s="1"/>
  <c r="H335" i="38"/>
  <c r="U335" i="38" s="1"/>
  <c r="G335" i="38"/>
  <c r="W335" i="38" s="1"/>
  <c r="F335" i="38"/>
  <c r="E335" i="38"/>
  <c r="D335" i="38"/>
  <c r="S335" i="38" s="1"/>
  <c r="C335" i="38"/>
  <c r="R335" i="38" s="1"/>
  <c r="B335" i="38"/>
  <c r="Q335" i="38" s="1"/>
  <c r="H334" i="38"/>
  <c r="U334" i="38" s="1"/>
  <c r="G334" i="38"/>
  <c r="W334" i="38" s="1"/>
  <c r="F334" i="38"/>
  <c r="E334" i="38"/>
  <c r="D334" i="38"/>
  <c r="S334" i="38" s="1"/>
  <c r="C334" i="38"/>
  <c r="R334" i="38" s="1"/>
  <c r="B334" i="38"/>
  <c r="Q334" i="38" s="1"/>
  <c r="H333" i="38"/>
  <c r="U333" i="38" s="1"/>
  <c r="G333" i="38"/>
  <c r="W333" i="38" s="1"/>
  <c r="F333" i="38"/>
  <c r="E333" i="38"/>
  <c r="D333" i="38"/>
  <c r="S333" i="38" s="1"/>
  <c r="C333" i="38"/>
  <c r="R333" i="38" s="1"/>
  <c r="B333" i="38"/>
  <c r="Q333" i="38" s="1"/>
  <c r="H332" i="38"/>
  <c r="U332" i="38" s="1"/>
  <c r="G332" i="38"/>
  <c r="W332" i="38" s="1"/>
  <c r="F332" i="38"/>
  <c r="E332" i="38"/>
  <c r="D332" i="38"/>
  <c r="S332" i="38" s="1"/>
  <c r="C332" i="38"/>
  <c r="R332" i="38" s="1"/>
  <c r="B332" i="38"/>
  <c r="Q332" i="38" s="1"/>
  <c r="H331" i="38"/>
  <c r="U331" i="38" s="1"/>
  <c r="G331" i="38"/>
  <c r="W331" i="38" s="1"/>
  <c r="F331" i="38"/>
  <c r="E331" i="38"/>
  <c r="D331" i="38"/>
  <c r="S331" i="38" s="1"/>
  <c r="C331" i="38"/>
  <c r="R331" i="38" s="1"/>
  <c r="B331" i="38"/>
  <c r="Q331" i="38" s="1"/>
  <c r="H330" i="38"/>
  <c r="U330" i="38" s="1"/>
  <c r="G330" i="38"/>
  <c r="W330" i="38" s="1"/>
  <c r="F330" i="38"/>
  <c r="E330" i="38"/>
  <c r="D330" i="38"/>
  <c r="S330" i="38" s="1"/>
  <c r="C330" i="38"/>
  <c r="R330" i="38" s="1"/>
  <c r="B330" i="38"/>
  <c r="Q330" i="38" s="1"/>
  <c r="H329" i="38"/>
  <c r="U329" i="38" s="1"/>
  <c r="G329" i="38"/>
  <c r="W329" i="38" s="1"/>
  <c r="F329" i="38"/>
  <c r="E329" i="38"/>
  <c r="D329" i="38"/>
  <c r="S329" i="38" s="1"/>
  <c r="C329" i="38"/>
  <c r="R329" i="38" s="1"/>
  <c r="B329" i="38"/>
  <c r="Q329" i="38" s="1"/>
  <c r="H328" i="38"/>
  <c r="U328" i="38" s="1"/>
  <c r="G328" i="38"/>
  <c r="W328" i="38" s="1"/>
  <c r="F328" i="38"/>
  <c r="E328" i="38"/>
  <c r="D328" i="38"/>
  <c r="S328" i="38" s="1"/>
  <c r="C328" i="38"/>
  <c r="R328" i="38" s="1"/>
  <c r="B328" i="38"/>
  <c r="Q328" i="38" s="1"/>
  <c r="H327" i="38"/>
  <c r="U327" i="38" s="1"/>
  <c r="G327" i="38"/>
  <c r="W327" i="38" s="1"/>
  <c r="F327" i="38"/>
  <c r="E327" i="38"/>
  <c r="D327" i="38"/>
  <c r="S327" i="38" s="1"/>
  <c r="C327" i="38"/>
  <c r="R327" i="38" s="1"/>
  <c r="B327" i="38"/>
  <c r="Q327" i="38" s="1"/>
  <c r="H326" i="38"/>
  <c r="U326" i="38" s="1"/>
  <c r="G326" i="38"/>
  <c r="W326" i="38" s="1"/>
  <c r="F326" i="38"/>
  <c r="E326" i="38"/>
  <c r="D326" i="38"/>
  <c r="S326" i="38" s="1"/>
  <c r="C326" i="38"/>
  <c r="R326" i="38" s="1"/>
  <c r="B326" i="38"/>
  <c r="Q326" i="38" s="1"/>
  <c r="H325" i="38"/>
  <c r="U325" i="38" s="1"/>
  <c r="G325" i="38"/>
  <c r="W325" i="38" s="1"/>
  <c r="F325" i="38"/>
  <c r="E325" i="38"/>
  <c r="D325" i="38"/>
  <c r="S325" i="38" s="1"/>
  <c r="C325" i="38"/>
  <c r="R325" i="38" s="1"/>
  <c r="B325" i="38"/>
  <c r="Q325" i="38" s="1"/>
  <c r="H324" i="38"/>
  <c r="U324" i="38" s="1"/>
  <c r="G324" i="38"/>
  <c r="W324" i="38" s="1"/>
  <c r="F324" i="38"/>
  <c r="E324" i="38"/>
  <c r="D324" i="38"/>
  <c r="S324" i="38" s="1"/>
  <c r="C324" i="38"/>
  <c r="R324" i="38" s="1"/>
  <c r="B324" i="38"/>
  <c r="Q324" i="38" s="1"/>
  <c r="H323" i="38"/>
  <c r="U323" i="38" s="1"/>
  <c r="G323" i="38"/>
  <c r="W323" i="38" s="1"/>
  <c r="F323" i="38"/>
  <c r="E323" i="38"/>
  <c r="D323" i="38"/>
  <c r="S323" i="38" s="1"/>
  <c r="C323" i="38"/>
  <c r="R323" i="38" s="1"/>
  <c r="B323" i="38"/>
  <c r="Q323" i="38" s="1"/>
  <c r="H322" i="38"/>
  <c r="U322" i="38" s="1"/>
  <c r="G322" i="38"/>
  <c r="W322" i="38" s="1"/>
  <c r="F322" i="38"/>
  <c r="E322" i="38"/>
  <c r="D322" i="38"/>
  <c r="S322" i="38" s="1"/>
  <c r="C322" i="38"/>
  <c r="R322" i="38" s="1"/>
  <c r="B322" i="38"/>
  <c r="Q322" i="38" s="1"/>
  <c r="H321" i="38"/>
  <c r="U321" i="38" s="1"/>
  <c r="G321" i="38"/>
  <c r="W321" i="38" s="1"/>
  <c r="F321" i="38"/>
  <c r="E321" i="38"/>
  <c r="D321" i="38"/>
  <c r="S321" i="38" s="1"/>
  <c r="C321" i="38"/>
  <c r="R321" i="38" s="1"/>
  <c r="B321" i="38"/>
  <c r="Q321" i="38" s="1"/>
  <c r="H320" i="38"/>
  <c r="U320" i="38" s="1"/>
  <c r="G320" i="38"/>
  <c r="W320" i="38" s="1"/>
  <c r="F320" i="38"/>
  <c r="E320" i="38"/>
  <c r="D320" i="38"/>
  <c r="S320" i="38" s="1"/>
  <c r="C320" i="38"/>
  <c r="R320" i="38" s="1"/>
  <c r="B320" i="38"/>
  <c r="Q320" i="38" s="1"/>
  <c r="H319" i="38"/>
  <c r="U319" i="38" s="1"/>
  <c r="G319" i="38"/>
  <c r="W319" i="38" s="1"/>
  <c r="F319" i="38"/>
  <c r="E319" i="38"/>
  <c r="D319" i="38"/>
  <c r="S319" i="38" s="1"/>
  <c r="C319" i="38"/>
  <c r="R319" i="38" s="1"/>
  <c r="B319" i="38"/>
  <c r="Q319" i="38" s="1"/>
  <c r="H318" i="38"/>
  <c r="U318" i="38" s="1"/>
  <c r="G318" i="38"/>
  <c r="W318" i="38" s="1"/>
  <c r="F318" i="38"/>
  <c r="E318" i="38"/>
  <c r="D318" i="38"/>
  <c r="S318" i="38" s="1"/>
  <c r="C318" i="38"/>
  <c r="R318" i="38" s="1"/>
  <c r="B318" i="38"/>
  <c r="Q318" i="38" s="1"/>
  <c r="H317" i="38"/>
  <c r="U317" i="38" s="1"/>
  <c r="G317" i="38"/>
  <c r="W317" i="38" s="1"/>
  <c r="F317" i="38"/>
  <c r="E317" i="38"/>
  <c r="D317" i="38"/>
  <c r="S317" i="38" s="1"/>
  <c r="C317" i="38"/>
  <c r="R317" i="38" s="1"/>
  <c r="B317" i="38"/>
  <c r="Q317" i="38" s="1"/>
  <c r="H316" i="38"/>
  <c r="U316" i="38" s="1"/>
  <c r="G316" i="38"/>
  <c r="W316" i="38" s="1"/>
  <c r="F316" i="38"/>
  <c r="E316" i="38"/>
  <c r="D316" i="38"/>
  <c r="S316" i="38" s="1"/>
  <c r="C316" i="38"/>
  <c r="R316" i="38" s="1"/>
  <c r="B316" i="38"/>
  <c r="Q316" i="38" s="1"/>
  <c r="H315" i="38"/>
  <c r="U315" i="38" s="1"/>
  <c r="G315" i="38"/>
  <c r="W315" i="38" s="1"/>
  <c r="F315" i="38"/>
  <c r="E315" i="38"/>
  <c r="D315" i="38"/>
  <c r="S315" i="38" s="1"/>
  <c r="C315" i="38"/>
  <c r="R315" i="38" s="1"/>
  <c r="B315" i="38"/>
  <c r="Q315" i="38" s="1"/>
  <c r="H314" i="38"/>
  <c r="U314" i="38" s="1"/>
  <c r="G314" i="38"/>
  <c r="W314" i="38" s="1"/>
  <c r="F314" i="38"/>
  <c r="E314" i="38"/>
  <c r="D314" i="38"/>
  <c r="S314" i="38" s="1"/>
  <c r="C314" i="38"/>
  <c r="R314" i="38" s="1"/>
  <c r="B314" i="38"/>
  <c r="Q314" i="38" s="1"/>
  <c r="H313" i="38"/>
  <c r="U313" i="38" s="1"/>
  <c r="G313" i="38"/>
  <c r="W313" i="38" s="1"/>
  <c r="F313" i="38"/>
  <c r="E313" i="38"/>
  <c r="D313" i="38"/>
  <c r="S313" i="38" s="1"/>
  <c r="C313" i="38"/>
  <c r="R313" i="38" s="1"/>
  <c r="B313" i="38"/>
  <c r="Q313" i="38" s="1"/>
  <c r="H312" i="38"/>
  <c r="U312" i="38" s="1"/>
  <c r="G312" i="38"/>
  <c r="W312" i="38" s="1"/>
  <c r="F312" i="38"/>
  <c r="E312" i="38"/>
  <c r="D312" i="38"/>
  <c r="S312" i="38" s="1"/>
  <c r="C312" i="38"/>
  <c r="R312" i="38" s="1"/>
  <c r="B312" i="38"/>
  <c r="Q312" i="38" s="1"/>
  <c r="H311" i="38"/>
  <c r="U311" i="38" s="1"/>
  <c r="G311" i="38"/>
  <c r="W311" i="38" s="1"/>
  <c r="F311" i="38"/>
  <c r="E311" i="38"/>
  <c r="D311" i="38"/>
  <c r="S311" i="38" s="1"/>
  <c r="C311" i="38"/>
  <c r="R311" i="38" s="1"/>
  <c r="B311" i="38"/>
  <c r="Q311" i="38" s="1"/>
  <c r="H310" i="38"/>
  <c r="U310" i="38" s="1"/>
  <c r="G310" i="38"/>
  <c r="W310" i="38" s="1"/>
  <c r="F310" i="38"/>
  <c r="E310" i="38"/>
  <c r="D310" i="38"/>
  <c r="S310" i="38" s="1"/>
  <c r="C310" i="38"/>
  <c r="R310" i="38" s="1"/>
  <c r="B310" i="38"/>
  <c r="Q310" i="38" s="1"/>
  <c r="H309" i="38"/>
  <c r="U309" i="38" s="1"/>
  <c r="G309" i="38"/>
  <c r="W309" i="38" s="1"/>
  <c r="F309" i="38"/>
  <c r="E309" i="38"/>
  <c r="D309" i="38"/>
  <c r="S309" i="38" s="1"/>
  <c r="C309" i="38"/>
  <c r="R309" i="38" s="1"/>
  <c r="B309" i="38"/>
  <c r="Q309" i="38" s="1"/>
  <c r="H308" i="38"/>
  <c r="U308" i="38" s="1"/>
  <c r="G308" i="38"/>
  <c r="W308" i="38" s="1"/>
  <c r="F308" i="38"/>
  <c r="E308" i="38"/>
  <c r="D308" i="38"/>
  <c r="S308" i="38" s="1"/>
  <c r="C308" i="38"/>
  <c r="R308" i="38" s="1"/>
  <c r="B308" i="38"/>
  <c r="Q308" i="38" s="1"/>
  <c r="H307" i="38"/>
  <c r="U307" i="38" s="1"/>
  <c r="G307" i="38"/>
  <c r="W307" i="38" s="1"/>
  <c r="F307" i="38"/>
  <c r="E307" i="38"/>
  <c r="D307" i="38"/>
  <c r="S307" i="38" s="1"/>
  <c r="C307" i="38"/>
  <c r="R307" i="38" s="1"/>
  <c r="B307" i="38"/>
  <c r="Q307" i="38" s="1"/>
  <c r="H306" i="38"/>
  <c r="U306" i="38" s="1"/>
  <c r="G306" i="38"/>
  <c r="W306" i="38" s="1"/>
  <c r="F306" i="38"/>
  <c r="E306" i="38"/>
  <c r="D306" i="38"/>
  <c r="S306" i="38" s="1"/>
  <c r="C306" i="38"/>
  <c r="R306" i="38" s="1"/>
  <c r="B306" i="38"/>
  <c r="Q306" i="38" s="1"/>
  <c r="H305" i="38"/>
  <c r="U305" i="38" s="1"/>
  <c r="G305" i="38"/>
  <c r="W305" i="38" s="1"/>
  <c r="F305" i="38"/>
  <c r="E305" i="38"/>
  <c r="D305" i="38"/>
  <c r="S305" i="38" s="1"/>
  <c r="C305" i="38"/>
  <c r="R305" i="38" s="1"/>
  <c r="B305" i="38"/>
  <c r="Q305" i="38" s="1"/>
  <c r="H304" i="38"/>
  <c r="U304" i="38" s="1"/>
  <c r="G304" i="38"/>
  <c r="W304" i="38" s="1"/>
  <c r="F304" i="38"/>
  <c r="E304" i="38"/>
  <c r="D304" i="38"/>
  <c r="S304" i="38" s="1"/>
  <c r="C304" i="38"/>
  <c r="R304" i="38" s="1"/>
  <c r="B304" i="38"/>
  <c r="Q304" i="38" s="1"/>
  <c r="H303" i="38"/>
  <c r="U303" i="38" s="1"/>
  <c r="G303" i="38"/>
  <c r="W303" i="38" s="1"/>
  <c r="F303" i="38"/>
  <c r="E303" i="38"/>
  <c r="D303" i="38"/>
  <c r="S303" i="38" s="1"/>
  <c r="C303" i="38"/>
  <c r="R303" i="38" s="1"/>
  <c r="B303" i="38"/>
  <c r="Q303" i="38" s="1"/>
  <c r="H302" i="38"/>
  <c r="U302" i="38" s="1"/>
  <c r="G302" i="38"/>
  <c r="W302" i="38" s="1"/>
  <c r="F302" i="38"/>
  <c r="E302" i="38"/>
  <c r="D302" i="38"/>
  <c r="S302" i="38" s="1"/>
  <c r="C302" i="38"/>
  <c r="R302" i="38" s="1"/>
  <c r="B302" i="38"/>
  <c r="Q302" i="38" s="1"/>
  <c r="H301" i="38"/>
  <c r="U301" i="38" s="1"/>
  <c r="G301" i="38"/>
  <c r="W301" i="38" s="1"/>
  <c r="F301" i="38"/>
  <c r="E301" i="38"/>
  <c r="D301" i="38"/>
  <c r="S301" i="38" s="1"/>
  <c r="C301" i="38"/>
  <c r="R301" i="38" s="1"/>
  <c r="B301" i="38"/>
  <c r="Q301" i="38" s="1"/>
  <c r="H300" i="38"/>
  <c r="U300" i="38" s="1"/>
  <c r="G300" i="38"/>
  <c r="W300" i="38" s="1"/>
  <c r="F300" i="38"/>
  <c r="E300" i="38"/>
  <c r="D300" i="38"/>
  <c r="S300" i="38" s="1"/>
  <c r="C300" i="38"/>
  <c r="R300" i="38" s="1"/>
  <c r="B300" i="38"/>
  <c r="Q300" i="38" s="1"/>
  <c r="H299" i="38"/>
  <c r="U299" i="38" s="1"/>
  <c r="G299" i="38"/>
  <c r="W299" i="38" s="1"/>
  <c r="F299" i="38"/>
  <c r="E299" i="38"/>
  <c r="D299" i="38"/>
  <c r="S299" i="38" s="1"/>
  <c r="C299" i="38"/>
  <c r="R299" i="38" s="1"/>
  <c r="B299" i="38"/>
  <c r="Q299" i="38" s="1"/>
  <c r="H298" i="38"/>
  <c r="U298" i="38" s="1"/>
  <c r="G298" i="38"/>
  <c r="W298" i="38" s="1"/>
  <c r="F298" i="38"/>
  <c r="E298" i="38"/>
  <c r="D298" i="38"/>
  <c r="S298" i="38" s="1"/>
  <c r="C298" i="38"/>
  <c r="R298" i="38" s="1"/>
  <c r="B298" i="38"/>
  <c r="Q298" i="38" s="1"/>
  <c r="H297" i="38"/>
  <c r="U297" i="38" s="1"/>
  <c r="G297" i="38"/>
  <c r="W297" i="38" s="1"/>
  <c r="F297" i="38"/>
  <c r="E297" i="38"/>
  <c r="D297" i="38"/>
  <c r="S297" i="38" s="1"/>
  <c r="C297" i="38"/>
  <c r="R297" i="38" s="1"/>
  <c r="B297" i="38"/>
  <c r="Q297" i="38" s="1"/>
  <c r="H296" i="38"/>
  <c r="U296" i="38" s="1"/>
  <c r="G296" i="38"/>
  <c r="W296" i="38" s="1"/>
  <c r="F296" i="38"/>
  <c r="E296" i="38"/>
  <c r="D296" i="38"/>
  <c r="S296" i="38" s="1"/>
  <c r="C296" i="38"/>
  <c r="R296" i="38" s="1"/>
  <c r="B296" i="38"/>
  <c r="Q296" i="38" s="1"/>
  <c r="H295" i="38"/>
  <c r="U295" i="38" s="1"/>
  <c r="G295" i="38"/>
  <c r="W295" i="38" s="1"/>
  <c r="F295" i="38"/>
  <c r="E295" i="38"/>
  <c r="D295" i="38"/>
  <c r="S295" i="38" s="1"/>
  <c r="C295" i="38"/>
  <c r="R295" i="38" s="1"/>
  <c r="B295" i="38"/>
  <c r="Q295" i="38" s="1"/>
  <c r="H294" i="38"/>
  <c r="U294" i="38" s="1"/>
  <c r="G294" i="38"/>
  <c r="W294" i="38" s="1"/>
  <c r="F294" i="38"/>
  <c r="E294" i="38"/>
  <c r="D294" i="38"/>
  <c r="S294" i="38" s="1"/>
  <c r="C294" i="38"/>
  <c r="R294" i="38" s="1"/>
  <c r="B294" i="38"/>
  <c r="Q294" i="38" s="1"/>
  <c r="H293" i="38"/>
  <c r="U293" i="38" s="1"/>
  <c r="G293" i="38"/>
  <c r="W293" i="38" s="1"/>
  <c r="F293" i="38"/>
  <c r="E293" i="38"/>
  <c r="D293" i="38"/>
  <c r="S293" i="38" s="1"/>
  <c r="C293" i="38"/>
  <c r="R293" i="38" s="1"/>
  <c r="B293" i="38"/>
  <c r="Q293" i="38" s="1"/>
  <c r="H292" i="38"/>
  <c r="U292" i="38" s="1"/>
  <c r="G292" i="38"/>
  <c r="W292" i="38" s="1"/>
  <c r="F292" i="38"/>
  <c r="E292" i="38"/>
  <c r="D292" i="38"/>
  <c r="S292" i="38" s="1"/>
  <c r="C292" i="38"/>
  <c r="R292" i="38" s="1"/>
  <c r="B292" i="38"/>
  <c r="Q292" i="38" s="1"/>
  <c r="H291" i="38"/>
  <c r="U291" i="38" s="1"/>
  <c r="G291" i="38"/>
  <c r="W291" i="38" s="1"/>
  <c r="F291" i="38"/>
  <c r="E291" i="38"/>
  <c r="D291" i="38"/>
  <c r="S291" i="38" s="1"/>
  <c r="C291" i="38"/>
  <c r="R291" i="38" s="1"/>
  <c r="B291" i="38"/>
  <c r="Q291" i="38" s="1"/>
  <c r="H290" i="38"/>
  <c r="U290" i="38" s="1"/>
  <c r="G290" i="38"/>
  <c r="W290" i="38" s="1"/>
  <c r="F290" i="38"/>
  <c r="E290" i="38"/>
  <c r="D290" i="38"/>
  <c r="S290" i="38" s="1"/>
  <c r="C290" i="38"/>
  <c r="R290" i="38" s="1"/>
  <c r="B290" i="38"/>
  <c r="Q290" i="38" s="1"/>
  <c r="H289" i="38"/>
  <c r="U289" i="38" s="1"/>
  <c r="G289" i="38"/>
  <c r="W289" i="38" s="1"/>
  <c r="F289" i="38"/>
  <c r="E289" i="38"/>
  <c r="D289" i="38"/>
  <c r="S289" i="38" s="1"/>
  <c r="C289" i="38"/>
  <c r="R289" i="38" s="1"/>
  <c r="B289" i="38"/>
  <c r="Q289" i="38" s="1"/>
  <c r="H288" i="38"/>
  <c r="U288" i="38" s="1"/>
  <c r="G288" i="38"/>
  <c r="W288" i="38" s="1"/>
  <c r="F288" i="38"/>
  <c r="E288" i="38"/>
  <c r="D288" i="38"/>
  <c r="S288" i="38" s="1"/>
  <c r="C288" i="38"/>
  <c r="R288" i="38" s="1"/>
  <c r="B288" i="38"/>
  <c r="Q288" i="38" s="1"/>
  <c r="H287" i="38"/>
  <c r="U287" i="38" s="1"/>
  <c r="G287" i="38"/>
  <c r="W287" i="38" s="1"/>
  <c r="F287" i="38"/>
  <c r="E287" i="38"/>
  <c r="D287" i="38"/>
  <c r="S287" i="38" s="1"/>
  <c r="C287" i="38"/>
  <c r="R287" i="38" s="1"/>
  <c r="B287" i="38"/>
  <c r="Q287" i="38" s="1"/>
  <c r="H286" i="38"/>
  <c r="U286" i="38" s="1"/>
  <c r="G286" i="38"/>
  <c r="W286" i="38" s="1"/>
  <c r="F286" i="38"/>
  <c r="E286" i="38"/>
  <c r="D286" i="38"/>
  <c r="S286" i="38" s="1"/>
  <c r="C286" i="38"/>
  <c r="R286" i="38" s="1"/>
  <c r="B286" i="38"/>
  <c r="Q286" i="38" s="1"/>
  <c r="H285" i="38"/>
  <c r="U285" i="38" s="1"/>
  <c r="G285" i="38"/>
  <c r="W285" i="38" s="1"/>
  <c r="F285" i="38"/>
  <c r="E285" i="38"/>
  <c r="D285" i="38"/>
  <c r="S285" i="38" s="1"/>
  <c r="C285" i="38"/>
  <c r="R285" i="38" s="1"/>
  <c r="B285" i="38"/>
  <c r="Q285" i="38" s="1"/>
  <c r="H284" i="38"/>
  <c r="U284" i="38" s="1"/>
  <c r="G284" i="38"/>
  <c r="W284" i="38" s="1"/>
  <c r="F284" i="38"/>
  <c r="E284" i="38"/>
  <c r="D284" i="38"/>
  <c r="S284" i="38" s="1"/>
  <c r="C284" i="38"/>
  <c r="R284" i="38" s="1"/>
  <c r="B284" i="38"/>
  <c r="Q284" i="38" s="1"/>
  <c r="H283" i="38"/>
  <c r="U283" i="38" s="1"/>
  <c r="G283" i="38"/>
  <c r="W283" i="38" s="1"/>
  <c r="F283" i="38"/>
  <c r="E283" i="38"/>
  <c r="D283" i="38"/>
  <c r="S283" i="38" s="1"/>
  <c r="C283" i="38"/>
  <c r="R283" i="38" s="1"/>
  <c r="B283" i="38"/>
  <c r="Q283" i="38" s="1"/>
  <c r="H282" i="38"/>
  <c r="U282" i="38" s="1"/>
  <c r="G282" i="38"/>
  <c r="W282" i="38" s="1"/>
  <c r="F282" i="38"/>
  <c r="E282" i="38"/>
  <c r="D282" i="38"/>
  <c r="S282" i="38" s="1"/>
  <c r="C282" i="38"/>
  <c r="R282" i="38" s="1"/>
  <c r="B282" i="38"/>
  <c r="Q282" i="38" s="1"/>
  <c r="H281" i="38"/>
  <c r="U281" i="38" s="1"/>
  <c r="G281" i="38"/>
  <c r="W281" i="38" s="1"/>
  <c r="F281" i="38"/>
  <c r="E281" i="38"/>
  <c r="D281" i="38"/>
  <c r="S281" i="38" s="1"/>
  <c r="C281" i="38"/>
  <c r="R281" i="38" s="1"/>
  <c r="B281" i="38"/>
  <c r="Q281" i="38" s="1"/>
  <c r="H280" i="38"/>
  <c r="U280" i="38" s="1"/>
  <c r="G280" i="38"/>
  <c r="W280" i="38" s="1"/>
  <c r="F280" i="38"/>
  <c r="E280" i="38"/>
  <c r="D280" i="38"/>
  <c r="S280" i="38" s="1"/>
  <c r="C280" i="38"/>
  <c r="R280" i="38" s="1"/>
  <c r="B280" i="38"/>
  <c r="Q280" i="38" s="1"/>
  <c r="H279" i="38"/>
  <c r="U279" i="38" s="1"/>
  <c r="G279" i="38"/>
  <c r="W279" i="38" s="1"/>
  <c r="F279" i="38"/>
  <c r="E279" i="38"/>
  <c r="D279" i="38"/>
  <c r="S279" i="38" s="1"/>
  <c r="C279" i="38"/>
  <c r="R279" i="38" s="1"/>
  <c r="B279" i="38"/>
  <c r="Q279" i="38" s="1"/>
  <c r="H278" i="38"/>
  <c r="U278" i="38" s="1"/>
  <c r="G278" i="38"/>
  <c r="W278" i="38" s="1"/>
  <c r="F278" i="38"/>
  <c r="E278" i="38"/>
  <c r="D278" i="38"/>
  <c r="S278" i="38" s="1"/>
  <c r="C278" i="38"/>
  <c r="R278" i="38" s="1"/>
  <c r="B278" i="38"/>
  <c r="Q278" i="38" s="1"/>
  <c r="H277" i="38"/>
  <c r="U277" i="38" s="1"/>
  <c r="G277" i="38"/>
  <c r="W277" i="38" s="1"/>
  <c r="F277" i="38"/>
  <c r="E277" i="38"/>
  <c r="D277" i="38"/>
  <c r="S277" i="38" s="1"/>
  <c r="C277" i="38"/>
  <c r="R277" i="38" s="1"/>
  <c r="B277" i="38"/>
  <c r="Q277" i="38" s="1"/>
  <c r="H276" i="38"/>
  <c r="U276" i="38" s="1"/>
  <c r="G276" i="38"/>
  <c r="W276" i="38" s="1"/>
  <c r="F276" i="38"/>
  <c r="E276" i="38"/>
  <c r="D276" i="38"/>
  <c r="S276" i="38" s="1"/>
  <c r="C276" i="38"/>
  <c r="R276" i="38" s="1"/>
  <c r="B276" i="38"/>
  <c r="Q276" i="38" s="1"/>
  <c r="H275" i="38"/>
  <c r="U275" i="38" s="1"/>
  <c r="G275" i="38"/>
  <c r="W275" i="38" s="1"/>
  <c r="F275" i="38"/>
  <c r="E275" i="38"/>
  <c r="D275" i="38"/>
  <c r="S275" i="38" s="1"/>
  <c r="C275" i="38"/>
  <c r="R275" i="38" s="1"/>
  <c r="B275" i="38"/>
  <c r="Q275" i="38" s="1"/>
  <c r="H274" i="38"/>
  <c r="U274" i="38" s="1"/>
  <c r="G274" i="38"/>
  <c r="W274" i="38" s="1"/>
  <c r="F274" i="38"/>
  <c r="E274" i="38"/>
  <c r="D274" i="38"/>
  <c r="S274" i="38" s="1"/>
  <c r="C274" i="38"/>
  <c r="R274" i="38" s="1"/>
  <c r="B274" i="38"/>
  <c r="Q274" i="38" s="1"/>
  <c r="H273" i="38"/>
  <c r="U273" i="38" s="1"/>
  <c r="G273" i="38"/>
  <c r="W273" i="38" s="1"/>
  <c r="F273" i="38"/>
  <c r="E273" i="38"/>
  <c r="D273" i="38"/>
  <c r="S273" i="38" s="1"/>
  <c r="C273" i="38"/>
  <c r="R273" i="38" s="1"/>
  <c r="B273" i="38"/>
  <c r="Q273" i="38" s="1"/>
  <c r="H272" i="38"/>
  <c r="U272" i="38" s="1"/>
  <c r="G272" i="38"/>
  <c r="W272" i="38" s="1"/>
  <c r="F272" i="38"/>
  <c r="E272" i="38"/>
  <c r="D272" i="38"/>
  <c r="S272" i="38" s="1"/>
  <c r="C272" i="38"/>
  <c r="R272" i="38" s="1"/>
  <c r="B272" i="38"/>
  <c r="Q272" i="38" s="1"/>
  <c r="H271" i="38"/>
  <c r="U271" i="38" s="1"/>
  <c r="G271" i="38"/>
  <c r="W271" i="38" s="1"/>
  <c r="F271" i="38"/>
  <c r="E271" i="38"/>
  <c r="D271" i="38"/>
  <c r="S271" i="38" s="1"/>
  <c r="C271" i="38"/>
  <c r="R271" i="38" s="1"/>
  <c r="B271" i="38"/>
  <c r="Q271" i="38" s="1"/>
  <c r="H270" i="38"/>
  <c r="U270" i="38" s="1"/>
  <c r="G270" i="38"/>
  <c r="W270" i="38" s="1"/>
  <c r="F270" i="38"/>
  <c r="E270" i="38"/>
  <c r="D270" i="38"/>
  <c r="S270" i="38" s="1"/>
  <c r="C270" i="38"/>
  <c r="R270" i="38" s="1"/>
  <c r="B270" i="38"/>
  <c r="Q270" i="38" s="1"/>
  <c r="H269" i="38"/>
  <c r="U269" i="38" s="1"/>
  <c r="G269" i="38"/>
  <c r="W269" i="38" s="1"/>
  <c r="F269" i="38"/>
  <c r="E269" i="38"/>
  <c r="D269" i="38"/>
  <c r="S269" i="38" s="1"/>
  <c r="C269" i="38"/>
  <c r="R269" i="38" s="1"/>
  <c r="B269" i="38"/>
  <c r="Q269" i="38" s="1"/>
  <c r="H268" i="38"/>
  <c r="U268" i="38" s="1"/>
  <c r="G268" i="38"/>
  <c r="W268" i="38" s="1"/>
  <c r="F268" i="38"/>
  <c r="E268" i="38"/>
  <c r="D268" i="38"/>
  <c r="S268" i="38" s="1"/>
  <c r="C268" i="38"/>
  <c r="R268" i="38" s="1"/>
  <c r="B268" i="38"/>
  <c r="Q268" i="38" s="1"/>
  <c r="H267" i="38"/>
  <c r="U267" i="38" s="1"/>
  <c r="G267" i="38"/>
  <c r="W267" i="38" s="1"/>
  <c r="F267" i="38"/>
  <c r="E267" i="38"/>
  <c r="D267" i="38"/>
  <c r="S267" i="38" s="1"/>
  <c r="C267" i="38"/>
  <c r="R267" i="38" s="1"/>
  <c r="B267" i="38"/>
  <c r="Q267" i="38" s="1"/>
  <c r="H266" i="38"/>
  <c r="U266" i="38" s="1"/>
  <c r="G266" i="38"/>
  <c r="W266" i="38" s="1"/>
  <c r="F266" i="38"/>
  <c r="E266" i="38"/>
  <c r="D266" i="38"/>
  <c r="S266" i="38" s="1"/>
  <c r="C266" i="38"/>
  <c r="R266" i="38" s="1"/>
  <c r="B266" i="38"/>
  <c r="Q266" i="38" s="1"/>
  <c r="H265" i="38"/>
  <c r="U265" i="38" s="1"/>
  <c r="G265" i="38"/>
  <c r="W265" i="38" s="1"/>
  <c r="F265" i="38"/>
  <c r="E265" i="38"/>
  <c r="D265" i="38"/>
  <c r="S265" i="38" s="1"/>
  <c r="C265" i="38"/>
  <c r="R265" i="38" s="1"/>
  <c r="B265" i="38"/>
  <c r="Q265" i="38" s="1"/>
  <c r="H264" i="38"/>
  <c r="U264" i="38" s="1"/>
  <c r="G264" i="38"/>
  <c r="W264" i="38" s="1"/>
  <c r="F264" i="38"/>
  <c r="E264" i="38"/>
  <c r="D264" i="38"/>
  <c r="S264" i="38" s="1"/>
  <c r="C264" i="38"/>
  <c r="R264" i="38" s="1"/>
  <c r="B264" i="38"/>
  <c r="Q264" i="38" s="1"/>
  <c r="H263" i="38"/>
  <c r="U263" i="38" s="1"/>
  <c r="G263" i="38"/>
  <c r="W263" i="38" s="1"/>
  <c r="F263" i="38"/>
  <c r="E263" i="38"/>
  <c r="D263" i="38"/>
  <c r="S263" i="38" s="1"/>
  <c r="C263" i="38"/>
  <c r="R263" i="38" s="1"/>
  <c r="B263" i="38"/>
  <c r="Q263" i="38" s="1"/>
  <c r="H262" i="38"/>
  <c r="U262" i="38" s="1"/>
  <c r="G262" i="38"/>
  <c r="W262" i="38" s="1"/>
  <c r="F262" i="38"/>
  <c r="E262" i="38"/>
  <c r="D262" i="38"/>
  <c r="S262" i="38" s="1"/>
  <c r="C262" i="38"/>
  <c r="R262" i="38" s="1"/>
  <c r="B262" i="38"/>
  <c r="Q262" i="38" s="1"/>
  <c r="H261" i="38"/>
  <c r="U261" i="38" s="1"/>
  <c r="G261" i="38"/>
  <c r="W261" i="38" s="1"/>
  <c r="F261" i="38"/>
  <c r="E261" i="38"/>
  <c r="D261" i="38"/>
  <c r="S261" i="38" s="1"/>
  <c r="C261" i="38"/>
  <c r="R261" i="38" s="1"/>
  <c r="B261" i="38"/>
  <c r="Q261" i="38" s="1"/>
  <c r="H260" i="38"/>
  <c r="U260" i="38" s="1"/>
  <c r="G260" i="38"/>
  <c r="W260" i="38" s="1"/>
  <c r="F260" i="38"/>
  <c r="E260" i="38"/>
  <c r="D260" i="38"/>
  <c r="S260" i="38" s="1"/>
  <c r="C260" i="38"/>
  <c r="R260" i="38" s="1"/>
  <c r="B260" i="38"/>
  <c r="Q260" i="38" s="1"/>
  <c r="H259" i="38"/>
  <c r="U259" i="38" s="1"/>
  <c r="G259" i="38"/>
  <c r="W259" i="38" s="1"/>
  <c r="F259" i="38"/>
  <c r="E259" i="38"/>
  <c r="D259" i="38"/>
  <c r="S259" i="38" s="1"/>
  <c r="C259" i="38"/>
  <c r="R259" i="38" s="1"/>
  <c r="B259" i="38"/>
  <c r="Q259" i="38" s="1"/>
  <c r="H258" i="38"/>
  <c r="U258" i="38" s="1"/>
  <c r="G258" i="38"/>
  <c r="W258" i="38" s="1"/>
  <c r="F258" i="38"/>
  <c r="E258" i="38"/>
  <c r="D258" i="38"/>
  <c r="S258" i="38" s="1"/>
  <c r="C258" i="38"/>
  <c r="R258" i="38" s="1"/>
  <c r="B258" i="38"/>
  <c r="Q258" i="38" s="1"/>
  <c r="H257" i="38"/>
  <c r="U257" i="38" s="1"/>
  <c r="G257" i="38"/>
  <c r="W257" i="38" s="1"/>
  <c r="F257" i="38"/>
  <c r="E257" i="38"/>
  <c r="D257" i="38"/>
  <c r="S257" i="38" s="1"/>
  <c r="C257" i="38"/>
  <c r="R257" i="38" s="1"/>
  <c r="B257" i="38"/>
  <c r="Q257" i="38" s="1"/>
  <c r="H256" i="38"/>
  <c r="U256" i="38" s="1"/>
  <c r="G256" i="38"/>
  <c r="W256" i="38" s="1"/>
  <c r="F256" i="38"/>
  <c r="E256" i="38"/>
  <c r="D256" i="38"/>
  <c r="S256" i="38" s="1"/>
  <c r="C256" i="38"/>
  <c r="R256" i="38" s="1"/>
  <c r="B256" i="38"/>
  <c r="Q256" i="38" s="1"/>
  <c r="H255" i="38"/>
  <c r="U255" i="38" s="1"/>
  <c r="G255" i="38"/>
  <c r="W255" i="38" s="1"/>
  <c r="F255" i="38"/>
  <c r="E255" i="38"/>
  <c r="D255" i="38"/>
  <c r="S255" i="38" s="1"/>
  <c r="C255" i="38"/>
  <c r="R255" i="38" s="1"/>
  <c r="B255" i="38"/>
  <c r="Q255" i="38" s="1"/>
  <c r="H254" i="38"/>
  <c r="U254" i="38" s="1"/>
  <c r="G254" i="38"/>
  <c r="W254" i="38" s="1"/>
  <c r="F254" i="38"/>
  <c r="E254" i="38"/>
  <c r="D254" i="38"/>
  <c r="S254" i="38" s="1"/>
  <c r="C254" i="38"/>
  <c r="R254" i="38" s="1"/>
  <c r="B254" i="38"/>
  <c r="Q254" i="38" s="1"/>
  <c r="H253" i="38"/>
  <c r="U253" i="38" s="1"/>
  <c r="G253" i="38"/>
  <c r="W253" i="38" s="1"/>
  <c r="F253" i="38"/>
  <c r="E253" i="38"/>
  <c r="D253" i="38"/>
  <c r="S253" i="38" s="1"/>
  <c r="C253" i="38"/>
  <c r="R253" i="38" s="1"/>
  <c r="B253" i="38"/>
  <c r="Q253" i="38" s="1"/>
  <c r="H252" i="38"/>
  <c r="U252" i="38" s="1"/>
  <c r="G252" i="38"/>
  <c r="W252" i="38" s="1"/>
  <c r="F252" i="38"/>
  <c r="E252" i="38"/>
  <c r="D252" i="38"/>
  <c r="S252" i="38" s="1"/>
  <c r="C252" i="38"/>
  <c r="R252" i="38" s="1"/>
  <c r="B252" i="38"/>
  <c r="Q252" i="38" s="1"/>
  <c r="H251" i="38"/>
  <c r="U251" i="38" s="1"/>
  <c r="G251" i="38"/>
  <c r="W251" i="38" s="1"/>
  <c r="F251" i="38"/>
  <c r="E251" i="38"/>
  <c r="D251" i="38"/>
  <c r="S251" i="38" s="1"/>
  <c r="C251" i="38"/>
  <c r="R251" i="38" s="1"/>
  <c r="B251" i="38"/>
  <c r="Q251" i="38" s="1"/>
  <c r="H250" i="38"/>
  <c r="U250" i="38" s="1"/>
  <c r="G250" i="38"/>
  <c r="W250" i="38" s="1"/>
  <c r="F250" i="38"/>
  <c r="E250" i="38"/>
  <c r="D250" i="38"/>
  <c r="S250" i="38" s="1"/>
  <c r="C250" i="38"/>
  <c r="R250" i="38" s="1"/>
  <c r="B250" i="38"/>
  <c r="Q250" i="38" s="1"/>
  <c r="H249" i="38"/>
  <c r="U249" i="38" s="1"/>
  <c r="G249" i="38"/>
  <c r="W249" i="38" s="1"/>
  <c r="F249" i="38"/>
  <c r="E249" i="38"/>
  <c r="D249" i="38"/>
  <c r="S249" i="38" s="1"/>
  <c r="C249" i="38"/>
  <c r="R249" i="38" s="1"/>
  <c r="B249" i="38"/>
  <c r="Q249" i="38" s="1"/>
  <c r="H248" i="38"/>
  <c r="U248" i="38" s="1"/>
  <c r="G248" i="38"/>
  <c r="W248" i="38" s="1"/>
  <c r="F248" i="38"/>
  <c r="E248" i="38"/>
  <c r="D248" i="38"/>
  <c r="S248" i="38" s="1"/>
  <c r="C248" i="38"/>
  <c r="R248" i="38" s="1"/>
  <c r="B248" i="38"/>
  <c r="Q248" i="38" s="1"/>
  <c r="H247" i="38"/>
  <c r="U247" i="38" s="1"/>
  <c r="G247" i="38"/>
  <c r="W247" i="38" s="1"/>
  <c r="F247" i="38"/>
  <c r="E247" i="38"/>
  <c r="D247" i="38"/>
  <c r="S247" i="38" s="1"/>
  <c r="C247" i="38"/>
  <c r="R247" i="38" s="1"/>
  <c r="B247" i="38"/>
  <c r="Q247" i="38" s="1"/>
  <c r="H246" i="38"/>
  <c r="U246" i="38" s="1"/>
  <c r="G246" i="38"/>
  <c r="W246" i="38" s="1"/>
  <c r="F246" i="38"/>
  <c r="E246" i="38"/>
  <c r="D246" i="38"/>
  <c r="S246" i="38" s="1"/>
  <c r="C246" i="38"/>
  <c r="R246" i="38" s="1"/>
  <c r="B246" i="38"/>
  <c r="Q246" i="38" s="1"/>
  <c r="H245" i="38"/>
  <c r="U245" i="38" s="1"/>
  <c r="G245" i="38"/>
  <c r="W245" i="38" s="1"/>
  <c r="F245" i="38"/>
  <c r="E245" i="38"/>
  <c r="D245" i="38"/>
  <c r="S245" i="38" s="1"/>
  <c r="C245" i="38"/>
  <c r="R245" i="38" s="1"/>
  <c r="B245" i="38"/>
  <c r="Q245" i="38" s="1"/>
  <c r="H244" i="38"/>
  <c r="U244" i="38" s="1"/>
  <c r="G244" i="38"/>
  <c r="W244" i="38" s="1"/>
  <c r="F244" i="38"/>
  <c r="E244" i="38"/>
  <c r="D244" i="38"/>
  <c r="S244" i="38" s="1"/>
  <c r="C244" i="38"/>
  <c r="R244" i="38" s="1"/>
  <c r="B244" i="38"/>
  <c r="Q244" i="38" s="1"/>
  <c r="H243" i="38"/>
  <c r="U243" i="38" s="1"/>
  <c r="G243" i="38"/>
  <c r="W243" i="38" s="1"/>
  <c r="F243" i="38"/>
  <c r="E243" i="38"/>
  <c r="D243" i="38"/>
  <c r="S243" i="38" s="1"/>
  <c r="C243" i="38"/>
  <c r="R243" i="38" s="1"/>
  <c r="B243" i="38"/>
  <c r="Q243" i="38" s="1"/>
  <c r="H242" i="38"/>
  <c r="U242" i="38" s="1"/>
  <c r="G242" i="38"/>
  <c r="W242" i="38" s="1"/>
  <c r="F242" i="38"/>
  <c r="E242" i="38"/>
  <c r="D242" i="38"/>
  <c r="S242" i="38" s="1"/>
  <c r="C242" i="38"/>
  <c r="R242" i="38" s="1"/>
  <c r="B242" i="38"/>
  <c r="Q242" i="38" s="1"/>
  <c r="H241" i="38"/>
  <c r="U241" i="38" s="1"/>
  <c r="G241" i="38"/>
  <c r="W241" i="38" s="1"/>
  <c r="F241" i="38"/>
  <c r="E241" i="38"/>
  <c r="D241" i="38"/>
  <c r="S241" i="38" s="1"/>
  <c r="C241" i="38"/>
  <c r="R241" i="38" s="1"/>
  <c r="B241" i="38"/>
  <c r="Q241" i="38" s="1"/>
  <c r="H240" i="38"/>
  <c r="U240" i="38" s="1"/>
  <c r="G240" i="38"/>
  <c r="W240" i="38" s="1"/>
  <c r="F240" i="38"/>
  <c r="E240" i="38"/>
  <c r="D240" i="38"/>
  <c r="S240" i="38" s="1"/>
  <c r="C240" i="38"/>
  <c r="R240" i="38" s="1"/>
  <c r="B240" i="38"/>
  <c r="Q240" i="38" s="1"/>
  <c r="H239" i="38"/>
  <c r="U239" i="38" s="1"/>
  <c r="G239" i="38"/>
  <c r="W239" i="38" s="1"/>
  <c r="F239" i="38"/>
  <c r="E239" i="38"/>
  <c r="D239" i="38"/>
  <c r="S239" i="38" s="1"/>
  <c r="C239" i="38"/>
  <c r="R239" i="38" s="1"/>
  <c r="B239" i="38"/>
  <c r="Q239" i="38" s="1"/>
  <c r="H238" i="38"/>
  <c r="U238" i="38" s="1"/>
  <c r="G238" i="38"/>
  <c r="W238" i="38" s="1"/>
  <c r="F238" i="38"/>
  <c r="E238" i="38"/>
  <c r="D238" i="38"/>
  <c r="S238" i="38" s="1"/>
  <c r="C238" i="38"/>
  <c r="R238" i="38" s="1"/>
  <c r="B238" i="38"/>
  <c r="Q238" i="38" s="1"/>
  <c r="H237" i="38"/>
  <c r="U237" i="38" s="1"/>
  <c r="G237" i="38"/>
  <c r="W237" i="38" s="1"/>
  <c r="F237" i="38"/>
  <c r="E237" i="38"/>
  <c r="D237" i="38"/>
  <c r="S237" i="38" s="1"/>
  <c r="C237" i="38"/>
  <c r="R237" i="38" s="1"/>
  <c r="B237" i="38"/>
  <c r="Q237" i="38" s="1"/>
  <c r="H236" i="38"/>
  <c r="U236" i="38" s="1"/>
  <c r="G236" i="38"/>
  <c r="W236" i="38" s="1"/>
  <c r="F236" i="38"/>
  <c r="E236" i="38"/>
  <c r="D236" i="38"/>
  <c r="S236" i="38" s="1"/>
  <c r="C236" i="38"/>
  <c r="R236" i="38" s="1"/>
  <c r="B236" i="38"/>
  <c r="Q236" i="38" s="1"/>
  <c r="H235" i="38"/>
  <c r="U235" i="38" s="1"/>
  <c r="G235" i="38"/>
  <c r="W235" i="38" s="1"/>
  <c r="F235" i="38"/>
  <c r="E235" i="38"/>
  <c r="D235" i="38"/>
  <c r="S235" i="38" s="1"/>
  <c r="C235" i="38"/>
  <c r="R235" i="38" s="1"/>
  <c r="B235" i="38"/>
  <c r="Q235" i="38" s="1"/>
  <c r="H234" i="38"/>
  <c r="U234" i="38" s="1"/>
  <c r="G234" i="38"/>
  <c r="W234" i="38" s="1"/>
  <c r="F234" i="38"/>
  <c r="E234" i="38"/>
  <c r="D234" i="38"/>
  <c r="S234" i="38" s="1"/>
  <c r="C234" i="38"/>
  <c r="R234" i="38" s="1"/>
  <c r="B234" i="38"/>
  <c r="Q234" i="38" s="1"/>
  <c r="H233" i="38"/>
  <c r="U233" i="38" s="1"/>
  <c r="G233" i="38"/>
  <c r="W233" i="38" s="1"/>
  <c r="F233" i="38"/>
  <c r="E233" i="38"/>
  <c r="D233" i="38"/>
  <c r="S233" i="38" s="1"/>
  <c r="C233" i="38"/>
  <c r="R233" i="38" s="1"/>
  <c r="B233" i="38"/>
  <c r="Q233" i="38" s="1"/>
  <c r="H232" i="38"/>
  <c r="U232" i="38" s="1"/>
  <c r="G232" i="38"/>
  <c r="W232" i="38" s="1"/>
  <c r="F232" i="38"/>
  <c r="E232" i="38"/>
  <c r="D232" i="38"/>
  <c r="S232" i="38" s="1"/>
  <c r="C232" i="38"/>
  <c r="R232" i="38" s="1"/>
  <c r="B232" i="38"/>
  <c r="Q232" i="38" s="1"/>
  <c r="H231" i="38"/>
  <c r="U231" i="38" s="1"/>
  <c r="G231" i="38"/>
  <c r="W231" i="38" s="1"/>
  <c r="F231" i="38"/>
  <c r="E231" i="38"/>
  <c r="D231" i="38"/>
  <c r="S231" i="38" s="1"/>
  <c r="C231" i="38"/>
  <c r="R231" i="38" s="1"/>
  <c r="B231" i="38"/>
  <c r="Q231" i="38" s="1"/>
  <c r="H230" i="38"/>
  <c r="U230" i="38" s="1"/>
  <c r="G230" i="38"/>
  <c r="W230" i="38" s="1"/>
  <c r="F230" i="38"/>
  <c r="E230" i="38"/>
  <c r="D230" i="38"/>
  <c r="S230" i="38" s="1"/>
  <c r="C230" i="38"/>
  <c r="R230" i="38" s="1"/>
  <c r="B230" i="38"/>
  <c r="Q230" i="38" s="1"/>
  <c r="H229" i="38"/>
  <c r="U229" i="38" s="1"/>
  <c r="G229" i="38"/>
  <c r="W229" i="38" s="1"/>
  <c r="F229" i="38"/>
  <c r="E229" i="38"/>
  <c r="D229" i="38"/>
  <c r="S229" i="38" s="1"/>
  <c r="C229" i="38"/>
  <c r="R229" i="38" s="1"/>
  <c r="B229" i="38"/>
  <c r="Q229" i="38" s="1"/>
  <c r="H228" i="38"/>
  <c r="U228" i="38" s="1"/>
  <c r="G228" i="38"/>
  <c r="W228" i="38" s="1"/>
  <c r="F228" i="38"/>
  <c r="E228" i="38"/>
  <c r="D228" i="38"/>
  <c r="S228" i="38" s="1"/>
  <c r="C228" i="38"/>
  <c r="R228" i="38" s="1"/>
  <c r="B228" i="38"/>
  <c r="Q228" i="38" s="1"/>
  <c r="H227" i="38"/>
  <c r="U227" i="38" s="1"/>
  <c r="G227" i="38"/>
  <c r="W227" i="38" s="1"/>
  <c r="F227" i="38"/>
  <c r="E227" i="38"/>
  <c r="D227" i="38"/>
  <c r="S227" i="38" s="1"/>
  <c r="C227" i="38"/>
  <c r="R227" i="38" s="1"/>
  <c r="B227" i="38"/>
  <c r="Q227" i="38" s="1"/>
  <c r="H226" i="38"/>
  <c r="U226" i="38" s="1"/>
  <c r="G226" i="38"/>
  <c r="W226" i="38" s="1"/>
  <c r="F226" i="38"/>
  <c r="E226" i="38"/>
  <c r="D226" i="38"/>
  <c r="S226" i="38" s="1"/>
  <c r="C226" i="38"/>
  <c r="R226" i="38" s="1"/>
  <c r="B226" i="38"/>
  <c r="Q226" i="38" s="1"/>
  <c r="H225" i="38"/>
  <c r="U225" i="38" s="1"/>
  <c r="G225" i="38"/>
  <c r="W225" i="38" s="1"/>
  <c r="F225" i="38"/>
  <c r="E225" i="38"/>
  <c r="D225" i="38"/>
  <c r="S225" i="38" s="1"/>
  <c r="C225" i="38"/>
  <c r="R225" i="38" s="1"/>
  <c r="B225" i="38"/>
  <c r="Q225" i="38" s="1"/>
  <c r="H224" i="38"/>
  <c r="U224" i="38" s="1"/>
  <c r="G224" i="38"/>
  <c r="W224" i="38" s="1"/>
  <c r="F224" i="38"/>
  <c r="E224" i="38"/>
  <c r="D224" i="38"/>
  <c r="S224" i="38" s="1"/>
  <c r="C224" i="38"/>
  <c r="R224" i="38" s="1"/>
  <c r="B224" i="38"/>
  <c r="Q224" i="38" s="1"/>
  <c r="H223" i="38"/>
  <c r="U223" i="38" s="1"/>
  <c r="G223" i="38"/>
  <c r="W223" i="38" s="1"/>
  <c r="F223" i="38"/>
  <c r="E223" i="38"/>
  <c r="D223" i="38"/>
  <c r="S223" i="38" s="1"/>
  <c r="C223" i="38"/>
  <c r="R223" i="38" s="1"/>
  <c r="B223" i="38"/>
  <c r="Q223" i="38" s="1"/>
  <c r="H222" i="38"/>
  <c r="U222" i="38" s="1"/>
  <c r="G222" i="38"/>
  <c r="W222" i="38" s="1"/>
  <c r="F222" i="38"/>
  <c r="E222" i="38"/>
  <c r="D222" i="38"/>
  <c r="S222" i="38" s="1"/>
  <c r="C222" i="38"/>
  <c r="R222" i="38" s="1"/>
  <c r="B222" i="38"/>
  <c r="Q222" i="38" s="1"/>
  <c r="H221" i="38"/>
  <c r="U221" i="38" s="1"/>
  <c r="G221" i="38"/>
  <c r="W221" i="38" s="1"/>
  <c r="F221" i="38"/>
  <c r="E221" i="38"/>
  <c r="D221" i="38"/>
  <c r="S221" i="38" s="1"/>
  <c r="C221" i="38"/>
  <c r="R221" i="38" s="1"/>
  <c r="B221" i="38"/>
  <c r="Q221" i="38" s="1"/>
  <c r="H220" i="38"/>
  <c r="U220" i="38" s="1"/>
  <c r="G220" i="38"/>
  <c r="W220" i="38" s="1"/>
  <c r="F220" i="38"/>
  <c r="E220" i="38"/>
  <c r="D220" i="38"/>
  <c r="S220" i="38" s="1"/>
  <c r="C220" i="38"/>
  <c r="R220" i="38" s="1"/>
  <c r="B220" i="38"/>
  <c r="Q220" i="38" s="1"/>
  <c r="H219" i="38"/>
  <c r="U219" i="38" s="1"/>
  <c r="G219" i="38"/>
  <c r="W219" i="38" s="1"/>
  <c r="F219" i="38"/>
  <c r="E219" i="38"/>
  <c r="D219" i="38"/>
  <c r="S219" i="38" s="1"/>
  <c r="C219" i="38"/>
  <c r="R219" i="38" s="1"/>
  <c r="B219" i="38"/>
  <c r="Q219" i="38" s="1"/>
  <c r="H218" i="38"/>
  <c r="U218" i="38" s="1"/>
  <c r="G218" i="38"/>
  <c r="W218" i="38" s="1"/>
  <c r="F218" i="38"/>
  <c r="E218" i="38"/>
  <c r="D218" i="38"/>
  <c r="S218" i="38" s="1"/>
  <c r="C218" i="38"/>
  <c r="R218" i="38" s="1"/>
  <c r="B218" i="38"/>
  <c r="Q218" i="38" s="1"/>
  <c r="H217" i="38"/>
  <c r="U217" i="38" s="1"/>
  <c r="G217" i="38"/>
  <c r="W217" i="38" s="1"/>
  <c r="F217" i="38"/>
  <c r="E217" i="38"/>
  <c r="D217" i="38"/>
  <c r="S217" i="38" s="1"/>
  <c r="C217" i="38"/>
  <c r="R217" i="38" s="1"/>
  <c r="B217" i="38"/>
  <c r="Q217" i="38" s="1"/>
  <c r="H216" i="38"/>
  <c r="U216" i="38" s="1"/>
  <c r="G216" i="38"/>
  <c r="W216" i="38" s="1"/>
  <c r="F216" i="38"/>
  <c r="E216" i="38"/>
  <c r="D216" i="38"/>
  <c r="S216" i="38" s="1"/>
  <c r="C216" i="38"/>
  <c r="R216" i="38" s="1"/>
  <c r="B216" i="38"/>
  <c r="Q216" i="38" s="1"/>
  <c r="H215" i="38"/>
  <c r="U215" i="38" s="1"/>
  <c r="G215" i="38"/>
  <c r="W215" i="38" s="1"/>
  <c r="F215" i="38"/>
  <c r="E215" i="38"/>
  <c r="D215" i="38"/>
  <c r="S215" i="38" s="1"/>
  <c r="C215" i="38"/>
  <c r="R215" i="38" s="1"/>
  <c r="B215" i="38"/>
  <c r="Q215" i="38" s="1"/>
  <c r="H214" i="38"/>
  <c r="U214" i="38" s="1"/>
  <c r="G214" i="38"/>
  <c r="W214" i="38" s="1"/>
  <c r="F214" i="38"/>
  <c r="E214" i="38"/>
  <c r="D214" i="38"/>
  <c r="S214" i="38" s="1"/>
  <c r="C214" i="38"/>
  <c r="R214" i="38" s="1"/>
  <c r="B214" i="38"/>
  <c r="Q214" i="38" s="1"/>
  <c r="H213" i="38"/>
  <c r="U213" i="38" s="1"/>
  <c r="G213" i="38"/>
  <c r="W213" i="38" s="1"/>
  <c r="F213" i="38"/>
  <c r="E213" i="38"/>
  <c r="D213" i="38"/>
  <c r="S213" i="38" s="1"/>
  <c r="C213" i="38"/>
  <c r="R213" i="38" s="1"/>
  <c r="B213" i="38"/>
  <c r="Q213" i="38" s="1"/>
  <c r="H212" i="38"/>
  <c r="U212" i="38" s="1"/>
  <c r="G212" i="38"/>
  <c r="W212" i="38" s="1"/>
  <c r="F212" i="38"/>
  <c r="E212" i="38"/>
  <c r="D212" i="38"/>
  <c r="S212" i="38" s="1"/>
  <c r="C212" i="38"/>
  <c r="R212" i="38" s="1"/>
  <c r="B212" i="38"/>
  <c r="Q212" i="38" s="1"/>
  <c r="H211" i="38"/>
  <c r="U211" i="38" s="1"/>
  <c r="G211" i="38"/>
  <c r="W211" i="38" s="1"/>
  <c r="F211" i="38"/>
  <c r="E211" i="38"/>
  <c r="D211" i="38"/>
  <c r="S211" i="38" s="1"/>
  <c r="C211" i="38"/>
  <c r="R211" i="38" s="1"/>
  <c r="B211" i="38"/>
  <c r="Q211" i="38" s="1"/>
  <c r="H210" i="38"/>
  <c r="U210" i="38" s="1"/>
  <c r="G210" i="38"/>
  <c r="W210" i="38" s="1"/>
  <c r="F210" i="38"/>
  <c r="E210" i="38"/>
  <c r="D210" i="38"/>
  <c r="S210" i="38" s="1"/>
  <c r="C210" i="38"/>
  <c r="R210" i="38" s="1"/>
  <c r="B210" i="38"/>
  <c r="Q210" i="38" s="1"/>
  <c r="H209" i="38"/>
  <c r="U209" i="38" s="1"/>
  <c r="G209" i="38"/>
  <c r="W209" i="38" s="1"/>
  <c r="F209" i="38"/>
  <c r="E209" i="38"/>
  <c r="D209" i="38"/>
  <c r="S209" i="38" s="1"/>
  <c r="C209" i="38"/>
  <c r="R209" i="38" s="1"/>
  <c r="B209" i="38"/>
  <c r="Q209" i="38" s="1"/>
  <c r="H208" i="38"/>
  <c r="U208" i="38" s="1"/>
  <c r="G208" i="38"/>
  <c r="W208" i="38" s="1"/>
  <c r="F208" i="38"/>
  <c r="E208" i="38"/>
  <c r="D208" i="38"/>
  <c r="S208" i="38" s="1"/>
  <c r="C208" i="38"/>
  <c r="R208" i="38" s="1"/>
  <c r="B208" i="38"/>
  <c r="Q208" i="38" s="1"/>
  <c r="H207" i="38"/>
  <c r="U207" i="38" s="1"/>
  <c r="G207" i="38"/>
  <c r="W207" i="38" s="1"/>
  <c r="F207" i="38"/>
  <c r="E207" i="38"/>
  <c r="D207" i="38"/>
  <c r="S207" i="38" s="1"/>
  <c r="C207" i="38"/>
  <c r="R207" i="38" s="1"/>
  <c r="B207" i="38"/>
  <c r="Q207" i="38" s="1"/>
  <c r="H206" i="38"/>
  <c r="U206" i="38" s="1"/>
  <c r="G206" i="38"/>
  <c r="W206" i="38" s="1"/>
  <c r="F206" i="38"/>
  <c r="E206" i="38"/>
  <c r="D206" i="38"/>
  <c r="S206" i="38" s="1"/>
  <c r="C206" i="38"/>
  <c r="R206" i="38" s="1"/>
  <c r="B206" i="38"/>
  <c r="Q206" i="38" s="1"/>
  <c r="H205" i="38"/>
  <c r="U205" i="38" s="1"/>
  <c r="G205" i="38"/>
  <c r="W205" i="38" s="1"/>
  <c r="F205" i="38"/>
  <c r="E205" i="38"/>
  <c r="D205" i="38"/>
  <c r="S205" i="38" s="1"/>
  <c r="C205" i="38"/>
  <c r="R205" i="38" s="1"/>
  <c r="B205" i="38"/>
  <c r="Q205" i="38" s="1"/>
  <c r="H204" i="38"/>
  <c r="U204" i="38" s="1"/>
  <c r="G204" i="38"/>
  <c r="W204" i="38" s="1"/>
  <c r="F204" i="38"/>
  <c r="E204" i="38"/>
  <c r="D204" i="38"/>
  <c r="S204" i="38" s="1"/>
  <c r="C204" i="38"/>
  <c r="R204" i="38" s="1"/>
  <c r="B204" i="38"/>
  <c r="Q204" i="38" s="1"/>
  <c r="H203" i="38"/>
  <c r="U203" i="38" s="1"/>
  <c r="G203" i="38"/>
  <c r="W203" i="38" s="1"/>
  <c r="F203" i="38"/>
  <c r="E203" i="38"/>
  <c r="D203" i="38"/>
  <c r="S203" i="38" s="1"/>
  <c r="C203" i="38"/>
  <c r="R203" i="38" s="1"/>
  <c r="B203" i="38"/>
  <c r="Q203" i="38" s="1"/>
  <c r="H202" i="38"/>
  <c r="U202" i="38" s="1"/>
  <c r="G202" i="38"/>
  <c r="W202" i="38" s="1"/>
  <c r="F202" i="38"/>
  <c r="E202" i="38"/>
  <c r="D202" i="38"/>
  <c r="S202" i="38" s="1"/>
  <c r="C202" i="38"/>
  <c r="R202" i="38" s="1"/>
  <c r="B202" i="38"/>
  <c r="Q202" i="38" s="1"/>
  <c r="H201" i="38"/>
  <c r="U201" i="38" s="1"/>
  <c r="G201" i="38"/>
  <c r="W201" i="38" s="1"/>
  <c r="F201" i="38"/>
  <c r="E201" i="38"/>
  <c r="D201" i="38"/>
  <c r="S201" i="38" s="1"/>
  <c r="C201" i="38"/>
  <c r="R201" i="38" s="1"/>
  <c r="B201" i="38"/>
  <c r="Q201" i="38" s="1"/>
  <c r="H200" i="38"/>
  <c r="U200" i="38" s="1"/>
  <c r="G200" i="38"/>
  <c r="W200" i="38" s="1"/>
  <c r="F200" i="38"/>
  <c r="E200" i="38"/>
  <c r="D200" i="38"/>
  <c r="S200" i="38" s="1"/>
  <c r="C200" i="38"/>
  <c r="R200" i="38" s="1"/>
  <c r="B200" i="38"/>
  <c r="Q200" i="38" s="1"/>
  <c r="H199" i="38"/>
  <c r="U199" i="38" s="1"/>
  <c r="G199" i="38"/>
  <c r="W199" i="38" s="1"/>
  <c r="F199" i="38"/>
  <c r="E199" i="38"/>
  <c r="D199" i="38"/>
  <c r="S199" i="38" s="1"/>
  <c r="C199" i="38"/>
  <c r="R199" i="38" s="1"/>
  <c r="B199" i="38"/>
  <c r="Q199" i="38" s="1"/>
  <c r="H198" i="38"/>
  <c r="U198" i="38" s="1"/>
  <c r="G198" i="38"/>
  <c r="W198" i="38" s="1"/>
  <c r="F198" i="38"/>
  <c r="E198" i="38"/>
  <c r="D198" i="38"/>
  <c r="S198" i="38" s="1"/>
  <c r="C198" i="38"/>
  <c r="R198" i="38" s="1"/>
  <c r="B198" i="38"/>
  <c r="Q198" i="38" s="1"/>
  <c r="H197" i="38"/>
  <c r="U197" i="38" s="1"/>
  <c r="G197" i="38"/>
  <c r="W197" i="38" s="1"/>
  <c r="F197" i="38"/>
  <c r="E197" i="38"/>
  <c r="D197" i="38"/>
  <c r="S197" i="38" s="1"/>
  <c r="C197" i="38"/>
  <c r="R197" i="38" s="1"/>
  <c r="B197" i="38"/>
  <c r="Q197" i="38" s="1"/>
  <c r="H196" i="38"/>
  <c r="U196" i="38" s="1"/>
  <c r="G196" i="38"/>
  <c r="W196" i="38" s="1"/>
  <c r="F196" i="38"/>
  <c r="E196" i="38"/>
  <c r="D196" i="38"/>
  <c r="S196" i="38" s="1"/>
  <c r="C196" i="38"/>
  <c r="R196" i="38" s="1"/>
  <c r="B196" i="38"/>
  <c r="Q196" i="38" s="1"/>
  <c r="H195" i="38"/>
  <c r="U195" i="38" s="1"/>
  <c r="G195" i="38"/>
  <c r="W195" i="38" s="1"/>
  <c r="F195" i="38"/>
  <c r="E195" i="38"/>
  <c r="D195" i="38"/>
  <c r="S195" i="38" s="1"/>
  <c r="C195" i="38"/>
  <c r="R195" i="38" s="1"/>
  <c r="B195" i="38"/>
  <c r="Q195" i="38" s="1"/>
  <c r="H194" i="38"/>
  <c r="U194" i="38" s="1"/>
  <c r="G194" i="38"/>
  <c r="W194" i="38" s="1"/>
  <c r="F194" i="38"/>
  <c r="E194" i="38"/>
  <c r="D194" i="38"/>
  <c r="S194" i="38" s="1"/>
  <c r="C194" i="38"/>
  <c r="R194" i="38" s="1"/>
  <c r="B194" i="38"/>
  <c r="Q194" i="38" s="1"/>
  <c r="H193" i="38"/>
  <c r="U193" i="38" s="1"/>
  <c r="G193" i="38"/>
  <c r="W193" i="38" s="1"/>
  <c r="F193" i="38"/>
  <c r="E193" i="38"/>
  <c r="D193" i="38"/>
  <c r="S193" i="38" s="1"/>
  <c r="C193" i="38"/>
  <c r="R193" i="38" s="1"/>
  <c r="B193" i="38"/>
  <c r="Q193" i="38" s="1"/>
  <c r="H192" i="38"/>
  <c r="U192" i="38" s="1"/>
  <c r="G192" i="38"/>
  <c r="W192" i="38" s="1"/>
  <c r="F192" i="38"/>
  <c r="E192" i="38"/>
  <c r="D192" i="38"/>
  <c r="S192" i="38" s="1"/>
  <c r="C192" i="38"/>
  <c r="R192" i="38" s="1"/>
  <c r="B192" i="38"/>
  <c r="Q192" i="38" s="1"/>
  <c r="H191" i="38"/>
  <c r="U191" i="38" s="1"/>
  <c r="G191" i="38"/>
  <c r="W191" i="38" s="1"/>
  <c r="F191" i="38"/>
  <c r="E191" i="38"/>
  <c r="D191" i="38"/>
  <c r="S191" i="38" s="1"/>
  <c r="C191" i="38"/>
  <c r="R191" i="38" s="1"/>
  <c r="B191" i="38"/>
  <c r="Q191" i="38" s="1"/>
  <c r="H190" i="38"/>
  <c r="U190" i="38" s="1"/>
  <c r="G190" i="38"/>
  <c r="W190" i="38" s="1"/>
  <c r="F190" i="38"/>
  <c r="E190" i="38"/>
  <c r="D190" i="38"/>
  <c r="S190" i="38" s="1"/>
  <c r="C190" i="38"/>
  <c r="R190" i="38" s="1"/>
  <c r="B190" i="38"/>
  <c r="Q190" i="38" s="1"/>
  <c r="H189" i="38"/>
  <c r="U189" i="38" s="1"/>
  <c r="G189" i="38"/>
  <c r="W189" i="38" s="1"/>
  <c r="F189" i="38"/>
  <c r="E189" i="38"/>
  <c r="D189" i="38"/>
  <c r="S189" i="38" s="1"/>
  <c r="C189" i="38"/>
  <c r="R189" i="38" s="1"/>
  <c r="B189" i="38"/>
  <c r="Q189" i="38" s="1"/>
  <c r="H188" i="38"/>
  <c r="U188" i="38" s="1"/>
  <c r="G188" i="38"/>
  <c r="W188" i="38" s="1"/>
  <c r="F188" i="38"/>
  <c r="E188" i="38"/>
  <c r="D188" i="38"/>
  <c r="S188" i="38" s="1"/>
  <c r="C188" i="38"/>
  <c r="R188" i="38" s="1"/>
  <c r="B188" i="38"/>
  <c r="Q188" i="38" s="1"/>
  <c r="H187" i="38"/>
  <c r="U187" i="38" s="1"/>
  <c r="G187" i="38"/>
  <c r="W187" i="38" s="1"/>
  <c r="F187" i="38"/>
  <c r="E187" i="38"/>
  <c r="D187" i="38"/>
  <c r="S187" i="38" s="1"/>
  <c r="C187" i="38"/>
  <c r="R187" i="38" s="1"/>
  <c r="B187" i="38"/>
  <c r="Q187" i="38" s="1"/>
  <c r="H186" i="38"/>
  <c r="U186" i="38" s="1"/>
  <c r="G186" i="38"/>
  <c r="W186" i="38" s="1"/>
  <c r="F186" i="38"/>
  <c r="E186" i="38"/>
  <c r="D186" i="38"/>
  <c r="S186" i="38" s="1"/>
  <c r="C186" i="38"/>
  <c r="R186" i="38" s="1"/>
  <c r="B186" i="38"/>
  <c r="Q186" i="38" s="1"/>
  <c r="H185" i="38"/>
  <c r="U185" i="38" s="1"/>
  <c r="G185" i="38"/>
  <c r="W185" i="38" s="1"/>
  <c r="F185" i="38"/>
  <c r="E185" i="38"/>
  <c r="D185" i="38"/>
  <c r="S185" i="38" s="1"/>
  <c r="C185" i="38"/>
  <c r="R185" i="38" s="1"/>
  <c r="B185" i="38"/>
  <c r="Q185" i="38" s="1"/>
  <c r="H184" i="38"/>
  <c r="U184" i="38" s="1"/>
  <c r="G184" i="38"/>
  <c r="W184" i="38" s="1"/>
  <c r="F184" i="38"/>
  <c r="E184" i="38"/>
  <c r="D184" i="38"/>
  <c r="S184" i="38" s="1"/>
  <c r="C184" i="38"/>
  <c r="R184" i="38" s="1"/>
  <c r="B184" i="38"/>
  <c r="Q184" i="38" s="1"/>
  <c r="H183" i="38"/>
  <c r="U183" i="38" s="1"/>
  <c r="G183" i="38"/>
  <c r="W183" i="38" s="1"/>
  <c r="F183" i="38"/>
  <c r="E183" i="38"/>
  <c r="D183" i="38"/>
  <c r="S183" i="38" s="1"/>
  <c r="C183" i="38"/>
  <c r="R183" i="38" s="1"/>
  <c r="B183" i="38"/>
  <c r="Q183" i="38" s="1"/>
  <c r="H182" i="38"/>
  <c r="U182" i="38" s="1"/>
  <c r="G182" i="38"/>
  <c r="W182" i="38" s="1"/>
  <c r="F182" i="38"/>
  <c r="E182" i="38"/>
  <c r="D182" i="38"/>
  <c r="S182" i="38" s="1"/>
  <c r="C182" i="38"/>
  <c r="R182" i="38" s="1"/>
  <c r="B182" i="38"/>
  <c r="Q182" i="38" s="1"/>
  <c r="H181" i="38"/>
  <c r="U181" i="38" s="1"/>
  <c r="G181" i="38"/>
  <c r="W181" i="38" s="1"/>
  <c r="F181" i="38"/>
  <c r="E181" i="38"/>
  <c r="D181" i="38"/>
  <c r="S181" i="38" s="1"/>
  <c r="C181" i="38"/>
  <c r="R181" i="38" s="1"/>
  <c r="B181" i="38"/>
  <c r="Q181" i="38" s="1"/>
  <c r="H180" i="38"/>
  <c r="U180" i="38" s="1"/>
  <c r="G180" i="38"/>
  <c r="W180" i="38" s="1"/>
  <c r="F180" i="38"/>
  <c r="E180" i="38"/>
  <c r="D180" i="38"/>
  <c r="S180" i="38" s="1"/>
  <c r="C180" i="38"/>
  <c r="R180" i="38" s="1"/>
  <c r="B180" i="38"/>
  <c r="Q180" i="38" s="1"/>
  <c r="H179" i="38"/>
  <c r="U179" i="38" s="1"/>
  <c r="G179" i="38"/>
  <c r="W179" i="38" s="1"/>
  <c r="F179" i="38"/>
  <c r="E179" i="38"/>
  <c r="D179" i="38"/>
  <c r="S179" i="38" s="1"/>
  <c r="C179" i="38"/>
  <c r="R179" i="38" s="1"/>
  <c r="B179" i="38"/>
  <c r="Q179" i="38" s="1"/>
  <c r="H178" i="38"/>
  <c r="U178" i="38" s="1"/>
  <c r="G178" i="38"/>
  <c r="W178" i="38" s="1"/>
  <c r="F178" i="38"/>
  <c r="E178" i="38"/>
  <c r="D178" i="38"/>
  <c r="S178" i="38" s="1"/>
  <c r="C178" i="38"/>
  <c r="R178" i="38" s="1"/>
  <c r="B178" i="38"/>
  <c r="Q178" i="38" s="1"/>
  <c r="H177" i="38"/>
  <c r="U177" i="38" s="1"/>
  <c r="G177" i="38"/>
  <c r="W177" i="38" s="1"/>
  <c r="F177" i="38"/>
  <c r="E177" i="38"/>
  <c r="D177" i="38"/>
  <c r="S177" i="38" s="1"/>
  <c r="C177" i="38"/>
  <c r="R177" i="38" s="1"/>
  <c r="B177" i="38"/>
  <c r="Q177" i="38" s="1"/>
  <c r="H176" i="38"/>
  <c r="U176" i="38" s="1"/>
  <c r="G176" i="38"/>
  <c r="W176" i="38" s="1"/>
  <c r="F176" i="38"/>
  <c r="E176" i="38"/>
  <c r="D176" i="38"/>
  <c r="S176" i="38" s="1"/>
  <c r="C176" i="38"/>
  <c r="R176" i="38" s="1"/>
  <c r="B176" i="38"/>
  <c r="Q176" i="38" s="1"/>
  <c r="H175" i="38"/>
  <c r="U175" i="38" s="1"/>
  <c r="G175" i="38"/>
  <c r="W175" i="38" s="1"/>
  <c r="F175" i="38"/>
  <c r="E175" i="38"/>
  <c r="D175" i="38"/>
  <c r="S175" i="38" s="1"/>
  <c r="C175" i="38"/>
  <c r="R175" i="38" s="1"/>
  <c r="B175" i="38"/>
  <c r="Q175" i="38" s="1"/>
  <c r="H174" i="38"/>
  <c r="U174" i="38" s="1"/>
  <c r="G174" i="38"/>
  <c r="W174" i="38" s="1"/>
  <c r="F174" i="38"/>
  <c r="E174" i="38"/>
  <c r="D174" i="38"/>
  <c r="S174" i="38" s="1"/>
  <c r="C174" i="38"/>
  <c r="R174" i="38" s="1"/>
  <c r="B174" i="38"/>
  <c r="Q174" i="38" s="1"/>
  <c r="H173" i="38"/>
  <c r="U173" i="38" s="1"/>
  <c r="G173" i="38"/>
  <c r="W173" i="38" s="1"/>
  <c r="F173" i="38"/>
  <c r="E173" i="38"/>
  <c r="D173" i="38"/>
  <c r="S173" i="38" s="1"/>
  <c r="C173" i="38"/>
  <c r="R173" i="38" s="1"/>
  <c r="B173" i="38"/>
  <c r="Q173" i="38" s="1"/>
  <c r="H172" i="38"/>
  <c r="U172" i="38" s="1"/>
  <c r="G172" i="38"/>
  <c r="W172" i="38" s="1"/>
  <c r="F172" i="38"/>
  <c r="E172" i="38"/>
  <c r="D172" i="38"/>
  <c r="S172" i="38" s="1"/>
  <c r="C172" i="38"/>
  <c r="R172" i="38" s="1"/>
  <c r="B172" i="38"/>
  <c r="Q172" i="38" s="1"/>
  <c r="H171" i="38"/>
  <c r="U171" i="38" s="1"/>
  <c r="G171" i="38"/>
  <c r="W171" i="38" s="1"/>
  <c r="F171" i="38"/>
  <c r="E171" i="38"/>
  <c r="D171" i="38"/>
  <c r="S171" i="38" s="1"/>
  <c r="C171" i="38"/>
  <c r="R171" i="38" s="1"/>
  <c r="B171" i="38"/>
  <c r="Q171" i="38" s="1"/>
  <c r="H170" i="38"/>
  <c r="U170" i="38" s="1"/>
  <c r="G170" i="38"/>
  <c r="W170" i="38" s="1"/>
  <c r="F170" i="38"/>
  <c r="E170" i="38"/>
  <c r="D170" i="38"/>
  <c r="S170" i="38" s="1"/>
  <c r="C170" i="38"/>
  <c r="R170" i="38" s="1"/>
  <c r="B170" i="38"/>
  <c r="Q170" i="38" s="1"/>
  <c r="H169" i="38"/>
  <c r="U169" i="38" s="1"/>
  <c r="G169" i="38"/>
  <c r="W169" i="38" s="1"/>
  <c r="F169" i="38"/>
  <c r="E169" i="38"/>
  <c r="D169" i="38"/>
  <c r="S169" i="38" s="1"/>
  <c r="C169" i="38"/>
  <c r="R169" i="38" s="1"/>
  <c r="B169" i="38"/>
  <c r="Q169" i="38" s="1"/>
  <c r="H168" i="38"/>
  <c r="U168" i="38" s="1"/>
  <c r="G168" i="38"/>
  <c r="W168" i="38" s="1"/>
  <c r="F168" i="38"/>
  <c r="E168" i="38"/>
  <c r="D168" i="38"/>
  <c r="S168" i="38" s="1"/>
  <c r="C168" i="38"/>
  <c r="R168" i="38" s="1"/>
  <c r="B168" i="38"/>
  <c r="Q168" i="38" s="1"/>
  <c r="H167" i="38"/>
  <c r="U167" i="38" s="1"/>
  <c r="G167" i="38"/>
  <c r="W167" i="38" s="1"/>
  <c r="F167" i="38"/>
  <c r="E167" i="38"/>
  <c r="D167" i="38"/>
  <c r="S167" i="38" s="1"/>
  <c r="C167" i="38"/>
  <c r="R167" i="38" s="1"/>
  <c r="B167" i="38"/>
  <c r="Q167" i="38" s="1"/>
  <c r="H166" i="38"/>
  <c r="U166" i="38" s="1"/>
  <c r="G166" i="38"/>
  <c r="W166" i="38" s="1"/>
  <c r="F166" i="38"/>
  <c r="E166" i="38"/>
  <c r="D166" i="38"/>
  <c r="S166" i="38" s="1"/>
  <c r="C166" i="38"/>
  <c r="R166" i="38" s="1"/>
  <c r="B166" i="38"/>
  <c r="Q166" i="38" s="1"/>
  <c r="H165" i="38"/>
  <c r="U165" i="38" s="1"/>
  <c r="G165" i="38"/>
  <c r="W165" i="38" s="1"/>
  <c r="F165" i="38"/>
  <c r="E165" i="38"/>
  <c r="D165" i="38"/>
  <c r="S165" i="38" s="1"/>
  <c r="C165" i="38"/>
  <c r="R165" i="38" s="1"/>
  <c r="B165" i="38"/>
  <c r="Q165" i="38" s="1"/>
  <c r="H164" i="38"/>
  <c r="U164" i="38" s="1"/>
  <c r="G164" i="38"/>
  <c r="W164" i="38" s="1"/>
  <c r="F164" i="38"/>
  <c r="E164" i="38"/>
  <c r="D164" i="38"/>
  <c r="S164" i="38" s="1"/>
  <c r="C164" i="38"/>
  <c r="R164" i="38" s="1"/>
  <c r="B164" i="38"/>
  <c r="Q164" i="38" s="1"/>
  <c r="H163" i="38"/>
  <c r="U163" i="38" s="1"/>
  <c r="G163" i="38"/>
  <c r="W163" i="38" s="1"/>
  <c r="F163" i="38"/>
  <c r="E163" i="38"/>
  <c r="D163" i="38"/>
  <c r="S163" i="38" s="1"/>
  <c r="C163" i="38"/>
  <c r="R163" i="38" s="1"/>
  <c r="B163" i="38"/>
  <c r="Q163" i="38" s="1"/>
  <c r="H162" i="38"/>
  <c r="U162" i="38" s="1"/>
  <c r="G162" i="38"/>
  <c r="W162" i="38" s="1"/>
  <c r="F162" i="38"/>
  <c r="E162" i="38"/>
  <c r="D162" i="38"/>
  <c r="S162" i="38" s="1"/>
  <c r="C162" i="38"/>
  <c r="R162" i="38" s="1"/>
  <c r="B162" i="38"/>
  <c r="Q162" i="38" s="1"/>
  <c r="H161" i="38"/>
  <c r="U161" i="38" s="1"/>
  <c r="G161" i="38"/>
  <c r="W161" i="38" s="1"/>
  <c r="F161" i="38"/>
  <c r="E161" i="38"/>
  <c r="D161" i="38"/>
  <c r="S161" i="38" s="1"/>
  <c r="C161" i="38"/>
  <c r="R161" i="38" s="1"/>
  <c r="B161" i="38"/>
  <c r="Q161" i="38" s="1"/>
  <c r="H160" i="38"/>
  <c r="U160" i="38" s="1"/>
  <c r="G160" i="38"/>
  <c r="W160" i="38" s="1"/>
  <c r="F160" i="38"/>
  <c r="E160" i="38"/>
  <c r="D160" i="38"/>
  <c r="S160" i="38" s="1"/>
  <c r="C160" i="38"/>
  <c r="R160" i="38" s="1"/>
  <c r="B160" i="38"/>
  <c r="Q160" i="38" s="1"/>
  <c r="H159" i="38"/>
  <c r="U159" i="38" s="1"/>
  <c r="G159" i="38"/>
  <c r="W159" i="38" s="1"/>
  <c r="F159" i="38"/>
  <c r="E159" i="38"/>
  <c r="D159" i="38"/>
  <c r="S159" i="38" s="1"/>
  <c r="C159" i="38"/>
  <c r="R159" i="38" s="1"/>
  <c r="B159" i="38"/>
  <c r="Q159" i="38" s="1"/>
  <c r="H158" i="38"/>
  <c r="U158" i="38" s="1"/>
  <c r="G158" i="38"/>
  <c r="W158" i="38" s="1"/>
  <c r="F158" i="38"/>
  <c r="E158" i="38"/>
  <c r="D158" i="38"/>
  <c r="S158" i="38" s="1"/>
  <c r="C158" i="38"/>
  <c r="R158" i="38" s="1"/>
  <c r="B158" i="38"/>
  <c r="Q158" i="38" s="1"/>
  <c r="H157" i="38"/>
  <c r="U157" i="38" s="1"/>
  <c r="G157" i="38"/>
  <c r="W157" i="38" s="1"/>
  <c r="F157" i="38"/>
  <c r="E157" i="38"/>
  <c r="D157" i="38"/>
  <c r="S157" i="38" s="1"/>
  <c r="C157" i="38"/>
  <c r="R157" i="38" s="1"/>
  <c r="B157" i="38"/>
  <c r="Q157" i="38" s="1"/>
  <c r="H156" i="38"/>
  <c r="U156" i="38" s="1"/>
  <c r="G156" i="38"/>
  <c r="W156" i="38" s="1"/>
  <c r="F156" i="38"/>
  <c r="E156" i="38"/>
  <c r="D156" i="38"/>
  <c r="S156" i="38" s="1"/>
  <c r="C156" i="38"/>
  <c r="R156" i="38" s="1"/>
  <c r="B156" i="38"/>
  <c r="Q156" i="38" s="1"/>
  <c r="H155" i="38"/>
  <c r="U155" i="38" s="1"/>
  <c r="G155" i="38"/>
  <c r="W155" i="38" s="1"/>
  <c r="F155" i="38"/>
  <c r="E155" i="38"/>
  <c r="D155" i="38"/>
  <c r="S155" i="38" s="1"/>
  <c r="C155" i="38"/>
  <c r="R155" i="38" s="1"/>
  <c r="B155" i="38"/>
  <c r="Q155" i="38" s="1"/>
  <c r="H154" i="38"/>
  <c r="U154" i="38" s="1"/>
  <c r="G154" i="38"/>
  <c r="W154" i="38" s="1"/>
  <c r="F154" i="38"/>
  <c r="E154" i="38"/>
  <c r="D154" i="38"/>
  <c r="S154" i="38" s="1"/>
  <c r="C154" i="38"/>
  <c r="R154" i="38" s="1"/>
  <c r="B154" i="38"/>
  <c r="Q154" i="38" s="1"/>
  <c r="H153" i="38"/>
  <c r="U153" i="38" s="1"/>
  <c r="G153" i="38"/>
  <c r="W153" i="38" s="1"/>
  <c r="F153" i="38"/>
  <c r="E153" i="38"/>
  <c r="D153" i="38"/>
  <c r="S153" i="38" s="1"/>
  <c r="C153" i="38"/>
  <c r="R153" i="38" s="1"/>
  <c r="B153" i="38"/>
  <c r="Q153" i="38" s="1"/>
  <c r="H152" i="38"/>
  <c r="U152" i="38" s="1"/>
  <c r="G152" i="38"/>
  <c r="W152" i="38" s="1"/>
  <c r="F152" i="38"/>
  <c r="E152" i="38"/>
  <c r="D152" i="38"/>
  <c r="S152" i="38" s="1"/>
  <c r="C152" i="38"/>
  <c r="R152" i="38" s="1"/>
  <c r="B152" i="38"/>
  <c r="Q152" i="38" s="1"/>
  <c r="H151" i="38"/>
  <c r="U151" i="38" s="1"/>
  <c r="G151" i="38"/>
  <c r="W151" i="38" s="1"/>
  <c r="F151" i="38"/>
  <c r="E151" i="38"/>
  <c r="D151" i="38"/>
  <c r="S151" i="38" s="1"/>
  <c r="C151" i="38"/>
  <c r="R151" i="38" s="1"/>
  <c r="B151" i="38"/>
  <c r="Q151" i="38" s="1"/>
  <c r="H150" i="38"/>
  <c r="U150" i="38" s="1"/>
  <c r="G150" i="38"/>
  <c r="W150" i="38" s="1"/>
  <c r="F150" i="38"/>
  <c r="E150" i="38"/>
  <c r="D150" i="38"/>
  <c r="S150" i="38" s="1"/>
  <c r="C150" i="38"/>
  <c r="R150" i="38" s="1"/>
  <c r="B150" i="38"/>
  <c r="Q150" i="38" s="1"/>
  <c r="H149" i="38"/>
  <c r="U149" i="38" s="1"/>
  <c r="G149" i="38"/>
  <c r="W149" i="38" s="1"/>
  <c r="F149" i="38"/>
  <c r="E149" i="38"/>
  <c r="D149" i="38"/>
  <c r="S149" i="38" s="1"/>
  <c r="C149" i="38"/>
  <c r="R149" i="38" s="1"/>
  <c r="B149" i="38"/>
  <c r="Q149" i="38" s="1"/>
  <c r="H148" i="38"/>
  <c r="U148" i="38" s="1"/>
  <c r="G148" i="38"/>
  <c r="W148" i="38" s="1"/>
  <c r="F148" i="38"/>
  <c r="E148" i="38"/>
  <c r="D148" i="38"/>
  <c r="S148" i="38" s="1"/>
  <c r="C148" i="38"/>
  <c r="R148" i="38" s="1"/>
  <c r="B148" i="38"/>
  <c r="Q148" i="38" s="1"/>
  <c r="H147" i="38"/>
  <c r="U147" i="38" s="1"/>
  <c r="G147" i="38"/>
  <c r="W147" i="38" s="1"/>
  <c r="F147" i="38"/>
  <c r="E147" i="38"/>
  <c r="D147" i="38"/>
  <c r="S147" i="38" s="1"/>
  <c r="C147" i="38"/>
  <c r="R147" i="38" s="1"/>
  <c r="B147" i="38"/>
  <c r="Q147" i="38" s="1"/>
  <c r="H146" i="38"/>
  <c r="U146" i="38" s="1"/>
  <c r="G146" i="38"/>
  <c r="W146" i="38" s="1"/>
  <c r="F146" i="38"/>
  <c r="E146" i="38"/>
  <c r="D146" i="38"/>
  <c r="S146" i="38" s="1"/>
  <c r="C146" i="38"/>
  <c r="R146" i="38" s="1"/>
  <c r="B146" i="38"/>
  <c r="Q146" i="38" s="1"/>
  <c r="H145" i="38"/>
  <c r="U145" i="38" s="1"/>
  <c r="G145" i="38"/>
  <c r="W145" i="38" s="1"/>
  <c r="F145" i="38"/>
  <c r="E145" i="38"/>
  <c r="D145" i="38"/>
  <c r="S145" i="38" s="1"/>
  <c r="C145" i="38"/>
  <c r="R145" i="38" s="1"/>
  <c r="B145" i="38"/>
  <c r="Q145" i="38" s="1"/>
  <c r="H144" i="38"/>
  <c r="U144" i="38" s="1"/>
  <c r="G144" i="38"/>
  <c r="W144" i="38" s="1"/>
  <c r="F144" i="38"/>
  <c r="E144" i="38"/>
  <c r="D144" i="38"/>
  <c r="S144" i="38" s="1"/>
  <c r="C144" i="38"/>
  <c r="R144" i="38" s="1"/>
  <c r="B144" i="38"/>
  <c r="Q144" i="38" s="1"/>
  <c r="H143" i="38"/>
  <c r="U143" i="38" s="1"/>
  <c r="G143" i="38"/>
  <c r="W143" i="38" s="1"/>
  <c r="F143" i="38"/>
  <c r="E143" i="38"/>
  <c r="D143" i="38"/>
  <c r="S143" i="38" s="1"/>
  <c r="C143" i="38"/>
  <c r="R143" i="38" s="1"/>
  <c r="B143" i="38"/>
  <c r="Q143" i="38" s="1"/>
  <c r="H142" i="38"/>
  <c r="U142" i="38" s="1"/>
  <c r="G142" i="38"/>
  <c r="W142" i="38" s="1"/>
  <c r="F142" i="38"/>
  <c r="E142" i="38"/>
  <c r="D142" i="38"/>
  <c r="S142" i="38" s="1"/>
  <c r="C142" i="38"/>
  <c r="R142" i="38" s="1"/>
  <c r="B142" i="38"/>
  <c r="Q142" i="38" s="1"/>
  <c r="H141" i="38"/>
  <c r="U141" i="38" s="1"/>
  <c r="G141" i="38"/>
  <c r="W141" i="38" s="1"/>
  <c r="F141" i="38"/>
  <c r="E141" i="38"/>
  <c r="D141" i="38"/>
  <c r="S141" i="38" s="1"/>
  <c r="C141" i="38"/>
  <c r="R141" i="38" s="1"/>
  <c r="B141" i="38"/>
  <c r="Q141" i="38" s="1"/>
  <c r="H140" i="38"/>
  <c r="U140" i="38" s="1"/>
  <c r="G140" i="38"/>
  <c r="W140" i="38" s="1"/>
  <c r="F140" i="38"/>
  <c r="E140" i="38"/>
  <c r="D140" i="38"/>
  <c r="S140" i="38" s="1"/>
  <c r="C140" i="38"/>
  <c r="R140" i="38" s="1"/>
  <c r="B140" i="38"/>
  <c r="Q140" i="38" s="1"/>
  <c r="H139" i="38"/>
  <c r="U139" i="38" s="1"/>
  <c r="G139" i="38"/>
  <c r="W139" i="38" s="1"/>
  <c r="F139" i="38"/>
  <c r="E139" i="38"/>
  <c r="D139" i="38"/>
  <c r="S139" i="38" s="1"/>
  <c r="C139" i="38"/>
  <c r="R139" i="38" s="1"/>
  <c r="B139" i="38"/>
  <c r="Q139" i="38" s="1"/>
  <c r="H138" i="38"/>
  <c r="U138" i="38" s="1"/>
  <c r="G138" i="38"/>
  <c r="W138" i="38" s="1"/>
  <c r="F138" i="38"/>
  <c r="E138" i="38"/>
  <c r="D138" i="38"/>
  <c r="S138" i="38" s="1"/>
  <c r="C138" i="38"/>
  <c r="R138" i="38" s="1"/>
  <c r="B138" i="38"/>
  <c r="Q138" i="38" s="1"/>
  <c r="H137" i="38"/>
  <c r="U137" i="38" s="1"/>
  <c r="G137" i="38"/>
  <c r="W137" i="38" s="1"/>
  <c r="F137" i="38"/>
  <c r="E137" i="38"/>
  <c r="D137" i="38"/>
  <c r="S137" i="38" s="1"/>
  <c r="C137" i="38"/>
  <c r="R137" i="38" s="1"/>
  <c r="B137" i="38"/>
  <c r="Q137" i="38" s="1"/>
  <c r="H136" i="38"/>
  <c r="U136" i="38" s="1"/>
  <c r="G136" i="38"/>
  <c r="W136" i="38" s="1"/>
  <c r="F136" i="38"/>
  <c r="E136" i="38"/>
  <c r="D136" i="38"/>
  <c r="S136" i="38" s="1"/>
  <c r="C136" i="38"/>
  <c r="R136" i="38" s="1"/>
  <c r="B136" i="38"/>
  <c r="Q136" i="38" s="1"/>
  <c r="H135" i="38"/>
  <c r="U135" i="38" s="1"/>
  <c r="G135" i="38"/>
  <c r="W135" i="38" s="1"/>
  <c r="F135" i="38"/>
  <c r="E135" i="38"/>
  <c r="D135" i="38"/>
  <c r="S135" i="38" s="1"/>
  <c r="C135" i="38"/>
  <c r="R135" i="38" s="1"/>
  <c r="B135" i="38"/>
  <c r="Q135" i="38" s="1"/>
  <c r="H134" i="38"/>
  <c r="U134" i="38" s="1"/>
  <c r="G134" i="38"/>
  <c r="W134" i="38" s="1"/>
  <c r="F134" i="38"/>
  <c r="E134" i="38"/>
  <c r="D134" i="38"/>
  <c r="S134" i="38" s="1"/>
  <c r="C134" i="38"/>
  <c r="R134" i="38" s="1"/>
  <c r="B134" i="38"/>
  <c r="Q134" i="38" s="1"/>
  <c r="H133" i="38"/>
  <c r="U133" i="38" s="1"/>
  <c r="G133" i="38"/>
  <c r="W133" i="38" s="1"/>
  <c r="F133" i="38"/>
  <c r="E133" i="38"/>
  <c r="D133" i="38"/>
  <c r="S133" i="38" s="1"/>
  <c r="C133" i="38"/>
  <c r="R133" i="38" s="1"/>
  <c r="B133" i="38"/>
  <c r="Q133" i="38" s="1"/>
  <c r="H132" i="38"/>
  <c r="U132" i="38" s="1"/>
  <c r="G132" i="38"/>
  <c r="W132" i="38" s="1"/>
  <c r="F132" i="38"/>
  <c r="E132" i="38"/>
  <c r="D132" i="38"/>
  <c r="S132" i="38" s="1"/>
  <c r="C132" i="38"/>
  <c r="R132" i="38" s="1"/>
  <c r="B132" i="38"/>
  <c r="Q132" i="38" s="1"/>
  <c r="H131" i="38"/>
  <c r="U131" i="38" s="1"/>
  <c r="G131" i="38"/>
  <c r="W131" i="38" s="1"/>
  <c r="F131" i="38"/>
  <c r="E131" i="38"/>
  <c r="D131" i="38"/>
  <c r="S131" i="38" s="1"/>
  <c r="C131" i="38"/>
  <c r="R131" i="38" s="1"/>
  <c r="B131" i="38"/>
  <c r="Q131" i="38" s="1"/>
  <c r="H130" i="38"/>
  <c r="U130" i="38" s="1"/>
  <c r="G130" i="38"/>
  <c r="W130" i="38" s="1"/>
  <c r="F130" i="38"/>
  <c r="E130" i="38"/>
  <c r="D130" i="38"/>
  <c r="S130" i="38" s="1"/>
  <c r="C130" i="38"/>
  <c r="R130" i="38" s="1"/>
  <c r="B130" i="38"/>
  <c r="Q130" i="38" s="1"/>
  <c r="H129" i="38"/>
  <c r="U129" i="38" s="1"/>
  <c r="G129" i="38"/>
  <c r="W129" i="38" s="1"/>
  <c r="F129" i="38"/>
  <c r="E129" i="38"/>
  <c r="D129" i="38"/>
  <c r="S129" i="38" s="1"/>
  <c r="C129" i="38"/>
  <c r="R129" i="38" s="1"/>
  <c r="B129" i="38"/>
  <c r="Q129" i="38" s="1"/>
  <c r="H128" i="38"/>
  <c r="U128" i="38" s="1"/>
  <c r="G128" i="38"/>
  <c r="W128" i="38" s="1"/>
  <c r="F128" i="38"/>
  <c r="E128" i="38"/>
  <c r="D128" i="38"/>
  <c r="S128" i="38" s="1"/>
  <c r="C128" i="38"/>
  <c r="R128" i="38" s="1"/>
  <c r="B128" i="38"/>
  <c r="Q128" i="38" s="1"/>
  <c r="H127" i="38"/>
  <c r="U127" i="38" s="1"/>
  <c r="G127" i="38"/>
  <c r="W127" i="38" s="1"/>
  <c r="F127" i="38"/>
  <c r="E127" i="38"/>
  <c r="D127" i="38"/>
  <c r="S127" i="38" s="1"/>
  <c r="C127" i="38"/>
  <c r="R127" i="38" s="1"/>
  <c r="B127" i="38"/>
  <c r="Q127" i="38" s="1"/>
  <c r="H126" i="38"/>
  <c r="U126" i="38" s="1"/>
  <c r="G126" i="38"/>
  <c r="W126" i="38" s="1"/>
  <c r="F126" i="38"/>
  <c r="E126" i="38"/>
  <c r="D126" i="38"/>
  <c r="S126" i="38" s="1"/>
  <c r="C126" i="38"/>
  <c r="R126" i="38" s="1"/>
  <c r="B126" i="38"/>
  <c r="Q126" i="38" s="1"/>
  <c r="H125" i="38"/>
  <c r="U125" i="38" s="1"/>
  <c r="G125" i="38"/>
  <c r="W125" i="38" s="1"/>
  <c r="F125" i="38"/>
  <c r="E125" i="38"/>
  <c r="D125" i="38"/>
  <c r="S125" i="38" s="1"/>
  <c r="C125" i="38"/>
  <c r="R125" i="38" s="1"/>
  <c r="B125" i="38"/>
  <c r="Q125" i="38" s="1"/>
  <c r="H124" i="38"/>
  <c r="U124" i="38" s="1"/>
  <c r="G124" i="38"/>
  <c r="W124" i="38" s="1"/>
  <c r="F124" i="38"/>
  <c r="E124" i="38"/>
  <c r="D124" i="38"/>
  <c r="S124" i="38" s="1"/>
  <c r="C124" i="38"/>
  <c r="R124" i="38" s="1"/>
  <c r="B124" i="38"/>
  <c r="Q124" i="38" s="1"/>
  <c r="H123" i="38"/>
  <c r="U123" i="38" s="1"/>
  <c r="G123" i="38"/>
  <c r="W123" i="38" s="1"/>
  <c r="F123" i="38"/>
  <c r="E123" i="38"/>
  <c r="D123" i="38"/>
  <c r="S123" i="38" s="1"/>
  <c r="C123" i="38"/>
  <c r="R123" i="38" s="1"/>
  <c r="B123" i="38"/>
  <c r="Q123" i="38" s="1"/>
  <c r="H122" i="38"/>
  <c r="U122" i="38" s="1"/>
  <c r="G122" i="38"/>
  <c r="W122" i="38" s="1"/>
  <c r="F122" i="38"/>
  <c r="E122" i="38"/>
  <c r="D122" i="38"/>
  <c r="S122" i="38" s="1"/>
  <c r="C122" i="38"/>
  <c r="R122" i="38" s="1"/>
  <c r="B122" i="38"/>
  <c r="Q122" i="38" s="1"/>
  <c r="H121" i="38"/>
  <c r="U121" i="38" s="1"/>
  <c r="G121" i="38"/>
  <c r="W121" i="38" s="1"/>
  <c r="F121" i="38"/>
  <c r="E121" i="38"/>
  <c r="D121" i="38"/>
  <c r="S121" i="38" s="1"/>
  <c r="C121" i="38"/>
  <c r="R121" i="38" s="1"/>
  <c r="B121" i="38"/>
  <c r="Q121" i="38" s="1"/>
  <c r="H120" i="38"/>
  <c r="U120" i="38" s="1"/>
  <c r="G120" i="38"/>
  <c r="W120" i="38" s="1"/>
  <c r="F120" i="38"/>
  <c r="E120" i="38"/>
  <c r="D120" i="38"/>
  <c r="S120" i="38" s="1"/>
  <c r="C120" i="38"/>
  <c r="R120" i="38" s="1"/>
  <c r="B120" i="38"/>
  <c r="Q120" i="38" s="1"/>
  <c r="H119" i="38"/>
  <c r="U119" i="38" s="1"/>
  <c r="G119" i="38"/>
  <c r="W119" i="38" s="1"/>
  <c r="F119" i="38"/>
  <c r="E119" i="38"/>
  <c r="D119" i="38"/>
  <c r="S119" i="38" s="1"/>
  <c r="C119" i="38"/>
  <c r="R119" i="38" s="1"/>
  <c r="B119" i="38"/>
  <c r="Q119" i="38" s="1"/>
  <c r="H118" i="38"/>
  <c r="U118" i="38" s="1"/>
  <c r="G118" i="38"/>
  <c r="W118" i="38" s="1"/>
  <c r="F118" i="38"/>
  <c r="E118" i="38"/>
  <c r="D118" i="38"/>
  <c r="S118" i="38" s="1"/>
  <c r="C118" i="38"/>
  <c r="R118" i="38" s="1"/>
  <c r="B118" i="38"/>
  <c r="Q118" i="38" s="1"/>
  <c r="H117" i="38"/>
  <c r="U117" i="38" s="1"/>
  <c r="G117" i="38"/>
  <c r="W117" i="38" s="1"/>
  <c r="F117" i="38"/>
  <c r="E117" i="38"/>
  <c r="D117" i="38"/>
  <c r="S117" i="38" s="1"/>
  <c r="C117" i="38"/>
  <c r="R117" i="38" s="1"/>
  <c r="B117" i="38"/>
  <c r="Q117" i="38" s="1"/>
  <c r="H116" i="38"/>
  <c r="U116" i="38" s="1"/>
  <c r="G116" i="38"/>
  <c r="W116" i="38" s="1"/>
  <c r="F116" i="38"/>
  <c r="E116" i="38"/>
  <c r="D116" i="38"/>
  <c r="S116" i="38" s="1"/>
  <c r="C116" i="38"/>
  <c r="R116" i="38" s="1"/>
  <c r="B116" i="38"/>
  <c r="Q116" i="38" s="1"/>
  <c r="H115" i="38"/>
  <c r="U115" i="38" s="1"/>
  <c r="G115" i="38"/>
  <c r="W115" i="38" s="1"/>
  <c r="F115" i="38"/>
  <c r="E115" i="38"/>
  <c r="D115" i="38"/>
  <c r="S115" i="38" s="1"/>
  <c r="C115" i="38"/>
  <c r="R115" i="38" s="1"/>
  <c r="B115" i="38"/>
  <c r="Q115" i="38" s="1"/>
  <c r="H114" i="38"/>
  <c r="U114" i="38" s="1"/>
  <c r="G114" i="38"/>
  <c r="W114" i="38" s="1"/>
  <c r="F114" i="38"/>
  <c r="E114" i="38"/>
  <c r="D114" i="38"/>
  <c r="S114" i="38" s="1"/>
  <c r="C114" i="38"/>
  <c r="R114" i="38" s="1"/>
  <c r="B114" i="38"/>
  <c r="Q114" i="38" s="1"/>
  <c r="H113" i="38"/>
  <c r="U113" i="38" s="1"/>
  <c r="G113" i="38"/>
  <c r="W113" i="38" s="1"/>
  <c r="F113" i="38"/>
  <c r="E113" i="38"/>
  <c r="D113" i="38"/>
  <c r="S113" i="38" s="1"/>
  <c r="C113" i="38"/>
  <c r="R113" i="38" s="1"/>
  <c r="B113" i="38"/>
  <c r="Q113" i="38" s="1"/>
  <c r="H112" i="38"/>
  <c r="U112" i="38" s="1"/>
  <c r="G112" i="38"/>
  <c r="W112" i="38" s="1"/>
  <c r="F112" i="38"/>
  <c r="E112" i="38"/>
  <c r="D112" i="38"/>
  <c r="S112" i="38" s="1"/>
  <c r="C112" i="38"/>
  <c r="R112" i="38" s="1"/>
  <c r="B112" i="38"/>
  <c r="Q112" i="38" s="1"/>
  <c r="H111" i="38"/>
  <c r="U111" i="38" s="1"/>
  <c r="G111" i="38"/>
  <c r="W111" i="38" s="1"/>
  <c r="F111" i="38"/>
  <c r="E111" i="38"/>
  <c r="D111" i="38"/>
  <c r="S111" i="38" s="1"/>
  <c r="C111" i="38"/>
  <c r="R111" i="38" s="1"/>
  <c r="B111" i="38"/>
  <c r="Q111" i="38" s="1"/>
  <c r="H110" i="38"/>
  <c r="U110" i="38" s="1"/>
  <c r="G110" i="38"/>
  <c r="W110" i="38" s="1"/>
  <c r="F110" i="38"/>
  <c r="E110" i="38"/>
  <c r="D110" i="38"/>
  <c r="S110" i="38" s="1"/>
  <c r="C110" i="38"/>
  <c r="R110" i="38" s="1"/>
  <c r="B110" i="38"/>
  <c r="Q110" i="38" s="1"/>
  <c r="H109" i="38"/>
  <c r="U109" i="38" s="1"/>
  <c r="G109" i="38"/>
  <c r="W109" i="38" s="1"/>
  <c r="F109" i="38"/>
  <c r="E109" i="38"/>
  <c r="D109" i="38"/>
  <c r="S109" i="38" s="1"/>
  <c r="C109" i="38"/>
  <c r="R109" i="38" s="1"/>
  <c r="B109" i="38"/>
  <c r="Q109" i="38" s="1"/>
  <c r="H108" i="38"/>
  <c r="U108" i="38" s="1"/>
  <c r="G108" i="38"/>
  <c r="W108" i="38" s="1"/>
  <c r="F108" i="38"/>
  <c r="E108" i="38"/>
  <c r="D108" i="38"/>
  <c r="S108" i="38" s="1"/>
  <c r="C108" i="38"/>
  <c r="R108" i="38" s="1"/>
  <c r="B108" i="38"/>
  <c r="Q108" i="38" s="1"/>
  <c r="H107" i="38"/>
  <c r="U107" i="38" s="1"/>
  <c r="G107" i="38"/>
  <c r="W107" i="38" s="1"/>
  <c r="F107" i="38"/>
  <c r="E107" i="38"/>
  <c r="D107" i="38"/>
  <c r="S107" i="38" s="1"/>
  <c r="C107" i="38"/>
  <c r="R107" i="38" s="1"/>
  <c r="B107" i="38"/>
  <c r="Q107" i="38" s="1"/>
  <c r="H106" i="38"/>
  <c r="U106" i="38" s="1"/>
  <c r="G106" i="38"/>
  <c r="W106" i="38" s="1"/>
  <c r="F106" i="38"/>
  <c r="E106" i="38"/>
  <c r="D106" i="38"/>
  <c r="S106" i="38" s="1"/>
  <c r="C106" i="38"/>
  <c r="R106" i="38" s="1"/>
  <c r="B106" i="38"/>
  <c r="Q106" i="38" s="1"/>
  <c r="H105" i="38"/>
  <c r="U105" i="38" s="1"/>
  <c r="G105" i="38"/>
  <c r="W105" i="38" s="1"/>
  <c r="F105" i="38"/>
  <c r="E105" i="38"/>
  <c r="D105" i="38"/>
  <c r="S105" i="38" s="1"/>
  <c r="C105" i="38"/>
  <c r="R105" i="38" s="1"/>
  <c r="B105" i="38"/>
  <c r="Q105" i="38" s="1"/>
  <c r="H104" i="38"/>
  <c r="U104" i="38" s="1"/>
  <c r="G104" i="38"/>
  <c r="W104" i="38" s="1"/>
  <c r="F104" i="38"/>
  <c r="E104" i="38"/>
  <c r="D104" i="38"/>
  <c r="S104" i="38" s="1"/>
  <c r="C104" i="38"/>
  <c r="R104" i="38" s="1"/>
  <c r="B104" i="38"/>
  <c r="Q104" i="38" s="1"/>
  <c r="H103" i="38"/>
  <c r="U103" i="38" s="1"/>
  <c r="G103" i="38"/>
  <c r="W103" i="38" s="1"/>
  <c r="F103" i="38"/>
  <c r="E103" i="38"/>
  <c r="D103" i="38"/>
  <c r="S103" i="38" s="1"/>
  <c r="C103" i="38"/>
  <c r="R103" i="38" s="1"/>
  <c r="B103" i="38"/>
  <c r="Q103" i="38" s="1"/>
  <c r="H102" i="38"/>
  <c r="U102" i="38" s="1"/>
  <c r="G102" i="38"/>
  <c r="W102" i="38" s="1"/>
  <c r="F102" i="38"/>
  <c r="E102" i="38"/>
  <c r="D102" i="38"/>
  <c r="S102" i="38" s="1"/>
  <c r="C102" i="38"/>
  <c r="R102" i="38" s="1"/>
  <c r="B102" i="38"/>
  <c r="Q102" i="38" s="1"/>
  <c r="H101" i="38"/>
  <c r="U101" i="38" s="1"/>
  <c r="G101" i="38"/>
  <c r="W101" i="38" s="1"/>
  <c r="F101" i="38"/>
  <c r="E101" i="38"/>
  <c r="D101" i="38"/>
  <c r="S101" i="38" s="1"/>
  <c r="C101" i="38"/>
  <c r="R101" i="38" s="1"/>
  <c r="B101" i="38"/>
  <c r="Q101" i="38" s="1"/>
  <c r="H100" i="38"/>
  <c r="U100" i="38" s="1"/>
  <c r="G100" i="38"/>
  <c r="W100" i="38" s="1"/>
  <c r="F100" i="38"/>
  <c r="E100" i="38"/>
  <c r="D100" i="38"/>
  <c r="S100" i="38" s="1"/>
  <c r="C100" i="38"/>
  <c r="R100" i="38" s="1"/>
  <c r="B100" i="38"/>
  <c r="Q100" i="38" s="1"/>
  <c r="H99" i="38"/>
  <c r="U99" i="38" s="1"/>
  <c r="G99" i="38"/>
  <c r="W99" i="38" s="1"/>
  <c r="F99" i="38"/>
  <c r="E99" i="38"/>
  <c r="D99" i="38"/>
  <c r="S99" i="38" s="1"/>
  <c r="C99" i="38"/>
  <c r="R99" i="38" s="1"/>
  <c r="B99" i="38"/>
  <c r="Q99" i="38" s="1"/>
  <c r="H98" i="38"/>
  <c r="U98" i="38" s="1"/>
  <c r="G98" i="38"/>
  <c r="W98" i="38" s="1"/>
  <c r="F98" i="38"/>
  <c r="E98" i="38"/>
  <c r="D98" i="38"/>
  <c r="S98" i="38" s="1"/>
  <c r="C98" i="38"/>
  <c r="R98" i="38" s="1"/>
  <c r="B98" i="38"/>
  <c r="Q98" i="38" s="1"/>
  <c r="H97" i="38"/>
  <c r="U97" i="38" s="1"/>
  <c r="G97" i="38"/>
  <c r="W97" i="38" s="1"/>
  <c r="F97" i="38"/>
  <c r="E97" i="38"/>
  <c r="D97" i="38"/>
  <c r="S97" i="38" s="1"/>
  <c r="C97" i="38"/>
  <c r="R97" i="38" s="1"/>
  <c r="B97" i="38"/>
  <c r="Q97" i="38" s="1"/>
  <c r="H96" i="38"/>
  <c r="U96" i="38" s="1"/>
  <c r="G96" i="38"/>
  <c r="W96" i="38" s="1"/>
  <c r="F96" i="38"/>
  <c r="E96" i="38"/>
  <c r="D96" i="38"/>
  <c r="S96" i="38" s="1"/>
  <c r="C96" i="38"/>
  <c r="R96" i="38" s="1"/>
  <c r="B96" i="38"/>
  <c r="Q96" i="38" s="1"/>
  <c r="H95" i="38"/>
  <c r="U95" i="38" s="1"/>
  <c r="G95" i="38"/>
  <c r="W95" i="38" s="1"/>
  <c r="F95" i="38"/>
  <c r="E95" i="38"/>
  <c r="D95" i="38"/>
  <c r="S95" i="38" s="1"/>
  <c r="C95" i="38"/>
  <c r="R95" i="38" s="1"/>
  <c r="B95" i="38"/>
  <c r="Q95" i="38" s="1"/>
  <c r="H94" i="38"/>
  <c r="U94" i="38" s="1"/>
  <c r="G94" i="38"/>
  <c r="W94" i="38" s="1"/>
  <c r="F94" i="38"/>
  <c r="E94" i="38"/>
  <c r="D94" i="38"/>
  <c r="S94" i="38" s="1"/>
  <c r="C94" i="38"/>
  <c r="R94" i="38" s="1"/>
  <c r="B94" i="38"/>
  <c r="Q94" i="38" s="1"/>
  <c r="H93" i="38"/>
  <c r="U93" i="38" s="1"/>
  <c r="G93" i="38"/>
  <c r="W93" i="38" s="1"/>
  <c r="F93" i="38"/>
  <c r="E93" i="38"/>
  <c r="D93" i="38"/>
  <c r="S93" i="38" s="1"/>
  <c r="C93" i="38"/>
  <c r="R93" i="38" s="1"/>
  <c r="B93" i="38"/>
  <c r="Q93" i="38" s="1"/>
  <c r="H92" i="38"/>
  <c r="U92" i="38" s="1"/>
  <c r="G92" i="38"/>
  <c r="W92" i="38" s="1"/>
  <c r="F92" i="38"/>
  <c r="E92" i="38"/>
  <c r="D92" i="38"/>
  <c r="S92" i="38" s="1"/>
  <c r="C92" i="38"/>
  <c r="R92" i="38" s="1"/>
  <c r="B92" i="38"/>
  <c r="Q92" i="38" s="1"/>
  <c r="H91" i="38"/>
  <c r="U91" i="38" s="1"/>
  <c r="G91" i="38"/>
  <c r="W91" i="38" s="1"/>
  <c r="F91" i="38"/>
  <c r="E91" i="38"/>
  <c r="D91" i="38"/>
  <c r="S91" i="38" s="1"/>
  <c r="C91" i="38"/>
  <c r="R91" i="38" s="1"/>
  <c r="B91" i="38"/>
  <c r="Q91" i="38" s="1"/>
  <c r="H90" i="38"/>
  <c r="U90" i="38" s="1"/>
  <c r="G90" i="38"/>
  <c r="W90" i="38" s="1"/>
  <c r="F90" i="38"/>
  <c r="E90" i="38"/>
  <c r="D90" i="38"/>
  <c r="S90" i="38" s="1"/>
  <c r="C90" i="38"/>
  <c r="R90" i="38" s="1"/>
  <c r="B90" i="38"/>
  <c r="Q90" i="38" s="1"/>
  <c r="H89" i="38"/>
  <c r="U89" i="38" s="1"/>
  <c r="G89" i="38"/>
  <c r="W89" i="38" s="1"/>
  <c r="F89" i="38"/>
  <c r="E89" i="38"/>
  <c r="D89" i="38"/>
  <c r="S89" i="38" s="1"/>
  <c r="C89" i="38"/>
  <c r="R89" i="38" s="1"/>
  <c r="B89" i="38"/>
  <c r="Q89" i="38" s="1"/>
  <c r="H88" i="38"/>
  <c r="U88" i="38" s="1"/>
  <c r="G88" i="38"/>
  <c r="W88" i="38" s="1"/>
  <c r="F88" i="38"/>
  <c r="E88" i="38"/>
  <c r="D88" i="38"/>
  <c r="S88" i="38" s="1"/>
  <c r="C88" i="38"/>
  <c r="R88" i="38" s="1"/>
  <c r="B88" i="38"/>
  <c r="Q88" i="38" s="1"/>
  <c r="H87" i="38"/>
  <c r="U87" i="38" s="1"/>
  <c r="G87" i="38"/>
  <c r="W87" i="38" s="1"/>
  <c r="F87" i="38"/>
  <c r="E87" i="38"/>
  <c r="D87" i="38"/>
  <c r="S87" i="38" s="1"/>
  <c r="C87" i="38"/>
  <c r="R87" i="38" s="1"/>
  <c r="B87" i="38"/>
  <c r="Q87" i="38" s="1"/>
  <c r="H86" i="38"/>
  <c r="U86" i="38" s="1"/>
  <c r="G86" i="38"/>
  <c r="W86" i="38" s="1"/>
  <c r="F86" i="38"/>
  <c r="E86" i="38"/>
  <c r="D86" i="38"/>
  <c r="S86" i="38" s="1"/>
  <c r="C86" i="38"/>
  <c r="R86" i="38" s="1"/>
  <c r="B86" i="38"/>
  <c r="Q86" i="38" s="1"/>
  <c r="H85" i="38"/>
  <c r="U85" i="38" s="1"/>
  <c r="G85" i="38"/>
  <c r="W85" i="38" s="1"/>
  <c r="F85" i="38"/>
  <c r="E85" i="38"/>
  <c r="D85" i="38"/>
  <c r="S85" i="38" s="1"/>
  <c r="C85" i="38"/>
  <c r="R85" i="38" s="1"/>
  <c r="B85" i="38"/>
  <c r="Q85" i="38" s="1"/>
  <c r="H84" i="38"/>
  <c r="U84" i="38" s="1"/>
  <c r="G84" i="38"/>
  <c r="W84" i="38" s="1"/>
  <c r="F84" i="38"/>
  <c r="E84" i="38"/>
  <c r="D84" i="38"/>
  <c r="S84" i="38" s="1"/>
  <c r="C84" i="38"/>
  <c r="R84" i="38" s="1"/>
  <c r="B84" i="38"/>
  <c r="Q84" i="38" s="1"/>
  <c r="H83" i="38"/>
  <c r="U83" i="38" s="1"/>
  <c r="G83" i="38"/>
  <c r="W83" i="38" s="1"/>
  <c r="F83" i="38"/>
  <c r="E83" i="38"/>
  <c r="D83" i="38"/>
  <c r="S83" i="38" s="1"/>
  <c r="C83" i="38"/>
  <c r="R83" i="38" s="1"/>
  <c r="B83" i="38"/>
  <c r="Q83" i="38" s="1"/>
  <c r="H82" i="38"/>
  <c r="U82" i="38" s="1"/>
  <c r="G82" i="38"/>
  <c r="W82" i="38" s="1"/>
  <c r="F82" i="38"/>
  <c r="E82" i="38"/>
  <c r="D82" i="38"/>
  <c r="S82" i="38" s="1"/>
  <c r="C82" i="38"/>
  <c r="R82" i="38" s="1"/>
  <c r="B82" i="38"/>
  <c r="Q82" i="38" s="1"/>
  <c r="H81" i="38"/>
  <c r="U81" i="38" s="1"/>
  <c r="G81" i="38"/>
  <c r="W81" i="38" s="1"/>
  <c r="F81" i="38"/>
  <c r="E81" i="38"/>
  <c r="D81" i="38"/>
  <c r="S81" i="38" s="1"/>
  <c r="C81" i="38"/>
  <c r="R81" i="38" s="1"/>
  <c r="B81" i="38"/>
  <c r="Q81" i="38" s="1"/>
  <c r="H80" i="38"/>
  <c r="U80" i="38" s="1"/>
  <c r="G80" i="38"/>
  <c r="W80" i="38" s="1"/>
  <c r="F80" i="38"/>
  <c r="E80" i="38"/>
  <c r="D80" i="38"/>
  <c r="S80" i="38" s="1"/>
  <c r="C80" i="38"/>
  <c r="R80" i="38" s="1"/>
  <c r="B80" i="38"/>
  <c r="Q80" i="38" s="1"/>
  <c r="H79" i="38"/>
  <c r="U79" i="38" s="1"/>
  <c r="G79" i="38"/>
  <c r="W79" i="38" s="1"/>
  <c r="F79" i="38"/>
  <c r="E79" i="38"/>
  <c r="D79" i="38"/>
  <c r="S79" i="38" s="1"/>
  <c r="C79" i="38"/>
  <c r="R79" i="38" s="1"/>
  <c r="B79" i="38"/>
  <c r="Q79" i="38" s="1"/>
  <c r="H78" i="38"/>
  <c r="U78" i="38" s="1"/>
  <c r="G78" i="38"/>
  <c r="W78" i="38" s="1"/>
  <c r="F78" i="38"/>
  <c r="E78" i="38"/>
  <c r="D78" i="38"/>
  <c r="S78" i="38" s="1"/>
  <c r="C78" i="38"/>
  <c r="R78" i="38" s="1"/>
  <c r="B78" i="38"/>
  <c r="Q78" i="38" s="1"/>
  <c r="H77" i="38"/>
  <c r="U77" i="38" s="1"/>
  <c r="G77" i="38"/>
  <c r="W77" i="38" s="1"/>
  <c r="F77" i="38"/>
  <c r="E77" i="38"/>
  <c r="D77" i="38"/>
  <c r="S77" i="38" s="1"/>
  <c r="C77" i="38"/>
  <c r="R77" i="38" s="1"/>
  <c r="B77" i="38"/>
  <c r="Q77" i="38" s="1"/>
  <c r="H76" i="38"/>
  <c r="U76" i="38" s="1"/>
  <c r="G76" i="38"/>
  <c r="W76" i="38" s="1"/>
  <c r="F76" i="38"/>
  <c r="E76" i="38"/>
  <c r="D76" i="38"/>
  <c r="S76" i="38" s="1"/>
  <c r="C76" i="38"/>
  <c r="R76" i="38" s="1"/>
  <c r="B76" i="38"/>
  <c r="Q76" i="38" s="1"/>
  <c r="H75" i="38"/>
  <c r="U75" i="38" s="1"/>
  <c r="G75" i="38"/>
  <c r="W75" i="38" s="1"/>
  <c r="F75" i="38"/>
  <c r="E75" i="38"/>
  <c r="D75" i="38"/>
  <c r="S75" i="38" s="1"/>
  <c r="C75" i="38"/>
  <c r="R75" i="38" s="1"/>
  <c r="B75" i="38"/>
  <c r="Q75" i="38" s="1"/>
  <c r="H74" i="38"/>
  <c r="U74" i="38" s="1"/>
  <c r="G74" i="38"/>
  <c r="W74" i="38" s="1"/>
  <c r="F74" i="38"/>
  <c r="E74" i="38"/>
  <c r="D74" i="38"/>
  <c r="S74" i="38" s="1"/>
  <c r="C74" i="38"/>
  <c r="R74" i="38" s="1"/>
  <c r="B74" i="38"/>
  <c r="Q74" i="38" s="1"/>
  <c r="H73" i="38"/>
  <c r="U73" i="38" s="1"/>
  <c r="G73" i="38"/>
  <c r="W73" i="38" s="1"/>
  <c r="F73" i="38"/>
  <c r="E73" i="38"/>
  <c r="D73" i="38"/>
  <c r="S73" i="38" s="1"/>
  <c r="C73" i="38"/>
  <c r="R73" i="38" s="1"/>
  <c r="B73" i="38"/>
  <c r="Q73" i="38" s="1"/>
  <c r="H72" i="38"/>
  <c r="U72" i="38" s="1"/>
  <c r="G72" i="38"/>
  <c r="W72" i="38" s="1"/>
  <c r="F72" i="38"/>
  <c r="E72" i="38"/>
  <c r="D72" i="38"/>
  <c r="S72" i="38" s="1"/>
  <c r="C72" i="38"/>
  <c r="R72" i="38" s="1"/>
  <c r="B72" i="38"/>
  <c r="Q72" i="38" s="1"/>
  <c r="H71" i="38"/>
  <c r="U71" i="38" s="1"/>
  <c r="G71" i="38"/>
  <c r="W71" i="38" s="1"/>
  <c r="F71" i="38"/>
  <c r="E71" i="38"/>
  <c r="D71" i="38"/>
  <c r="S71" i="38" s="1"/>
  <c r="C71" i="38"/>
  <c r="R71" i="38" s="1"/>
  <c r="B71" i="38"/>
  <c r="Q71" i="38" s="1"/>
  <c r="H70" i="38"/>
  <c r="U70" i="38" s="1"/>
  <c r="G70" i="38"/>
  <c r="W70" i="38" s="1"/>
  <c r="F70" i="38"/>
  <c r="E70" i="38"/>
  <c r="D70" i="38"/>
  <c r="S70" i="38" s="1"/>
  <c r="C70" i="38"/>
  <c r="R70" i="38" s="1"/>
  <c r="B70" i="38"/>
  <c r="Q70" i="38" s="1"/>
  <c r="H69" i="38"/>
  <c r="U69" i="38" s="1"/>
  <c r="G69" i="38"/>
  <c r="W69" i="38" s="1"/>
  <c r="F69" i="38"/>
  <c r="E69" i="38"/>
  <c r="D69" i="38"/>
  <c r="S69" i="38" s="1"/>
  <c r="C69" i="38"/>
  <c r="R69" i="38" s="1"/>
  <c r="B69" i="38"/>
  <c r="Q69" i="38" s="1"/>
  <c r="H68" i="38"/>
  <c r="U68" i="38" s="1"/>
  <c r="G68" i="38"/>
  <c r="W68" i="38" s="1"/>
  <c r="F68" i="38"/>
  <c r="E68" i="38"/>
  <c r="D68" i="38"/>
  <c r="S68" i="38" s="1"/>
  <c r="C68" i="38"/>
  <c r="R68" i="38" s="1"/>
  <c r="B68" i="38"/>
  <c r="Q68" i="38" s="1"/>
  <c r="H67" i="38"/>
  <c r="U67" i="38" s="1"/>
  <c r="G67" i="38"/>
  <c r="W67" i="38" s="1"/>
  <c r="F67" i="38"/>
  <c r="E67" i="38"/>
  <c r="D67" i="38"/>
  <c r="S67" i="38" s="1"/>
  <c r="C67" i="38"/>
  <c r="R67" i="38" s="1"/>
  <c r="B67" i="38"/>
  <c r="Q67" i="38" s="1"/>
  <c r="H66" i="38"/>
  <c r="U66" i="38" s="1"/>
  <c r="G66" i="38"/>
  <c r="W66" i="38" s="1"/>
  <c r="F66" i="38"/>
  <c r="E66" i="38"/>
  <c r="D66" i="38"/>
  <c r="S66" i="38" s="1"/>
  <c r="C66" i="38"/>
  <c r="R66" i="38" s="1"/>
  <c r="B66" i="38"/>
  <c r="Q66" i="38" s="1"/>
  <c r="H65" i="38"/>
  <c r="U65" i="38" s="1"/>
  <c r="G65" i="38"/>
  <c r="W65" i="38" s="1"/>
  <c r="F65" i="38"/>
  <c r="E65" i="38"/>
  <c r="D65" i="38"/>
  <c r="S65" i="38" s="1"/>
  <c r="C65" i="38"/>
  <c r="R65" i="38" s="1"/>
  <c r="B65" i="38"/>
  <c r="Q65" i="38" s="1"/>
  <c r="H64" i="38"/>
  <c r="U64" i="38" s="1"/>
  <c r="G64" i="38"/>
  <c r="W64" i="38" s="1"/>
  <c r="F64" i="38"/>
  <c r="E64" i="38"/>
  <c r="D64" i="38"/>
  <c r="S64" i="38" s="1"/>
  <c r="C64" i="38"/>
  <c r="R64" i="38" s="1"/>
  <c r="B64" i="38"/>
  <c r="Q64" i="38" s="1"/>
  <c r="H63" i="38"/>
  <c r="U63" i="38" s="1"/>
  <c r="G63" i="38"/>
  <c r="W63" i="38" s="1"/>
  <c r="F63" i="38"/>
  <c r="E63" i="38"/>
  <c r="D63" i="38"/>
  <c r="S63" i="38" s="1"/>
  <c r="C63" i="38"/>
  <c r="R63" i="38" s="1"/>
  <c r="B63" i="38"/>
  <c r="Q63" i="38" s="1"/>
  <c r="H62" i="38"/>
  <c r="U62" i="38" s="1"/>
  <c r="G62" i="38"/>
  <c r="W62" i="38" s="1"/>
  <c r="F62" i="38"/>
  <c r="E62" i="38"/>
  <c r="D62" i="38"/>
  <c r="S62" i="38" s="1"/>
  <c r="C62" i="38"/>
  <c r="R62" i="38" s="1"/>
  <c r="B62" i="38"/>
  <c r="Q62" i="38" s="1"/>
  <c r="H61" i="38"/>
  <c r="U61" i="38" s="1"/>
  <c r="G61" i="38"/>
  <c r="W61" i="38" s="1"/>
  <c r="F61" i="38"/>
  <c r="E61" i="38"/>
  <c r="D61" i="38"/>
  <c r="S61" i="38" s="1"/>
  <c r="C61" i="38"/>
  <c r="R61" i="38" s="1"/>
  <c r="B61" i="38"/>
  <c r="Q61" i="38" s="1"/>
  <c r="H60" i="38"/>
  <c r="U60" i="38" s="1"/>
  <c r="G60" i="38"/>
  <c r="W60" i="38" s="1"/>
  <c r="F60" i="38"/>
  <c r="E60" i="38"/>
  <c r="D60" i="38"/>
  <c r="S60" i="38" s="1"/>
  <c r="C60" i="38"/>
  <c r="R60" i="38" s="1"/>
  <c r="B60" i="38"/>
  <c r="Q60" i="38" s="1"/>
  <c r="H59" i="38"/>
  <c r="U59" i="38" s="1"/>
  <c r="G59" i="38"/>
  <c r="W59" i="38" s="1"/>
  <c r="F59" i="38"/>
  <c r="E59" i="38"/>
  <c r="D59" i="38"/>
  <c r="S59" i="38" s="1"/>
  <c r="C59" i="38"/>
  <c r="R59" i="38" s="1"/>
  <c r="B59" i="38"/>
  <c r="Q59" i="38" s="1"/>
  <c r="H58" i="38"/>
  <c r="U58" i="38" s="1"/>
  <c r="G58" i="38"/>
  <c r="W58" i="38" s="1"/>
  <c r="F58" i="38"/>
  <c r="E58" i="38"/>
  <c r="D58" i="38"/>
  <c r="S58" i="38" s="1"/>
  <c r="C58" i="38"/>
  <c r="R58" i="38" s="1"/>
  <c r="B58" i="38"/>
  <c r="Q58" i="38" s="1"/>
  <c r="H57" i="38"/>
  <c r="U57" i="38" s="1"/>
  <c r="G57" i="38"/>
  <c r="W57" i="38" s="1"/>
  <c r="F57" i="38"/>
  <c r="E57" i="38"/>
  <c r="D57" i="38"/>
  <c r="S57" i="38" s="1"/>
  <c r="C57" i="38"/>
  <c r="R57" i="38" s="1"/>
  <c r="B57" i="38"/>
  <c r="Q57" i="38" s="1"/>
  <c r="H56" i="38"/>
  <c r="U56" i="38" s="1"/>
  <c r="G56" i="38"/>
  <c r="W56" i="38" s="1"/>
  <c r="F56" i="38"/>
  <c r="E56" i="38"/>
  <c r="D56" i="38"/>
  <c r="S56" i="38" s="1"/>
  <c r="C56" i="38"/>
  <c r="R56" i="38" s="1"/>
  <c r="B56" i="38"/>
  <c r="Q56" i="38" s="1"/>
  <c r="H55" i="38"/>
  <c r="U55" i="38" s="1"/>
  <c r="G55" i="38"/>
  <c r="W55" i="38" s="1"/>
  <c r="F55" i="38"/>
  <c r="E55" i="38"/>
  <c r="D55" i="38"/>
  <c r="S55" i="38" s="1"/>
  <c r="C55" i="38"/>
  <c r="R55" i="38" s="1"/>
  <c r="B55" i="38"/>
  <c r="Q55" i="38" s="1"/>
  <c r="H54" i="38"/>
  <c r="U54" i="38" s="1"/>
  <c r="G54" i="38"/>
  <c r="W54" i="38" s="1"/>
  <c r="F54" i="38"/>
  <c r="E54" i="38"/>
  <c r="D54" i="38"/>
  <c r="S54" i="38" s="1"/>
  <c r="C54" i="38"/>
  <c r="R54" i="38" s="1"/>
  <c r="B54" i="38"/>
  <c r="Q54" i="38" s="1"/>
  <c r="H53" i="38"/>
  <c r="U53" i="38" s="1"/>
  <c r="G53" i="38"/>
  <c r="W53" i="38" s="1"/>
  <c r="F53" i="38"/>
  <c r="E53" i="38"/>
  <c r="D53" i="38"/>
  <c r="S53" i="38" s="1"/>
  <c r="C53" i="38"/>
  <c r="R53" i="38" s="1"/>
  <c r="B53" i="38"/>
  <c r="Q53" i="38" s="1"/>
  <c r="H52" i="38"/>
  <c r="U52" i="38" s="1"/>
  <c r="G52" i="38"/>
  <c r="W52" i="38" s="1"/>
  <c r="F52" i="38"/>
  <c r="E52" i="38"/>
  <c r="D52" i="38"/>
  <c r="S52" i="38" s="1"/>
  <c r="C52" i="38"/>
  <c r="R52" i="38" s="1"/>
  <c r="B52" i="38"/>
  <c r="Q52" i="38" s="1"/>
  <c r="H51" i="38"/>
  <c r="U51" i="38" s="1"/>
  <c r="G51" i="38"/>
  <c r="W51" i="38" s="1"/>
  <c r="F51" i="38"/>
  <c r="E51" i="38"/>
  <c r="D51" i="38"/>
  <c r="S51" i="38" s="1"/>
  <c r="C51" i="38"/>
  <c r="R51" i="38" s="1"/>
  <c r="B51" i="38"/>
  <c r="Q51" i="38" s="1"/>
  <c r="H50" i="38"/>
  <c r="U50" i="38" s="1"/>
  <c r="G50" i="38"/>
  <c r="W50" i="38" s="1"/>
  <c r="F50" i="38"/>
  <c r="E50" i="38"/>
  <c r="D50" i="38"/>
  <c r="S50" i="38" s="1"/>
  <c r="C50" i="38"/>
  <c r="R50" i="38" s="1"/>
  <c r="B50" i="38"/>
  <c r="Q50" i="38" s="1"/>
  <c r="H49" i="38"/>
  <c r="U49" i="38" s="1"/>
  <c r="G49" i="38"/>
  <c r="W49" i="38" s="1"/>
  <c r="F49" i="38"/>
  <c r="E49" i="38"/>
  <c r="D49" i="38"/>
  <c r="S49" i="38" s="1"/>
  <c r="C49" i="38"/>
  <c r="R49" i="38" s="1"/>
  <c r="B49" i="38"/>
  <c r="Q49" i="38" s="1"/>
  <c r="H48" i="38"/>
  <c r="U48" i="38" s="1"/>
  <c r="G48" i="38"/>
  <c r="W48" i="38" s="1"/>
  <c r="F48" i="38"/>
  <c r="E48" i="38"/>
  <c r="D48" i="38"/>
  <c r="S48" i="38" s="1"/>
  <c r="C48" i="38"/>
  <c r="R48" i="38" s="1"/>
  <c r="B48" i="38"/>
  <c r="Q48" i="38" s="1"/>
  <c r="H47" i="38"/>
  <c r="U47" i="38" s="1"/>
  <c r="G47" i="38"/>
  <c r="W47" i="38" s="1"/>
  <c r="F47" i="38"/>
  <c r="E47" i="38"/>
  <c r="D47" i="38"/>
  <c r="S47" i="38" s="1"/>
  <c r="C47" i="38"/>
  <c r="R47" i="38" s="1"/>
  <c r="B47" i="38"/>
  <c r="Q47" i="38" s="1"/>
  <c r="H46" i="38"/>
  <c r="U46" i="38" s="1"/>
  <c r="G46" i="38"/>
  <c r="W46" i="38" s="1"/>
  <c r="F46" i="38"/>
  <c r="E46" i="38"/>
  <c r="D46" i="38"/>
  <c r="S46" i="38" s="1"/>
  <c r="C46" i="38"/>
  <c r="R46" i="38" s="1"/>
  <c r="B46" i="38"/>
  <c r="Q46" i="38" s="1"/>
  <c r="H45" i="38"/>
  <c r="U45" i="38" s="1"/>
  <c r="G45" i="38"/>
  <c r="W45" i="38" s="1"/>
  <c r="F45" i="38"/>
  <c r="E45" i="38"/>
  <c r="D45" i="38"/>
  <c r="S45" i="38" s="1"/>
  <c r="C45" i="38"/>
  <c r="R45" i="38" s="1"/>
  <c r="B45" i="38"/>
  <c r="Q45" i="38" s="1"/>
  <c r="H44" i="38"/>
  <c r="U44" i="38" s="1"/>
  <c r="G44" i="38"/>
  <c r="W44" i="38" s="1"/>
  <c r="F44" i="38"/>
  <c r="E44" i="38"/>
  <c r="D44" i="38"/>
  <c r="S44" i="38" s="1"/>
  <c r="C44" i="38"/>
  <c r="R44" i="38" s="1"/>
  <c r="B44" i="38"/>
  <c r="Q44" i="38" s="1"/>
  <c r="H43" i="38"/>
  <c r="U43" i="38" s="1"/>
  <c r="G43" i="38"/>
  <c r="W43" i="38" s="1"/>
  <c r="F43" i="38"/>
  <c r="E43" i="38"/>
  <c r="D43" i="38"/>
  <c r="S43" i="38" s="1"/>
  <c r="C43" i="38"/>
  <c r="R43" i="38" s="1"/>
  <c r="B43" i="38"/>
  <c r="Q43" i="38" s="1"/>
  <c r="H42" i="38"/>
  <c r="U42" i="38" s="1"/>
  <c r="G42" i="38"/>
  <c r="W42" i="38" s="1"/>
  <c r="F42" i="38"/>
  <c r="E42" i="38"/>
  <c r="D42" i="38"/>
  <c r="S42" i="38" s="1"/>
  <c r="C42" i="38"/>
  <c r="R42" i="38" s="1"/>
  <c r="B42" i="38"/>
  <c r="Q42" i="38" s="1"/>
  <c r="H41" i="38"/>
  <c r="U41" i="38" s="1"/>
  <c r="G41" i="38"/>
  <c r="W41" i="38" s="1"/>
  <c r="F41" i="38"/>
  <c r="E41" i="38"/>
  <c r="D41" i="38"/>
  <c r="S41" i="38" s="1"/>
  <c r="C41" i="38"/>
  <c r="R41" i="38" s="1"/>
  <c r="B41" i="38"/>
  <c r="Q41" i="38" s="1"/>
  <c r="H40" i="38"/>
  <c r="U40" i="38" s="1"/>
  <c r="G40" i="38"/>
  <c r="W40" i="38" s="1"/>
  <c r="F40" i="38"/>
  <c r="E40" i="38"/>
  <c r="D40" i="38"/>
  <c r="S40" i="38" s="1"/>
  <c r="C40" i="38"/>
  <c r="R40" i="38" s="1"/>
  <c r="B40" i="38"/>
  <c r="Q40" i="38" s="1"/>
  <c r="H39" i="38"/>
  <c r="U39" i="38" s="1"/>
  <c r="G39" i="38"/>
  <c r="W39" i="38" s="1"/>
  <c r="F39" i="38"/>
  <c r="E39" i="38"/>
  <c r="D39" i="38"/>
  <c r="S39" i="38" s="1"/>
  <c r="C39" i="38"/>
  <c r="R39" i="38" s="1"/>
  <c r="B39" i="38"/>
  <c r="Q39" i="38" s="1"/>
  <c r="H38" i="38"/>
  <c r="U38" i="38" s="1"/>
  <c r="G38" i="38"/>
  <c r="W38" i="38" s="1"/>
  <c r="F38" i="38"/>
  <c r="E38" i="38"/>
  <c r="D38" i="38"/>
  <c r="S38" i="38" s="1"/>
  <c r="C38" i="38"/>
  <c r="R38" i="38" s="1"/>
  <c r="B38" i="38"/>
  <c r="Q38" i="38" s="1"/>
  <c r="H37" i="38"/>
  <c r="U37" i="38" s="1"/>
  <c r="G37" i="38"/>
  <c r="W37" i="38" s="1"/>
  <c r="F37" i="38"/>
  <c r="E37" i="38"/>
  <c r="D37" i="38"/>
  <c r="S37" i="38" s="1"/>
  <c r="C37" i="38"/>
  <c r="R37" i="38" s="1"/>
  <c r="B37" i="38"/>
  <c r="Q37" i="38" s="1"/>
  <c r="H36" i="38"/>
  <c r="U36" i="38" s="1"/>
  <c r="G36" i="38"/>
  <c r="W36" i="38" s="1"/>
  <c r="F36" i="38"/>
  <c r="E36" i="38"/>
  <c r="D36" i="38"/>
  <c r="S36" i="38" s="1"/>
  <c r="C36" i="38"/>
  <c r="R36" i="38" s="1"/>
  <c r="B36" i="38"/>
  <c r="Q36" i="38" s="1"/>
  <c r="H35" i="38"/>
  <c r="U35" i="38" s="1"/>
  <c r="G35" i="38"/>
  <c r="W35" i="38" s="1"/>
  <c r="F35" i="38"/>
  <c r="E35" i="38"/>
  <c r="D35" i="38"/>
  <c r="S35" i="38" s="1"/>
  <c r="C35" i="38"/>
  <c r="R35" i="38" s="1"/>
  <c r="B35" i="38"/>
  <c r="Q35" i="38" s="1"/>
  <c r="H34" i="38"/>
  <c r="U34" i="38" s="1"/>
  <c r="G34" i="38"/>
  <c r="W34" i="38" s="1"/>
  <c r="F34" i="38"/>
  <c r="E34" i="38"/>
  <c r="D34" i="38"/>
  <c r="S34" i="38" s="1"/>
  <c r="C34" i="38"/>
  <c r="R34" i="38" s="1"/>
  <c r="B34" i="38"/>
  <c r="Q34" i="38" s="1"/>
  <c r="H33" i="38"/>
  <c r="U33" i="38" s="1"/>
  <c r="G33" i="38"/>
  <c r="W33" i="38" s="1"/>
  <c r="F33" i="38"/>
  <c r="E33" i="38"/>
  <c r="D33" i="38"/>
  <c r="S33" i="38" s="1"/>
  <c r="C33" i="38"/>
  <c r="R33" i="38" s="1"/>
  <c r="B33" i="38"/>
  <c r="Q33" i="38" s="1"/>
  <c r="H32" i="38"/>
  <c r="U32" i="38" s="1"/>
  <c r="G32" i="38"/>
  <c r="W32" i="38" s="1"/>
  <c r="F32" i="38"/>
  <c r="E32" i="38"/>
  <c r="D32" i="38"/>
  <c r="S32" i="38" s="1"/>
  <c r="C32" i="38"/>
  <c r="R32" i="38" s="1"/>
  <c r="B32" i="38"/>
  <c r="Q32" i="38" s="1"/>
  <c r="H31" i="38"/>
  <c r="U31" i="38" s="1"/>
  <c r="G31" i="38"/>
  <c r="W31" i="38" s="1"/>
  <c r="F31" i="38"/>
  <c r="E31" i="38"/>
  <c r="D31" i="38"/>
  <c r="S31" i="38" s="1"/>
  <c r="C31" i="38"/>
  <c r="R31" i="38" s="1"/>
  <c r="B31" i="38"/>
  <c r="Q31" i="38" s="1"/>
  <c r="H30" i="38"/>
  <c r="U30" i="38" s="1"/>
  <c r="G30" i="38"/>
  <c r="W30" i="38" s="1"/>
  <c r="F30" i="38"/>
  <c r="E30" i="38"/>
  <c r="D30" i="38"/>
  <c r="S30" i="38" s="1"/>
  <c r="C30" i="38"/>
  <c r="R30" i="38" s="1"/>
  <c r="B30" i="38"/>
  <c r="Q30" i="38" s="1"/>
  <c r="H29" i="38"/>
  <c r="U29" i="38" s="1"/>
  <c r="G29" i="38"/>
  <c r="W29" i="38" s="1"/>
  <c r="F29" i="38"/>
  <c r="E29" i="38"/>
  <c r="D29" i="38"/>
  <c r="S29" i="38" s="1"/>
  <c r="C29" i="38"/>
  <c r="R29" i="38" s="1"/>
  <c r="B29" i="38"/>
  <c r="Q29" i="38" s="1"/>
  <c r="H28" i="38"/>
  <c r="U28" i="38" s="1"/>
  <c r="G28" i="38"/>
  <c r="W28" i="38" s="1"/>
  <c r="F28" i="38"/>
  <c r="E28" i="38"/>
  <c r="D28" i="38"/>
  <c r="S28" i="38" s="1"/>
  <c r="C28" i="38"/>
  <c r="R28" i="38" s="1"/>
  <c r="B28" i="38"/>
  <c r="Q28" i="38" s="1"/>
  <c r="H27" i="38"/>
  <c r="U27" i="38" s="1"/>
  <c r="G27" i="38"/>
  <c r="W27" i="38" s="1"/>
  <c r="F27" i="38"/>
  <c r="E27" i="38"/>
  <c r="D27" i="38"/>
  <c r="S27" i="38" s="1"/>
  <c r="C27" i="38"/>
  <c r="R27" i="38" s="1"/>
  <c r="B27" i="38"/>
  <c r="Q27" i="38" s="1"/>
  <c r="H26" i="38"/>
  <c r="U26" i="38" s="1"/>
  <c r="G26" i="38"/>
  <c r="W26" i="38" s="1"/>
  <c r="F26" i="38"/>
  <c r="E26" i="38"/>
  <c r="D26" i="38"/>
  <c r="S26" i="38" s="1"/>
  <c r="C26" i="38"/>
  <c r="R26" i="38" s="1"/>
  <c r="B26" i="38"/>
  <c r="Q26" i="38" s="1"/>
  <c r="H25" i="38"/>
  <c r="U25" i="38" s="1"/>
  <c r="G25" i="38"/>
  <c r="W25" i="38" s="1"/>
  <c r="F25" i="38"/>
  <c r="E25" i="38"/>
  <c r="D25" i="38"/>
  <c r="S25" i="38" s="1"/>
  <c r="C25" i="38"/>
  <c r="R25" i="38" s="1"/>
  <c r="B25" i="38"/>
  <c r="Q25" i="38" s="1"/>
  <c r="H24" i="38"/>
  <c r="U24" i="38" s="1"/>
  <c r="G24" i="38"/>
  <c r="W24" i="38" s="1"/>
  <c r="F24" i="38"/>
  <c r="E24" i="38"/>
  <c r="D24" i="38"/>
  <c r="S24" i="38" s="1"/>
  <c r="C24" i="38"/>
  <c r="R24" i="38" s="1"/>
  <c r="B24" i="38"/>
  <c r="Q24" i="38" s="1"/>
  <c r="H23" i="38"/>
  <c r="U23" i="38" s="1"/>
  <c r="G23" i="38"/>
  <c r="W23" i="38" s="1"/>
  <c r="F23" i="38"/>
  <c r="E23" i="38"/>
  <c r="D23" i="38"/>
  <c r="S23" i="38" s="1"/>
  <c r="C23" i="38"/>
  <c r="R23" i="38" s="1"/>
  <c r="B23" i="38"/>
  <c r="Q23" i="38" s="1"/>
  <c r="H22" i="38"/>
  <c r="U22" i="38" s="1"/>
  <c r="G22" i="38"/>
  <c r="W22" i="38" s="1"/>
  <c r="F22" i="38"/>
  <c r="E22" i="38"/>
  <c r="D22" i="38"/>
  <c r="S22" i="38" s="1"/>
  <c r="C22" i="38"/>
  <c r="R22" i="38" s="1"/>
  <c r="B22" i="38"/>
  <c r="Q22" i="38" s="1"/>
  <c r="H21" i="38"/>
  <c r="U21" i="38" s="1"/>
  <c r="G21" i="38"/>
  <c r="W21" i="38" s="1"/>
  <c r="F21" i="38"/>
  <c r="E21" i="38"/>
  <c r="D21" i="38"/>
  <c r="S21" i="38" s="1"/>
  <c r="C21" i="38"/>
  <c r="R21" i="38" s="1"/>
  <c r="B21" i="38"/>
  <c r="Q21" i="38" s="1"/>
  <c r="H20" i="38"/>
  <c r="U20" i="38" s="1"/>
  <c r="G20" i="38"/>
  <c r="W20" i="38" s="1"/>
  <c r="F20" i="38"/>
  <c r="E20" i="38"/>
  <c r="D20" i="38"/>
  <c r="S20" i="38" s="1"/>
  <c r="C20" i="38"/>
  <c r="R20" i="38" s="1"/>
  <c r="B20" i="38"/>
  <c r="Q20" i="38" s="1"/>
  <c r="H19" i="38"/>
  <c r="G19" i="38"/>
  <c r="W19" i="38" s="1"/>
  <c r="F19" i="38"/>
  <c r="E19" i="38"/>
  <c r="D19" i="38"/>
  <c r="S19" i="38" s="1"/>
  <c r="C19" i="38"/>
  <c r="R19" i="38" s="1"/>
  <c r="B19" i="38"/>
  <c r="Q19" i="38" s="1"/>
  <c r="H18" i="38"/>
  <c r="U18" i="38" s="1"/>
  <c r="G18" i="38"/>
  <c r="W18" i="38" s="1"/>
  <c r="F18" i="38"/>
  <c r="E18" i="38"/>
  <c r="D18" i="38"/>
  <c r="S18" i="38" s="1"/>
  <c r="C18" i="38"/>
  <c r="R18" i="38" s="1"/>
  <c r="B18" i="38"/>
  <c r="Q18" i="38" s="1"/>
  <c r="H17" i="38"/>
  <c r="U17" i="38" s="1"/>
  <c r="G17" i="38"/>
  <c r="W17" i="38" s="1"/>
  <c r="F17" i="38"/>
  <c r="E17" i="38"/>
  <c r="D17" i="38"/>
  <c r="S17" i="38" s="1"/>
  <c r="C17" i="38"/>
  <c r="R17" i="38" s="1"/>
  <c r="B17" i="38"/>
  <c r="Q17" i="38" s="1"/>
  <c r="H16" i="38"/>
  <c r="U16" i="38" s="1"/>
  <c r="G16" i="38"/>
  <c r="W16" i="38" s="1"/>
  <c r="F16" i="38"/>
  <c r="E16" i="38"/>
  <c r="D16" i="38"/>
  <c r="S16" i="38" s="1"/>
  <c r="C16" i="38"/>
  <c r="R16" i="38" s="1"/>
  <c r="B16" i="38"/>
  <c r="Q16" i="38" s="1"/>
  <c r="H15" i="38"/>
  <c r="U15" i="38" s="1"/>
  <c r="G15" i="38"/>
  <c r="W15" i="38" s="1"/>
  <c r="F15" i="38"/>
  <c r="E15" i="38"/>
  <c r="D15" i="38"/>
  <c r="S15" i="38" s="1"/>
  <c r="C15" i="38"/>
  <c r="R15" i="38" s="1"/>
  <c r="B15" i="38"/>
  <c r="Q15" i="38" s="1"/>
  <c r="H14" i="38"/>
  <c r="U14" i="38" s="1"/>
  <c r="G14" i="38"/>
  <c r="W14" i="38" s="1"/>
  <c r="F14" i="38"/>
  <c r="E14" i="38"/>
  <c r="D14" i="38"/>
  <c r="S14" i="38" s="1"/>
  <c r="C14" i="38"/>
  <c r="R14" i="38" s="1"/>
  <c r="B14" i="38"/>
  <c r="Q14" i="38" s="1"/>
  <c r="H13" i="38"/>
  <c r="G13" i="38"/>
  <c r="W13" i="38" s="1"/>
  <c r="F13" i="38"/>
  <c r="E13" i="38"/>
  <c r="D13" i="38"/>
  <c r="S13" i="38" s="1"/>
  <c r="C13" i="38"/>
  <c r="R13" i="38" s="1"/>
  <c r="B13" i="38"/>
  <c r="Q13" i="38" s="1"/>
  <c r="H12" i="38"/>
  <c r="U12" i="38" s="1"/>
  <c r="G12" i="38"/>
  <c r="W12" i="38" s="1"/>
  <c r="F12" i="38"/>
  <c r="E12" i="38"/>
  <c r="D12" i="38"/>
  <c r="S12" i="38" s="1"/>
  <c r="C12" i="38"/>
  <c r="R12" i="38" s="1"/>
  <c r="B12" i="38"/>
  <c r="Q12" i="38" s="1"/>
  <c r="U11" i="38"/>
  <c r="G11" i="38"/>
  <c r="W11" i="38" s="1"/>
  <c r="F11" i="38"/>
  <c r="E11" i="38"/>
  <c r="D11" i="38"/>
  <c r="S11" i="38" s="1"/>
  <c r="C11" i="38"/>
  <c r="R11" i="38" s="1"/>
  <c r="B11" i="38"/>
  <c r="Q11" i="38" s="1"/>
  <c r="H10" i="38"/>
  <c r="G10" i="38"/>
  <c r="W10" i="38" s="1"/>
  <c r="F10" i="38"/>
  <c r="E10" i="38"/>
  <c r="D10" i="38"/>
  <c r="S10" i="38" s="1"/>
  <c r="C10" i="38"/>
  <c r="R10" i="38" s="1"/>
  <c r="B10" i="38"/>
  <c r="Q10" i="38" s="1"/>
  <c r="AB9" i="38"/>
  <c r="C9" i="38" s="1"/>
  <c r="R9" i="38" s="1"/>
  <c r="AC9" i="38"/>
  <c r="AD9" i="38"/>
  <c r="E9" i="38" s="1"/>
  <c r="AE9" i="38"/>
  <c r="F9" i="38" s="1"/>
  <c r="AF9" i="38"/>
  <c r="G9" i="38" s="1"/>
  <c r="AG9" i="38"/>
  <c r="H9" i="38" s="1"/>
  <c r="AA9" i="38"/>
  <c r="B9" i="38" s="1"/>
  <c r="Q9" i="38" s="1"/>
  <c r="H1466" i="41"/>
  <c r="H1339" i="41"/>
  <c r="H1396" i="41"/>
  <c r="H1472" i="41"/>
  <c r="H1445" i="41"/>
  <c r="H1492" i="41"/>
  <c r="H1518" i="41"/>
  <c r="H1484" i="41"/>
  <c r="H1362" i="41"/>
  <c r="H1345" i="41"/>
  <c r="H1446" i="41"/>
  <c r="H1447" i="41"/>
  <c r="H1397" i="41"/>
  <c r="H1487" i="41"/>
  <c r="H1511" i="41"/>
  <c r="H1514" i="41"/>
  <c r="H1406" i="41"/>
  <c r="H1415" i="41"/>
  <c r="H1420" i="41"/>
  <c r="H1425" i="41"/>
  <c r="H1341" i="41"/>
  <c r="H1346" i="41"/>
  <c r="H1436" i="41"/>
  <c r="H1481" i="41"/>
  <c r="H1459" i="41"/>
  <c r="H1490" i="41"/>
  <c r="H1513" i="41"/>
  <c r="H1435" i="41"/>
  <c r="H1441" i="41"/>
  <c r="H1437" i="41"/>
  <c r="H1460" i="41"/>
  <c r="H1442" i="41"/>
  <c r="H1336" i="41"/>
  <c r="H1494" i="41"/>
  <c r="H1491" i="41"/>
  <c r="H1516" i="41"/>
  <c r="H1453" i="41"/>
  <c r="H1486" i="41"/>
  <c r="H1485" i="41"/>
  <c r="H1500" i="41"/>
  <c r="H1509" i="41"/>
  <c r="H1359" i="41"/>
  <c r="H1358" i="41"/>
  <c r="H1394" i="41"/>
  <c r="H1355" i="41"/>
  <c r="H1477" i="41"/>
  <c r="H1454" i="41"/>
  <c r="H1495" i="41"/>
  <c r="H1347" i="41"/>
  <c r="H1357" i="41"/>
  <c r="H1361" i="41"/>
  <c r="H1519" i="41"/>
  <c r="H1473" i="41"/>
  <c r="H1443" i="41"/>
  <c r="H1478" i="41"/>
  <c r="H1455" i="41"/>
  <c r="H1503" i="41"/>
  <c r="H1468" i="41"/>
  <c r="H1471" i="41"/>
  <c r="H1353" i="41"/>
  <c r="H1467" i="41"/>
  <c r="H1439" i="41"/>
  <c r="H1517" i="41"/>
  <c r="H1354" i="41"/>
  <c r="H1501" i="41"/>
  <c r="H1469" i="41"/>
  <c r="H1510" i="41"/>
  <c r="H1520" i="41"/>
  <c r="H1444" i="41"/>
  <c r="H1364" i="41"/>
  <c r="H1348" i="41"/>
  <c r="H1482" i="41"/>
  <c r="H1461" i="41"/>
  <c r="H1496" i="41"/>
  <c r="H1344" i="41"/>
  <c r="H1360" i="41"/>
  <c r="H1474" i="41"/>
  <c r="H1502" i="41"/>
  <c r="H1499" i="41"/>
  <c r="H1392" i="41"/>
  <c r="H1398" i="41"/>
  <c r="H1363" i="41"/>
  <c r="H1507" i="41"/>
  <c r="H1350" i="41"/>
  <c r="H1366" i="41"/>
  <c r="H1343" i="41"/>
  <c r="H1497" i="41"/>
  <c r="H1340" i="41"/>
  <c r="H1506" i="41"/>
  <c r="H1489" i="41"/>
  <c r="H1521" i="41"/>
  <c r="H1512" i="41"/>
  <c r="H1384" i="41"/>
  <c r="H1385" i="41"/>
  <c r="H1377" i="41"/>
  <c r="H1379" i="41"/>
  <c r="H1383" i="41"/>
  <c r="H1375" i="41"/>
  <c r="H1381" i="41"/>
  <c r="H1380" i="41"/>
  <c r="H1376" i="41"/>
  <c r="H1373" i="41"/>
  <c r="H1378" i="41"/>
  <c r="H1387" i="41"/>
  <c r="H1371" i="41"/>
  <c r="H1388" i="41"/>
  <c r="H1372" i="41"/>
  <c r="H1382" i="41"/>
  <c r="H1386" i="41"/>
  <c r="H1389" i="41"/>
  <c r="H1390" i="41"/>
  <c r="H1374" i="41"/>
  <c r="H1407" i="41"/>
  <c r="H1426" i="41"/>
  <c r="H1462" i="41"/>
  <c r="H1440" i="41"/>
  <c r="H1399" i="41"/>
  <c r="H1400" i="41"/>
  <c r="H1401" i="41"/>
  <c r="H1402" i="41"/>
  <c r="H1368" i="41"/>
  <c r="H1498" i="41"/>
  <c r="H1433" i="41"/>
  <c r="H1508" i="41"/>
  <c r="H1470" i="41"/>
  <c r="H1480" i="41"/>
  <c r="H1335" i="41"/>
  <c r="H1493" i="41"/>
  <c r="H1458" i="41"/>
  <c r="H1465" i="41"/>
  <c r="H1515" i="41"/>
  <c r="H1475" i="41"/>
  <c r="H1434" i="41"/>
  <c r="H1438" i="41"/>
  <c r="H1456" i="41"/>
  <c r="H1342" i="41"/>
  <c r="H1479" i="41"/>
  <c r="H1432" i="41"/>
  <c r="H1419" i="41"/>
  <c r="H1424" i="41"/>
  <c r="H1412" i="41"/>
  <c r="H1411" i="41"/>
  <c r="H1413" i="41"/>
  <c r="H1431" i="41"/>
  <c r="H1422" i="41"/>
  <c r="H1416" i="41"/>
  <c r="H1418" i="41"/>
  <c r="H1417" i="41"/>
  <c r="H1414" i="41"/>
  <c r="H1410" i="41"/>
  <c r="H1408" i="41"/>
  <c r="H1409" i="41"/>
  <c r="H1430" i="41"/>
  <c r="H1404" i="41"/>
  <c r="H1423" i="41"/>
  <c r="H1421" i="41"/>
  <c r="H1405" i="41"/>
  <c r="H1428" i="41"/>
  <c r="H1429" i="41"/>
  <c r="H1427" i="41"/>
  <c r="H1365" i="41"/>
  <c r="H1356" i="41"/>
  <c r="H1483" i="41"/>
  <c r="H1457" i="41"/>
  <c r="H1391" i="41"/>
  <c r="H1393" i="41"/>
  <c r="H1504" i="41"/>
  <c r="H1522" i="41"/>
  <c r="H1463" i="41"/>
  <c r="H1448" i="41"/>
  <c r="H1449" i="41"/>
  <c r="H1450" i="41"/>
  <c r="H1451" i="41"/>
  <c r="H1452" i="41"/>
  <c r="H1476" i="41"/>
  <c r="H1367" i="41"/>
  <c r="H1334" i="41"/>
  <c r="H1349" i="41"/>
  <c r="H1370" i="41"/>
  <c r="H1352" i="41"/>
  <c r="H1369" i="41"/>
  <c r="H1488" i="41"/>
  <c r="H1505" i="41"/>
  <c r="H1337" i="41"/>
  <c r="H1523" i="41"/>
  <c r="H1464" i="41"/>
  <c r="H1351" i="41"/>
  <c r="H1395" i="41"/>
  <c r="H1338" i="41"/>
  <c r="H1276" i="41"/>
  <c r="H1149" i="41"/>
  <c r="H1206" i="41"/>
  <c r="H1282" i="41"/>
  <c r="H1255" i="41"/>
  <c r="H1302" i="41"/>
  <c r="H1328" i="41"/>
  <c r="H1294" i="41"/>
  <c r="H1172" i="41"/>
  <c r="H1155" i="41"/>
  <c r="H1256" i="41"/>
  <c r="H1257" i="41"/>
  <c r="H1207" i="41"/>
  <c r="H1297" i="41"/>
  <c r="H1321" i="41"/>
  <c r="H1324" i="41"/>
  <c r="H1216" i="41"/>
  <c r="H1225" i="41"/>
  <c r="H1230" i="41"/>
  <c r="H1235" i="41"/>
  <c r="H1151" i="41"/>
  <c r="H1156" i="41"/>
  <c r="H1246" i="41"/>
  <c r="H1291" i="41"/>
  <c r="H1269" i="41"/>
  <c r="H1300" i="41"/>
  <c r="H1323" i="41"/>
  <c r="H1245" i="41"/>
  <c r="H1251" i="41"/>
  <c r="H1247" i="41"/>
  <c r="H1270" i="41"/>
  <c r="H1252" i="41"/>
  <c r="H1146" i="41"/>
  <c r="H1304" i="41"/>
  <c r="H1301" i="41"/>
  <c r="H1326" i="41"/>
  <c r="H1263" i="41"/>
  <c r="H1296" i="41"/>
  <c r="H1295" i="41"/>
  <c r="H1310" i="41"/>
  <c r="H1319" i="41"/>
  <c r="H1169" i="41"/>
  <c r="H1168" i="41"/>
  <c r="H1204" i="41"/>
  <c r="H1165" i="41"/>
  <c r="H1287" i="41"/>
  <c r="H1264" i="41"/>
  <c r="H1305" i="41"/>
  <c r="H1157" i="41"/>
  <c r="H1167" i="41"/>
  <c r="H1171" i="41"/>
  <c r="H1329" i="41"/>
  <c r="H1283" i="41"/>
  <c r="H1253" i="41"/>
  <c r="H1288" i="41"/>
  <c r="H1265" i="41"/>
  <c r="H1313" i="41"/>
  <c r="H1278" i="41"/>
  <c r="H1281" i="41"/>
  <c r="H1163" i="41"/>
  <c r="H1277" i="41"/>
  <c r="H1249" i="41"/>
  <c r="H1327" i="41"/>
  <c r="H1164" i="41"/>
  <c r="H1311" i="41"/>
  <c r="H1279" i="41"/>
  <c r="H1320" i="41"/>
  <c r="H1330" i="41"/>
  <c r="H1254" i="41"/>
  <c r="H1174" i="41"/>
  <c r="H1158" i="41"/>
  <c r="H1292" i="41"/>
  <c r="H1271" i="41"/>
  <c r="H1306" i="41"/>
  <c r="H1154" i="41"/>
  <c r="H1170" i="41"/>
  <c r="H1284" i="41"/>
  <c r="H1312" i="41"/>
  <c r="H1309" i="41"/>
  <c r="H1202" i="41"/>
  <c r="H1208" i="41"/>
  <c r="H1173" i="41"/>
  <c r="H1317" i="41"/>
  <c r="H1160" i="41"/>
  <c r="H1176" i="41"/>
  <c r="H1153" i="41"/>
  <c r="H1307" i="41"/>
  <c r="H1150" i="41"/>
  <c r="H1316" i="41"/>
  <c r="H1299" i="41"/>
  <c r="H1331" i="41"/>
  <c r="H1322" i="41"/>
  <c r="H1194" i="41"/>
  <c r="H1195" i="41"/>
  <c r="H1187" i="41"/>
  <c r="H1189" i="41"/>
  <c r="H1193" i="41"/>
  <c r="H1185" i="41"/>
  <c r="H1191" i="41"/>
  <c r="H1190" i="41"/>
  <c r="H1186" i="41"/>
  <c r="H1183" i="41"/>
  <c r="H1188" i="41"/>
  <c r="H1197" i="41"/>
  <c r="H1181" i="41"/>
  <c r="H1198" i="41"/>
  <c r="H1182" i="41"/>
  <c r="H1192" i="41"/>
  <c r="H1196" i="41"/>
  <c r="H1199" i="41"/>
  <c r="H1200" i="41"/>
  <c r="H1184" i="41"/>
  <c r="H1217" i="41"/>
  <c r="H1236" i="41"/>
  <c r="H1272" i="41"/>
  <c r="H1250" i="41"/>
  <c r="H1209" i="41"/>
  <c r="H1210" i="41"/>
  <c r="H1211" i="41"/>
  <c r="H1212" i="41"/>
  <c r="H1178" i="41"/>
  <c r="H1308" i="41"/>
  <c r="H1243" i="41"/>
  <c r="H1318" i="41"/>
  <c r="H1280" i="41"/>
  <c r="H1290" i="41"/>
  <c r="H1145" i="41"/>
  <c r="H1303" i="41"/>
  <c r="H1268" i="41"/>
  <c r="H1275" i="41"/>
  <c r="H1325" i="41"/>
  <c r="H1285" i="41"/>
  <c r="H1244" i="41"/>
  <c r="H1248" i="41"/>
  <c r="H1266" i="41"/>
  <c r="H1152" i="41"/>
  <c r="H1289" i="41"/>
  <c r="H1242" i="41"/>
  <c r="H1229" i="41"/>
  <c r="H1234" i="41"/>
  <c r="H1222" i="41"/>
  <c r="H1221" i="41"/>
  <c r="H1223" i="41"/>
  <c r="H1241" i="41"/>
  <c r="H1232" i="41"/>
  <c r="H1226" i="41"/>
  <c r="H1228" i="41"/>
  <c r="H1227" i="41"/>
  <c r="H1224" i="41"/>
  <c r="H1220" i="41"/>
  <c r="H1218" i="41"/>
  <c r="H1219" i="41"/>
  <c r="H1240" i="41"/>
  <c r="H1214" i="41"/>
  <c r="H1233" i="41"/>
  <c r="H1231" i="41"/>
  <c r="H1215" i="41"/>
  <c r="H1238" i="41"/>
  <c r="H1239" i="41"/>
  <c r="H1237" i="41"/>
  <c r="H1175" i="41"/>
  <c r="H1166" i="41"/>
  <c r="H1293" i="41"/>
  <c r="H1267" i="41"/>
  <c r="H1201" i="41"/>
  <c r="H1203" i="41"/>
  <c r="H1314" i="41"/>
  <c r="H1332" i="41"/>
  <c r="H1273" i="41"/>
  <c r="H1258" i="41"/>
  <c r="H1259" i="41"/>
  <c r="H1260" i="41"/>
  <c r="H1261" i="41"/>
  <c r="H1262" i="41"/>
  <c r="H1286" i="41"/>
  <c r="H1177" i="41"/>
  <c r="H1144" i="41"/>
  <c r="H1159" i="41"/>
  <c r="H1180" i="41"/>
  <c r="H1162" i="41"/>
  <c r="H1179" i="41"/>
  <c r="H1298" i="41"/>
  <c r="H1315" i="41"/>
  <c r="H1147" i="41"/>
  <c r="H1333" i="41"/>
  <c r="H1274" i="41"/>
  <c r="H1161" i="41"/>
  <c r="H1205" i="41"/>
  <c r="H1148" i="41"/>
  <c r="H1086" i="41"/>
  <c r="H959" i="41"/>
  <c r="H1016" i="41"/>
  <c r="H1092" i="41"/>
  <c r="H1065" i="41"/>
  <c r="H1112" i="41"/>
  <c r="H1138" i="41"/>
  <c r="H982" i="41"/>
  <c r="H965" i="41"/>
  <c r="H1066" i="41"/>
  <c r="H1067" i="41"/>
  <c r="H1017" i="41"/>
  <c r="H1107" i="41"/>
  <c r="H1131" i="41"/>
  <c r="H1134" i="41"/>
  <c r="H1026" i="41"/>
  <c r="H1035" i="41"/>
  <c r="H1040" i="41"/>
  <c r="H1045" i="41"/>
  <c r="H961" i="41"/>
  <c r="H966" i="41"/>
  <c r="H1056" i="41"/>
  <c r="H1101" i="41"/>
  <c r="H1079" i="41"/>
  <c r="H1110" i="41"/>
  <c r="H1133" i="41"/>
  <c r="H1055" i="41"/>
  <c r="H1061" i="41"/>
  <c r="H1057" i="41"/>
  <c r="H1080" i="41"/>
  <c r="H1062" i="41"/>
  <c r="H956" i="41"/>
  <c r="H1114" i="41"/>
  <c r="H1111" i="41"/>
  <c r="H1136" i="41"/>
  <c r="H1073" i="41"/>
  <c r="H1106" i="41"/>
  <c r="H1105" i="41"/>
  <c r="H1120" i="41"/>
  <c r="H1129" i="41"/>
  <c r="H979" i="41"/>
  <c r="H978" i="41"/>
  <c r="H1014" i="41"/>
  <c r="H975" i="41"/>
  <c r="H1097" i="41"/>
  <c r="H1074" i="41"/>
  <c r="H1115" i="41"/>
  <c r="H967" i="41"/>
  <c r="H977" i="41"/>
  <c r="H981" i="41"/>
  <c r="H1139" i="41"/>
  <c r="H1093" i="41"/>
  <c r="H1063" i="41"/>
  <c r="H1098" i="41"/>
  <c r="H1075" i="41"/>
  <c r="H1123" i="41"/>
  <c r="H1088" i="41"/>
  <c r="H1091" i="41"/>
  <c r="H973" i="41"/>
  <c r="H1087" i="41"/>
  <c r="H1059" i="41"/>
  <c r="H1137" i="41"/>
  <c r="H974" i="41"/>
  <c r="H1121" i="41"/>
  <c r="H1089" i="41"/>
  <c r="H1130" i="41"/>
  <c r="H1140" i="41"/>
  <c r="H1064" i="41"/>
  <c r="H984" i="41"/>
  <c r="H968" i="41"/>
  <c r="H1102" i="41"/>
  <c r="H1081" i="41"/>
  <c r="H1116" i="41"/>
  <c r="H964" i="41"/>
  <c r="H980" i="41"/>
  <c r="H1094" i="41"/>
  <c r="H1122" i="41"/>
  <c r="H1119" i="41"/>
  <c r="H1012" i="41"/>
  <c r="H1018" i="41"/>
  <c r="H983" i="41"/>
  <c r="H1127" i="41"/>
  <c r="H970" i="41"/>
  <c r="H986" i="41"/>
  <c r="H963" i="41"/>
  <c r="H1117" i="41"/>
  <c r="H960" i="41"/>
  <c r="H1126" i="41"/>
  <c r="H1109" i="41"/>
  <c r="H1141" i="41"/>
  <c r="H1132" i="41"/>
  <c r="H1004" i="41"/>
  <c r="H1005" i="41"/>
  <c r="H997" i="41"/>
  <c r="H999" i="41"/>
  <c r="H1003" i="41"/>
  <c r="H995" i="41"/>
  <c r="H1001" i="41"/>
  <c r="H1000" i="41"/>
  <c r="H996" i="41"/>
  <c r="H993" i="41"/>
  <c r="H998" i="41"/>
  <c r="H1007" i="41"/>
  <c r="H991" i="41"/>
  <c r="H1008" i="41"/>
  <c r="H992" i="41"/>
  <c r="H1002" i="41"/>
  <c r="H1006" i="41"/>
  <c r="H1009" i="41"/>
  <c r="H1010" i="41"/>
  <c r="H994" i="41"/>
  <c r="H1027" i="41"/>
  <c r="H1046" i="41"/>
  <c r="H1082" i="41"/>
  <c r="H1060" i="41"/>
  <c r="H1019" i="41"/>
  <c r="H1020" i="41"/>
  <c r="H1021" i="41"/>
  <c r="H1022" i="41"/>
  <c r="H988" i="41"/>
  <c r="H1118" i="41"/>
  <c r="H1053" i="41"/>
  <c r="H1128" i="41"/>
  <c r="H1090" i="41"/>
  <c r="H1100" i="41"/>
  <c r="H955" i="41"/>
  <c r="H1113" i="41"/>
  <c r="H1078" i="41"/>
  <c r="H1085" i="41"/>
  <c r="H1135" i="41"/>
  <c r="H1095" i="41"/>
  <c r="H1054" i="41"/>
  <c r="H1058" i="41"/>
  <c r="H1076" i="41"/>
  <c r="H962" i="41"/>
  <c r="H1099" i="41"/>
  <c r="H1052" i="41"/>
  <c r="H1039" i="41"/>
  <c r="H1044" i="41"/>
  <c r="H1032" i="41"/>
  <c r="H1031" i="41"/>
  <c r="H1033" i="41"/>
  <c r="H1051" i="41"/>
  <c r="H1042" i="41"/>
  <c r="H1036" i="41"/>
  <c r="H1038" i="41"/>
  <c r="H1037" i="41"/>
  <c r="H1034" i="41"/>
  <c r="H1030" i="41"/>
  <c r="H1028" i="41"/>
  <c r="H1029" i="41"/>
  <c r="H1050" i="41"/>
  <c r="H1024" i="41"/>
  <c r="H1043" i="41"/>
  <c r="H1041" i="41"/>
  <c r="H1025" i="41"/>
  <c r="H1048" i="41"/>
  <c r="H1049" i="41"/>
  <c r="H1047" i="41"/>
  <c r="H985" i="41"/>
  <c r="H976" i="41"/>
  <c r="H1103" i="41"/>
  <c r="H1077" i="41"/>
  <c r="H1011" i="41"/>
  <c r="H1013" i="41"/>
  <c r="H1124" i="41"/>
  <c r="H1142" i="41"/>
  <c r="H1083" i="41"/>
  <c r="H1068" i="41"/>
  <c r="H1069" i="41"/>
  <c r="H1070" i="41"/>
  <c r="H1071" i="41"/>
  <c r="H1072" i="41"/>
  <c r="H1096" i="41"/>
  <c r="H987" i="41"/>
  <c r="H954" i="41"/>
  <c r="H969" i="41"/>
  <c r="H990" i="41"/>
  <c r="H972" i="41"/>
  <c r="H989" i="41"/>
  <c r="H1108" i="41"/>
  <c r="H1125" i="41"/>
  <c r="H957" i="41"/>
  <c r="H1143" i="41"/>
  <c r="H1084" i="41"/>
  <c r="H971" i="41"/>
  <c r="H1015" i="41"/>
  <c r="H958" i="41"/>
  <c r="H897" i="41"/>
  <c r="H770" i="41"/>
  <c r="H827" i="41"/>
  <c r="H903" i="41"/>
  <c r="H876" i="41"/>
  <c r="H923" i="41"/>
  <c r="H948" i="41"/>
  <c r="H915" i="41"/>
  <c r="H793" i="41"/>
  <c r="H776" i="41"/>
  <c r="H877" i="41"/>
  <c r="H878" i="41"/>
  <c r="H828" i="41"/>
  <c r="H918" i="41"/>
  <c r="H941" i="41"/>
  <c r="H944" i="41"/>
  <c r="H837" i="41"/>
  <c r="H846" i="41"/>
  <c r="H851" i="41"/>
  <c r="H856" i="41"/>
  <c r="H772" i="41"/>
  <c r="H777" i="41"/>
  <c r="H867" i="41"/>
  <c r="H912" i="41"/>
  <c r="H890" i="41"/>
  <c r="H921" i="41"/>
  <c r="H943" i="41"/>
  <c r="H866" i="41"/>
  <c r="H872" i="41"/>
  <c r="H868" i="41"/>
  <c r="H891" i="41"/>
  <c r="H873" i="41"/>
  <c r="H767" i="41"/>
  <c r="H925" i="41"/>
  <c r="H922" i="41"/>
  <c r="H946" i="41"/>
  <c r="H884" i="41"/>
  <c r="H917" i="41"/>
  <c r="H916" i="41"/>
  <c r="H931" i="41"/>
  <c r="H939" i="41"/>
  <c r="H790" i="41"/>
  <c r="H789" i="41"/>
  <c r="H825" i="41"/>
  <c r="H786" i="41"/>
  <c r="H908" i="41"/>
  <c r="H885" i="41"/>
  <c r="H778" i="41"/>
  <c r="H788" i="41"/>
  <c r="H792" i="41"/>
  <c r="H926" i="41"/>
  <c r="H949" i="41"/>
  <c r="H899" i="41"/>
  <c r="H904" i="41"/>
  <c r="H874" i="41"/>
  <c r="H909" i="41"/>
  <c r="H886" i="41"/>
  <c r="H902" i="41"/>
  <c r="H784" i="41"/>
  <c r="H898" i="41"/>
  <c r="H870" i="41"/>
  <c r="H947" i="41"/>
  <c r="H785" i="41"/>
  <c r="H932" i="41"/>
  <c r="H900" i="41"/>
  <c r="H940" i="41"/>
  <c r="H950" i="41"/>
  <c r="H875" i="41"/>
  <c r="H795" i="41"/>
  <c r="H779" i="41"/>
  <c r="H913" i="41"/>
  <c r="H892" i="41"/>
  <c r="H927" i="41"/>
  <c r="H775" i="41"/>
  <c r="H791" i="41"/>
  <c r="H905" i="41"/>
  <c r="H933" i="41"/>
  <c r="H930" i="41"/>
  <c r="H823" i="41"/>
  <c r="H829" i="41"/>
  <c r="H794" i="41"/>
  <c r="H937" i="41"/>
  <c r="H781" i="41"/>
  <c r="H797" i="41"/>
  <c r="H774" i="41"/>
  <c r="H928" i="41"/>
  <c r="H771" i="41"/>
  <c r="H936" i="41"/>
  <c r="H920" i="41"/>
  <c r="H951" i="41"/>
  <c r="H942" i="41"/>
  <c r="H815" i="41"/>
  <c r="H816" i="41"/>
  <c r="H808" i="41"/>
  <c r="H810" i="41"/>
  <c r="H814" i="41"/>
  <c r="H806" i="41"/>
  <c r="H812" i="41"/>
  <c r="H811" i="41"/>
  <c r="H807" i="41"/>
  <c r="H804" i="41"/>
  <c r="H809" i="41"/>
  <c r="H818" i="41"/>
  <c r="H802" i="41"/>
  <c r="H819" i="41"/>
  <c r="H803" i="41"/>
  <c r="H813" i="41"/>
  <c r="H817" i="41"/>
  <c r="H820" i="41"/>
  <c r="H821" i="41"/>
  <c r="H805" i="41"/>
  <c r="H838" i="41"/>
  <c r="H857" i="41"/>
  <c r="H893" i="41"/>
  <c r="H871" i="41"/>
  <c r="H830" i="41"/>
  <c r="H831" i="41"/>
  <c r="H832" i="41"/>
  <c r="H833" i="41"/>
  <c r="H799" i="41"/>
  <c r="H929" i="41"/>
  <c r="H864" i="41"/>
  <c r="H938" i="41"/>
  <c r="H901" i="41"/>
  <c r="H911" i="41"/>
  <c r="H766" i="41"/>
  <c r="H924" i="41"/>
  <c r="H889" i="41"/>
  <c r="H896" i="41"/>
  <c r="H945" i="41"/>
  <c r="H906" i="41"/>
  <c r="H865" i="41"/>
  <c r="H869" i="41"/>
  <c r="H887" i="41"/>
  <c r="H773" i="41"/>
  <c r="H910" i="41"/>
  <c r="H863" i="41"/>
  <c r="H850" i="41"/>
  <c r="H855" i="41"/>
  <c r="H843" i="41"/>
  <c r="H842" i="41"/>
  <c r="H844" i="41"/>
  <c r="H862" i="41"/>
  <c r="H853" i="41"/>
  <c r="H847" i="41"/>
  <c r="H849" i="41"/>
  <c r="H848" i="41"/>
  <c r="H845" i="41"/>
  <c r="H841" i="41"/>
  <c r="H839" i="41"/>
  <c r="H840" i="41"/>
  <c r="H861" i="41"/>
  <c r="H835" i="41"/>
  <c r="H854" i="41"/>
  <c r="H852" i="41"/>
  <c r="H836" i="41"/>
  <c r="H859" i="41"/>
  <c r="H860" i="41"/>
  <c r="H858" i="41"/>
  <c r="H796" i="41"/>
  <c r="H787" i="41"/>
  <c r="H914" i="41"/>
  <c r="H888" i="41"/>
  <c r="H822" i="41"/>
  <c r="H824" i="41"/>
  <c r="H934" i="41"/>
  <c r="H952" i="41"/>
  <c r="H894" i="41"/>
  <c r="H879" i="41"/>
  <c r="H880" i="41"/>
  <c r="H881" i="41"/>
  <c r="H882" i="41"/>
  <c r="H883" i="41"/>
  <c r="H907" i="41"/>
  <c r="H798" i="41"/>
  <c r="H765" i="41"/>
  <c r="H780" i="41"/>
  <c r="H801" i="41"/>
  <c r="H783" i="41"/>
  <c r="H800" i="41"/>
  <c r="H919" i="41"/>
  <c r="H935" i="41"/>
  <c r="H768" i="41"/>
  <c r="H953" i="41"/>
  <c r="H895" i="41"/>
  <c r="H782" i="41"/>
  <c r="H826" i="41"/>
  <c r="H769" i="41"/>
  <c r="H708" i="41"/>
  <c r="H581" i="41"/>
  <c r="H638" i="41"/>
  <c r="H714" i="41"/>
  <c r="H687" i="41"/>
  <c r="H734" i="41"/>
  <c r="H759" i="41"/>
  <c r="H726" i="41"/>
  <c r="H604" i="41"/>
  <c r="H587" i="41"/>
  <c r="H688" i="41"/>
  <c r="H689" i="41"/>
  <c r="H639" i="41"/>
  <c r="H729" i="41"/>
  <c r="H752" i="41"/>
  <c r="H755" i="41"/>
  <c r="H648" i="41"/>
  <c r="H657" i="41"/>
  <c r="H662" i="41"/>
  <c r="H667" i="41"/>
  <c r="H583" i="41"/>
  <c r="H588" i="41"/>
  <c r="H678" i="41"/>
  <c r="H723" i="41"/>
  <c r="H701" i="41"/>
  <c r="H732" i="41"/>
  <c r="H754" i="41"/>
  <c r="H677" i="41"/>
  <c r="H683" i="41"/>
  <c r="H679" i="41"/>
  <c r="H702" i="41"/>
  <c r="H684" i="41"/>
  <c r="H578" i="41"/>
  <c r="H736" i="41"/>
  <c r="H733" i="41"/>
  <c r="H757" i="41"/>
  <c r="H695" i="41"/>
  <c r="H728" i="41"/>
  <c r="H727" i="41"/>
  <c r="H742" i="41"/>
  <c r="H750" i="41"/>
  <c r="H601" i="41"/>
  <c r="H600" i="41"/>
  <c r="H636" i="41"/>
  <c r="H597" i="41"/>
  <c r="H719" i="41"/>
  <c r="H696" i="41"/>
  <c r="H589" i="41"/>
  <c r="H599" i="41"/>
  <c r="H603" i="41"/>
  <c r="H737" i="41"/>
  <c r="H760" i="41"/>
  <c r="H710" i="41"/>
  <c r="H715" i="41"/>
  <c r="H685" i="41"/>
  <c r="H720" i="41"/>
  <c r="H697" i="41"/>
  <c r="H713" i="41"/>
  <c r="H595" i="41"/>
  <c r="H709" i="41"/>
  <c r="H681" i="41"/>
  <c r="H758" i="41"/>
  <c r="H596" i="41"/>
  <c r="H743" i="41"/>
  <c r="H711" i="41"/>
  <c r="H751" i="41"/>
  <c r="H761" i="41"/>
  <c r="H686" i="41"/>
  <c r="H606" i="41"/>
  <c r="H590" i="41"/>
  <c r="H724" i="41"/>
  <c r="H703" i="41"/>
  <c r="H738" i="41"/>
  <c r="H586" i="41"/>
  <c r="H602" i="41"/>
  <c r="H716" i="41"/>
  <c r="H744" i="41"/>
  <c r="H741" i="41"/>
  <c r="H634" i="41"/>
  <c r="H640" i="41"/>
  <c r="H605" i="41"/>
  <c r="H748" i="41"/>
  <c r="H592" i="41"/>
  <c r="H608" i="41"/>
  <c r="H585" i="41"/>
  <c r="H739" i="41"/>
  <c r="H582" i="41"/>
  <c r="H747" i="41"/>
  <c r="H731" i="41"/>
  <c r="H762" i="41"/>
  <c r="H753" i="41"/>
  <c r="H626" i="41"/>
  <c r="H627" i="41"/>
  <c r="H619" i="41"/>
  <c r="H621" i="41"/>
  <c r="H625" i="41"/>
  <c r="H617" i="41"/>
  <c r="H623" i="41"/>
  <c r="H622" i="41"/>
  <c r="H618" i="41"/>
  <c r="H615" i="41"/>
  <c r="H620" i="41"/>
  <c r="H629" i="41"/>
  <c r="H613" i="41"/>
  <c r="H630" i="41"/>
  <c r="H614" i="41"/>
  <c r="H624" i="41"/>
  <c r="H628" i="41"/>
  <c r="H631" i="41"/>
  <c r="H632" i="41"/>
  <c r="H616" i="41"/>
  <c r="H649" i="41"/>
  <c r="H668" i="41"/>
  <c r="H704" i="41"/>
  <c r="H682" i="41"/>
  <c r="H641" i="41"/>
  <c r="H642" i="41"/>
  <c r="H643" i="41"/>
  <c r="H644" i="41"/>
  <c r="H610" i="41"/>
  <c r="H740" i="41"/>
  <c r="H675" i="41"/>
  <c r="H749" i="41"/>
  <c r="H712" i="41"/>
  <c r="H722" i="41"/>
  <c r="H577" i="41"/>
  <c r="H735" i="41"/>
  <c r="H700" i="41"/>
  <c r="H707" i="41"/>
  <c r="H756" i="41"/>
  <c r="H717" i="41"/>
  <c r="H676" i="41"/>
  <c r="H680" i="41"/>
  <c r="H698" i="41"/>
  <c r="H584" i="41"/>
  <c r="H721" i="41"/>
  <c r="H674" i="41"/>
  <c r="H661" i="41"/>
  <c r="H666" i="41"/>
  <c r="H654" i="41"/>
  <c r="H653" i="41"/>
  <c r="H655" i="41"/>
  <c r="H673" i="41"/>
  <c r="H664" i="41"/>
  <c r="H658" i="41"/>
  <c r="H660" i="41"/>
  <c r="H659" i="41"/>
  <c r="H656" i="41"/>
  <c r="H652" i="41"/>
  <c r="H650" i="41"/>
  <c r="H651" i="41"/>
  <c r="H672" i="41"/>
  <c r="H646" i="41"/>
  <c r="H665" i="41"/>
  <c r="H663" i="41"/>
  <c r="H647" i="41"/>
  <c r="H670" i="41"/>
  <c r="H671" i="41"/>
  <c r="H669" i="41"/>
  <c r="H607" i="41"/>
  <c r="H598" i="41"/>
  <c r="H725" i="41"/>
  <c r="H699" i="41"/>
  <c r="H633" i="41"/>
  <c r="H635" i="41"/>
  <c r="H745" i="41"/>
  <c r="H763" i="41"/>
  <c r="H705" i="41"/>
  <c r="H690" i="41"/>
  <c r="H691" i="41"/>
  <c r="H692" i="41"/>
  <c r="H693" i="41"/>
  <c r="H694" i="41"/>
  <c r="H718" i="41"/>
  <c r="H609" i="41"/>
  <c r="H576" i="41"/>
  <c r="H591" i="41"/>
  <c r="H612" i="41"/>
  <c r="H594" i="41"/>
  <c r="H611" i="41"/>
  <c r="H730" i="41"/>
  <c r="H746" i="41"/>
  <c r="H579" i="41"/>
  <c r="H764" i="41"/>
  <c r="H706" i="41"/>
  <c r="H593" i="41"/>
  <c r="H637" i="41"/>
  <c r="H580" i="41"/>
  <c r="H519" i="41"/>
  <c r="H392" i="41"/>
  <c r="H449" i="41"/>
  <c r="H525" i="41"/>
  <c r="H498" i="41"/>
  <c r="H545" i="41"/>
  <c r="H570" i="41"/>
  <c r="H537" i="41"/>
  <c r="H415" i="41"/>
  <c r="H398" i="41"/>
  <c r="H499" i="41"/>
  <c r="H500" i="41"/>
  <c r="H450" i="41"/>
  <c r="H540" i="41"/>
  <c r="H563" i="41"/>
  <c r="H566" i="41"/>
  <c r="H459" i="41"/>
  <c r="H468" i="41"/>
  <c r="H473" i="41"/>
  <c r="H478" i="41"/>
  <c r="H394" i="41"/>
  <c r="H399" i="41"/>
  <c r="H489" i="41"/>
  <c r="H534" i="41"/>
  <c r="H512" i="41"/>
  <c r="H543" i="41"/>
  <c r="H565" i="41"/>
  <c r="H488" i="41"/>
  <c r="H494" i="41"/>
  <c r="H490" i="41"/>
  <c r="H513" i="41"/>
  <c r="H495" i="41"/>
  <c r="H389" i="41"/>
  <c r="H547" i="41"/>
  <c r="H544" i="41"/>
  <c r="H568" i="41"/>
  <c r="H506" i="41"/>
  <c r="H539" i="41"/>
  <c r="H538" i="41"/>
  <c r="H553" i="41"/>
  <c r="H561" i="41"/>
  <c r="H412" i="41"/>
  <c r="H411" i="41"/>
  <c r="H447" i="41"/>
  <c r="H408" i="41"/>
  <c r="H530" i="41"/>
  <c r="H507" i="41"/>
  <c r="H400" i="41"/>
  <c r="H410" i="41"/>
  <c r="H414" i="41"/>
  <c r="H548" i="41"/>
  <c r="H571" i="41"/>
  <c r="H521" i="41"/>
  <c r="H526" i="41"/>
  <c r="H496" i="41"/>
  <c r="H531" i="41"/>
  <c r="H508" i="41"/>
  <c r="H524" i="41"/>
  <c r="H406" i="41"/>
  <c r="H520" i="41"/>
  <c r="H492" i="41"/>
  <c r="H569" i="41"/>
  <c r="H407" i="41"/>
  <c r="H554" i="41"/>
  <c r="H522" i="41"/>
  <c r="H562" i="41"/>
  <c r="H572" i="41"/>
  <c r="H497" i="41"/>
  <c r="H417" i="41"/>
  <c r="H401" i="41"/>
  <c r="H535" i="41"/>
  <c r="H514" i="41"/>
  <c r="H549" i="41"/>
  <c r="H397" i="41"/>
  <c r="H413" i="41"/>
  <c r="H527" i="41"/>
  <c r="H555" i="41"/>
  <c r="H552" i="41"/>
  <c r="H445" i="41"/>
  <c r="H451" i="41"/>
  <c r="H416" i="41"/>
  <c r="H559" i="41"/>
  <c r="H403" i="41"/>
  <c r="H419" i="41"/>
  <c r="H396" i="41"/>
  <c r="H550" i="41"/>
  <c r="H393" i="41"/>
  <c r="H558" i="41"/>
  <c r="H542" i="41"/>
  <c r="H573" i="41"/>
  <c r="H564" i="41"/>
  <c r="H437" i="41"/>
  <c r="H438" i="41"/>
  <c r="H430" i="41"/>
  <c r="H432" i="41"/>
  <c r="H436" i="41"/>
  <c r="H428" i="41"/>
  <c r="H434" i="41"/>
  <c r="H433" i="41"/>
  <c r="H429" i="41"/>
  <c r="H426" i="41"/>
  <c r="H431" i="41"/>
  <c r="H440" i="41"/>
  <c r="H424" i="41"/>
  <c r="H441" i="41"/>
  <c r="H425" i="41"/>
  <c r="H435" i="41"/>
  <c r="H439" i="41"/>
  <c r="H442" i="41"/>
  <c r="H443" i="41"/>
  <c r="H427" i="41"/>
  <c r="H460" i="41"/>
  <c r="H479" i="41"/>
  <c r="H515" i="41"/>
  <c r="H493" i="41"/>
  <c r="H452" i="41"/>
  <c r="H453" i="41"/>
  <c r="H454" i="41"/>
  <c r="H455" i="41"/>
  <c r="H421" i="41"/>
  <c r="H551" i="41"/>
  <c r="H486" i="41"/>
  <c r="H560" i="41"/>
  <c r="H523" i="41"/>
  <c r="H533" i="41"/>
  <c r="H388" i="41"/>
  <c r="H546" i="41"/>
  <c r="H511" i="41"/>
  <c r="H518" i="41"/>
  <c r="H567" i="41"/>
  <c r="H528" i="41"/>
  <c r="H487" i="41"/>
  <c r="H491" i="41"/>
  <c r="H509" i="41"/>
  <c r="H395" i="41"/>
  <c r="H532" i="41"/>
  <c r="H485" i="41"/>
  <c r="H472" i="41"/>
  <c r="H477" i="41"/>
  <c r="H465" i="41"/>
  <c r="H464" i="41"/>
  <c r="H466" i="41"/>
  <c r="H484" i="41"/>
  <c r="H475" i="41"/>
  <c r="H469" i="41"/>
  <c r="H471" i="41"/>
  <c r="H470" i="41"/>
  <c r="H467" i="41"/>
  <c r="H463" i="41"/>
  <c r="H461" i="41"/>
  <c r="H462" i="41"/>
  <c r="H483" i="41"/>
  <c r="H457" i="41"/>
  <c r="H476" i="41"/>
  <c r="H474" i="41"/>
  <c r="H458" i="41"/>
  <c r="H481" i="41"/>
  <c r="H482" i="41"/>
  <c r="H480" i="41"/>
  <c r="H418" i="41"/>
  <c r="H409" i="41"/>
  <c r="H536" i="41"/>
  <c r="H510" i="41"/>
  <c r="H444" i="41"/>
  <c r="H446" i="41"/>
  <c r="H556" i="41"/>
  <c r="H574" i="41"/>
  <c r="H516" i="41"/>
  <c r="H501" i="41"/>
  <c r="H502" i="41"/>
  <c r="H503" i="41"/>
  <c r="H504" i="41"/>
  <c r="H505" i="41"/>
  <c r="H529" i="41"/>
  <c r="H420" i="41"/>
  <c r="H387" i="41"/>
  <c r="H402" i="41"/>
  <c r="H423" i="41"/>
  <c r="H405" i="41"/>
  <c r="H422" i="41"/>
  <c r="I1023" i="38"/>
  <c r="H541" i="41"/>
  <c r="H557" i="41"/>
  <c r="H390" i="41"/>
  <c r="H575" i="41"/>
  <c r="H517" i="41"/>
  <c r="H404" i="41"/>
  <c r="H448" i="41"/>
  <c r="H391" i="41"/>
  <c r="H330" i="41"/>
  <c r="H203" i="41"/>
  <c r="H260" i="41"/>
  <c r="H336" i="41"/>
  <c r="H309" i="41"/>
  <c r="H356" i="41"/>
  <c r="H381" i="41"/>
  <c r="H348" i="41"/>
  <c r="H226" i="41"/>
  <c r="H209" i="41"/>
  <c r="H310" i="41"/>
  <c r="H311" i="41"/>
  <c r="H261" i="41"/>
  <c r="H351" i="41"/>
  <c r="H374" i="41"/>
  <c r="H377" i="41"/>
  <c r="H270" i="41"/>
  <c r="H279" i="41"/>
  <c r="H284" i="41"/>
  <c r="H289" i="41"/>
  <c r="H205" i="41"/>
  <c r="H210" i="41"/>
  <c r="H300" i="41"/>
  <c r="H345" i="41"/>
  <c r="H323" i="41"/>
  <c r="H354" i="41"/>
  <c r="H376" i="41"/>
  <c r="H299" i="41"/>
  <c r="H305" i="41"/>
  <c r="H301" i="41"/>
  <c r="H324" i="41"/>
  <c r="H306" i="41"/>
  <c r="H200" i="41"/>
  <c r="H358" i="41"/>
  <c r="H355" i="41"/>
  <c r="H379" i="41"/>
  <c r="H317" i="41"/>
  <c r="H350" i="41"/>
  <c r="H349" i="41"/>
  <c r="H364" i="41"/>
  <c r="H372" i="41"/>
  <c r="H223" i="41"/>
  <c r="H222" i="41"/>
  <c r="H258" i="41"/>
  <c r="H219" i="41"/>
  <c r="H341" i="41"/>
  <c r="H318" i="41"/>
  <c r="H211" i="41"/>
  <c r="H221" i="41"/>
  <c r="H225" i="41"/>
  <c r="H359" i="41"/>
  <c r="H382" i="41"/>
  <c r="H332" i="41"/>
  <c r="H337" i="41"/>
  <c r="H307" i="41"/>
  <c r="H342" i="41"/>
  <c r="H319" i="41"/>
  <c r="H335" i="41"/>
  <c r="H217" i="41"/>
  <c r="H331" i="41"/>
  <c r="H303" i="41"/>
  <c r="H380" i="41"/>
  <c r="H218" i="41"/>
  <c r="H365" i="41"/>
  <c r="H333" i="41"/>
  <c r="H373" i="41"/>
  <c r="H383" i="41"/>
  <c r="H308" i="41"/>
  <c r="H228" i="41"/>
  <c r="H212" i="41"/>
  <c r="H346" i="41"/>
  <c r="H325" i="41"/>
  <c r="H360" i="41"/>
  <c r="H208" i="41"/>
  <c r="H224" i="41"/>
  <c r="H338" i="41"/>
  <c r="H366" i="41"/>
  <c r="H363" i="41"/>
  <c r="H256" i="41"/>
  <c r="H262" i="41"/>
  <c r="H227" i="41"/>
  <c r="H370" i="41"/>
  <c r="H214" i="41"/>
  <c r="H230" i="41"/>
  <c r="H207" i="41"/>
  <c r="H361" i="41"/>
  <c r="H204" i="41"/>
  <c r="H369" i="41"/>
  <c r="H353" i="41"/>
  <c r="H384" i="41"/>
  <c r="H375" i="41"/>
  <c r="H248" i="41"/>
  <c r="H241" i="41"/>
  <c r="H243" i="41"/>
  <c r="H247" i="41"/>
  <c r="H239" i="41"/>
  <c r="H245" i="41"/>
  <c r="H244" i="41"/>
  <c r="H240" i="41"/>
  <c r="H237" i="41"/>
  <c r="H242" i="41"/>
  <c r="H251" i="41"/>
  <c r="H235" i="41"/>
  <c r="H252" i="41"/>
  <c r="H236" i="41"/>
  <c r="H246" i="41"/>
  <c r="H250" i="41"/>
  <c r="H253" i="41"/>
  <c r="H254" i="41"/>
  <c r="H238" i="41"/>
  <c r="H271" i="41"/>
  <c r="H290" i="41"/>
  <c r="H326" i="41"/>
  <c r="H304" i="41"/>
  <c r="H263" i="41"/>
  <c r="H264" i="41"/>
  <c r="H265" i="41"/>
  <c r="H266" i="41"/>
  <c r="H232" i="41"/>
  <c r="H362" i="41"/>
  <c r="H297" i="41"/>
  <c r="H371" i="41"/>
  <c r="H334" i="41"/>
  <c r="H344" i="41"/>
  <c r="H199" i="41"/>
  <c r="H357" i="41"/>
  <c r="H322" i="41"/>
  <c r="H329" i="41"/>
  <c r="H378" i="41"/>
  <c r="H339" i="41"/>
  <c r="H298" i="41"/>
  <c r="H302" i="41"/>
  <c r="H320" i="41"/>
  <c r="H206" i="41"/>
  <c r="H343" i="41"/>
  <c r="H296" i="41"/>
  <c r="H283" i="41"/>
  <c r="H288" i="41"/>
  <c r="H276" i="41"/>
  <c r="H275" i="41"/>
  <c r="H277" i="41"/>
  <c r="H295" i="41"/>
  <c r="H286" i="41"/>
  <c r="H280" i="41"/>
  <c r="H282" i="41"/>
  <c r="H281" i="41"/>
  <c r="H278" i="41"/>
  <c r="H274" i="41"/>
  <c r="H272" i="41"/>
  <c r="H273" i="41"/>
  <c r="H294" i="41"/>
  <c r="H268" i="41"/>
  <c r="H287" i="41"/>
  <c r="H285" i="41"/>
  <c r="H269" i="41"/>
  <c r="H292" i="41"/>
  <c r="H293" i="41"/>
  <c r="H291" i="41"/>
  <c r="H229" i="41"/>
  <c r="H220" i="41"/>
  <c r="H347" i="41"/>
  <c r="H321" i="41"/>
  <c r="H255" i="41"/>
  <c r="H257" i="41"/>
  <c r="H367" i="41"/>
  <c r="H385" i="41"/>
  <c r="H327" i="41"/>
  <c r="H312" i="41"/>
  <c r="H313" i="41"/>
  <c r="H314" i="41"/>
  <c r="H315" i="41"/>
  <c r="H316" i="41"/>
  <c r="H340" i="41"/>
  <c r="H231" i="41"/>
  <c r="H198" i="41"/>
  <c r="H213" i="41"/>
  <c r="H234" i="41"/>
  <c r="H216" i="41"/>
  <c r="H233" i="41"/>
  <c r="H352" i="41"/>
  <c r="H368" i="41"/>
  <c r="H201" i="41"/>
  <c r="H386" i="41"/>
  <c r="H328" i="41"/>
  <c r="H215" i="41"/>
  <c r="H259" i="41"/>
  <c r="H202" i="41"/>
  <c r="H141" i="41"/>
  <c r="H14" i="41"/>
  <c r="H71" i="41"/>
  <c r="H147" i="41"/>
  <c r="H120" i="41"/>
  <c r="H167" i="41"/>
  <c r="H192" i="41"/>
  <c r="H159" i="41"/>
  <c r="H37" i="41"/>
  <c r="H20" i="41"/>
  <c r="H121" i="41"/>
  <c r="H122" i="41"/>
  <c r="H72" i="41"/>
  <c r="H162" i="41"/>
  <c r="H185" i="41"/>
  <c r="H188" i="41"/>
  <c r="H81" i="41"/>
  <c r="H90" i="41"/>
  <c r="H95" i="41"/>
  <c r="H100" i="41"/>
  <c r="H16" i="41"/>
  <c r="H21" i="41"/>
  <c r="H111" i="41"/>
  <c r="H156" i="41"/>
  <c r="H134" i="41"/>
  <c r="H165" i="41"/>
  <c r="H187" i="41"/>
  <c r="H110" i="41"/>
  <c r="H116" i="41"/>
  <c r="H112" i="41"/>
  <c r="H135" i="41"/>
  <c r="H117" i="41"/>
  <c r="H11" i="41"/>
  <c r="H169" i="41"/>
  <c r="H166" i="41"/>
  <c r="H190" i="41"/>
  <c r="H128" i="41"/>
  <c r="H161" i="41"/>
  <c r="H160" i="41"/>
  <c r="H175" i="41"/>
  <c r="H183" i="41"/>
  <c r="H34" i="41"/>
  <c r="H33" i="41"/>
  <c r="H69" i="41"/>
  <c r="H30" i="41"/>
  <c r="H152" i="41"/>
  <c r="H129" i="41"/>
  <c r="H22" i="41"/>
  <c r="H32" i="41"/>
  <c r="H36" i="41"/>
  <c r="H170" i="41"/>
  <c r="H193" i="41"/>
  <c r="H143" i="41"/>
  <c r="H148" i="41"/>
  <c r="H118" i="41"/>
  <c r="H153" i="41"/>
  <c r="H130" i="41"/>
  <c r="H146" i="41"/>
  <c r="H28" i="41"/>
  <c r="H142" i="41"/>
  <c r="H114" i="41"/>
  <c r="H191" i="41"/>
  <c r="H29" i="41"/>
  <c r="H176" i="41"/>
  <c r="H144" i="41"/>
  <c r="H184" i="41"/>
  <c r="H194" i="41"/>
  <c r="H119" i="41"/>
  <c r="H39" i="41"/>
  <c r="H23" i="41"/>
  <c r="H157" i="41"/>
  <c r="H136" i="41"/>
  <c r="H171" i="41"/>
  <c r="H19" i="41"/>
  <c r="H35" i="41"/>
  <c r="H149" i="41"/>
  <c r="H177" i="41"/>
  <c r="H174" i="41"/>
  <c r="H67" i="41"/>
  <c r="H73" i="41"/>
  <c r="H38" i="41"/>
  <c r="H181" i="41"/>
  <c r="H25" i="41"/>
  <c r="H41" i="41"/>
  <c r="H18" i="41"/>
  <c r="H172" i="41"/>
  <c r="H15" i="41"/>
  <c r="H180" i="41"/>
  <c r="H164" i="41"/>
  <c r="H195" i="41"/>
  <c r="H186" i="41"/>
  <c r="H59" i="41"/>
  <c r="H52" i="41"/>
  <c r="H54" i="41"/>
  <c r="H58" i="41"/>
  <c r="H50" i="41"/>
  <c r="H56" i="41"/>
  <c r="H55" i="41"/>
  <c r="H51" i="41"/>
  <c r="H48" i="41"/>
  <c r="H53" i="41"/>
  <c r="H62" i="41"/>
  <c r="H46" i="41"/>
  <c r="H63" i="41"/>
  <c r="H47" i="41"/>
  <c r="H57" i="41"/>
  <c r="H61" i="41"/>
  <c r="H64" i="41"/>
  <c r="H65" i="41"/>
  <c r="H49" i="41"/>
  <c r="H82" i="41"/>
  <c r="H101" i="41"/>
  <c r="H137" i="41"/>
  <c r="H115" i="41"/>
  <c r="H74" i="41"/>
  <c r="H75" i="41"/>
  <c r="H76" i="41"/>
  <c r="H77" i="41"/>
  <c r="H43" i="41"/>
  <c r="H173" i="41"/>
  <c r="H108" i="41"/>
  <c r="H182" i="41"/>
  <c r="H145" i="41"/>
  <c r="H155" i="41"/>
  <c r="H10" i="41"/>
  <c r="H168" i="41"/>
  <c r="H133" i="41"/>
  <c r="H140" i="41"/>
  <c r="H189" i="41"/>
  <c r="H150" i="41"/>
  <c r="H109" i="41"/>
  <c r="H113" i="41"/>
  <c r="H131" i="41"/>
  <c r="H17" i="41"/>
  <c r="H154" i="41"/>
  <c r="H107" i="41"/>
  <c r="H94" i="41"/>
  <c r="H99" i="41"/>
  <c r="H87" i="41"/>
  <c r="H86" i="41"/>
  <c r="H88" i="41"/>
  <c r="H106" i="41"/>
  <c r="H97" i="41"/>
  <c r="H91" i="41"/>
  <c r="H93" i="41"/>
  <c r="H92" i="41"/>
  <c r="H89" i="41"/>
  <c r="H85" i="41"/>
  <c r="H83" i="41"/>
  <c r="H84" i="41"/>
  <c r="H105" i="41"/>
  <c r="H79" i="41"/>
  <c r="H98" i="41"/>
  <c r="H96" i="41"/>
  <c r="H80" i="41"/>
  <c r="H103" i="41"/>
  <c r="H104" i="41"/>
  <c r="H102" i="41"/>
  <c r="H40" i="41"/>
  <c r="H31" i="41"/>
  <c r="H158" i="41"/>
  <c r="H132" i="41"/>
  <c r="H66" i="41"/>
  <c r="H68" i="41"/>
  <c r="H178" i="41"/>
  <c r="H196" i="41"/>
  <c r="H138" i="41"/>
  <c r="H123" i="41"/>
  <c r="H124" i="41"/>
  <c r="H125" i="41"/>
  <c r="H126" i="41"/>
  <c r="H127" i="41"/>
  <c r="H151" i="41"/>
  <c r="H42" i="41"/>
  <c r="H9" i="41"/>
  <c r="H24" i="41"/>
  <c r="H45" i="41"/>
  <c r="H27" i="41"/>
  <c r="H44" i="41"/>
  <c r="H163" i="41"/>
  <c r="H179" i="41"/>
  <c r="H12" i="41"/>
  <c r="H197" i="41"/>
  <c r="H139" i="41"/>
  <c r="H26" i="41"/>
  <c r="H70" i="41"/>
  <c r="H13" i="41"/>
  <c r="I456" i="38"/>
  <c r="I249" i="38"/>
  <c r="I60" i="38"/>
  <c r="K9" i="38" l="1"/>
  <c r="T9" i="38"/>
  <c r="K10" i="38"/>
  <c r="T10" i="38"/>
  <c r="K11" i="38"/>
  <c r="T11" i="38"/>
  <c r="K12" i="38"/>
  <c r="T12" i="38"/>
  <c r="K13" i="38"/>
  <c r="T13" i="38"/>
  <c r="K14" i="38"/>
  <c r="T14" i="38"/>
  <c r="K15" i="38"/>
  <c r="T15" i="38"/>
  <c r="K16" i="38"/>
  <c r="T16" i="38"/>
  <c r="K17" i="38"/>
  <c r="T17" i="38"/>
  <c r="K18" i="38"/>
  <c r="T18" i="38"/>
  <c r="K19" i="38"/>
  <c r="T19" i="38"/>
  <c r="K20" i="38"/>
  <c r="T20" i="38"/>
  <c r="K21" i="38"/>
  <c r="T21" i="38"/>
  <c r="K22" i="38"/>
  <c r="T22" i="38"/>
  <c r="K23" i="38"/>
  <c r="T23" i="38"/>
  <c r="K24" i="38"/>
  <c r="T24" i="38"/>
  <c r="K25" i="38"/>
  <c r="T25" i="38"/>
  <c r="K26" i="38"/>
  <c r="T26" i="38"/>
  <c r="K27" i="38"/>
  <c r="T27" i="38"/>
  <c r="K28" i="38"/>
  <c r="T28" i="38"/>
  <c r="K29" i="38"/>
  <c r="T29" i="38"/>
  <c r="K30" i="38"/>
  <c r="T30" i="38"/>
  <c r="K31" i="38"/>
  <c r="T31" i="38"/>
  <c r="K32" i="38"/>
  <c r="T32" i="38"/>
  <c r="K33" i="38"/>
  <c r="T33" i="38"/>
  <c r="K34" i="38"/>
  <c r="T34" i="38"/>
  <c r="K35" i="38"/>
  <c r="T35" i="38"/>
  <c r="K36" i="38"/>
  <c r="T36" i="38"/>
  <c r="K37" i="38"/>
  <c r="T37" i="38"/>
  <c r="K38" i="38"/>
  <c r="T38" i="38"/>
  <c r="K39" i="38"/>
  <c r="T39" i="38"/>
  <c r="K40" i="38"/>
  <c r="T40" i="38"/>
  <c r="K41" i="38"/>
  <c r="T41" i="38"/>
  <c r="K42" i="38"/>
  <c r="T42" i="38"/>
  <c r="K43" i="38"/>
  <c r="T43" i="38"/>
  <c r="K44" i="38"/>
  <c r="T44" i="38"/>
  <c r="K45" i="38"/>
  <c r="T45" i="38"/>
  <c r="K46" i="38"/>
  <c r="T46" i="38"/>
  <c r="K47" i="38"/>
  <c r="T47" i="38"/>
  <c r="K48" i="38"/>
  <c r="T48" i="38"/>
  <c r="K49" i="38"/>
  <c r="T49" i="38"/>
  <c r="K50" i="38"/>
  <c r="T50" i="38"/>
  <c r="K51" i="38"/>
  <c r="T51" i="38"/>
  <c r="K52" i="38"/>
  <c r="T52" i="38"/>
  <c r="K53" i="38"/>
  <c r="T53" i="38"/>
  <c r="K54" i="38"/>
  <c r="T54" i="38"/>
  <c r="K55" i="38"/>
  <c r="T55" i="38"/>
  <c r="K56" i="38"/>
  <c r="T56" i="38"/>
  <c r="K57" i="38"/>
  <c r="T57" i="38"/>
  <c r="K58" i="38"/>
  <c r="T58" i="38"/>
  <c r="K59" i="38"/>
  <c r="T59" i="38"/>
  <c r="K60" i="38"/>
  <c r="T60" i="38"/>
  <c r="K61" i="38"/>
  <c r="T61" i="38"/>
  <c r="K62" i="38"/>
  <c r="T62" i="38"/>
  <c r="K63" i="38"/>
  <c r="T63" i="38"/>
  <c r="K64" i="38"/>
  <c r="T64" i="38"/>
  <c r="K65" i="38"/>
  <c r="T65" i="38"/>
  <c r="K66" i="38"/>
  <c r="T66" i="38"/>
  <c r="K67" i="38"/>
  <c r="T67" i="38"/>
  <c r="K68" i="38"/>
  <c r="T68" i="38"/>
  <c r="K69" i="38"/>
  <c r="T69" i="38"/>
  <c r="K70" i="38"/>
  <c r="T70" i="38"/>
  <c r="K71" i="38"/>
  <c r="T71" i="38"/>
  <c r="K72" i="38"/>
  <c r="T72" i="38"/>
  <c r="K73" i="38"/>
  <c r="T73" i="38"/>
  <c r="K74" i="38"/>
  <c r="T74" i="38"/>
  <c r="K75" i="38"/>
  <c r="T75" i="38"/>
  <c r="K76" i="38"/>
  <c r="T76" i="38"/>
  <c r="K77" i="38"/>
  <c r="T77" i="38"/>
  <c r="K78" i="38"/>
  <c r="T78" i="38"/>
  <c r="K79" i="38"/>
  <c r="T79" i="38"/>
  <c r="K80" i="38"/>
  <c r="T80" i="38"/>
  <c r="K81" i="38"/>
  <c r="T81" i="38"/>
  <c r="K82" i="38"/>
  <c r="T82" i="38"/>
  <c r="K83" i="38"/>
  <c r="T83" i="38"/>
  <c r="K84" i="38"/>
  <c r="T84" i="38"/>
  <c r="K85" i="38"/>
  <c r="T85" i="38"/>
  <c r="K86" i="38"/>
  <c r="T86" i="38"/>
  <c r="K87" i="38"/>
  <c r="T87" i="38"/>
  <c r="K88" i="38"/>
  <c r="T88" i="38"/>
  <c r="K89" i="38"/>
  <c r="T89" i="38"/>
  <c r="K90" i="38"/>
  <c r="T90" i="38"/>
  <c r="K91" i="38"/>
  <c r="T91" i="38"/>
  <c r="K92" i="38"/>
  <c r="T92" i="38"/>
  <c r="K93" i="38"/>
  <c r="T93" i="38"/>
  <c r="K94" i="38"/>
  <c r="T94" i="38"/>
  <c r="K95" i="38"/>
  <c r="T95" i="38"/>
  <c r="K96" i="38"/>
  <c r="T96" i="38"/>
  <c r="K97" i="38"/>
  <c r="T97" i="38"/>
  <c r="K98" i="38"/>
  <c r="T98" i="38"/>
  <c r="K99" i="38"/>
  <c r="T99" i="38"/>
  <c r="K100" i="38"/>
  <c r="T100" i="38"/>
  <c r="K101" i="38"/>
  <c r="T101" i="38"/>
  <c r="K102" i="38"/>
  <c r="T102" i="38"/>
  <c r="K103" i="38"/>
  <c r="T103" i="38"/>
  <c r="K104" i="38"/>
  <c r="T104" i="38"/>
  <c r="K105" i="38"/>
  <c r="T105" i="38"/>
  <c r="K106" i="38"/>
  <c r="T106" i="38"/>
  <c r="K107" i="38"/>
  <c r="T107" i="38"/>
  <c r="K108" i="38"/>
  <c r="T108" i="38"/>
  <c r="K109" i="38"/>
  <c r="T109" i="38"/>
  <c r="K110" i="38"/>
  <c r="T110" i="38"/>
  <c r="K111" i="38"/>
  <c r="T111" i="38"/>
  <c r="K112" i="38"/>
  <c r="T112" i="38"/>
  <c r="K113" i="38"/>
  <c r="T113" i="38"/>
  <c r="K114" i="38"/>
  <c r="T114" i="38"/>
  <c r="K115" i="38"/>
  <c r="T115" i="38"/>
  <c r="K116" i="38"/>
  <c r="T116" i="38"/>
  <c r="K117" i="38"/>
  <c r="T117" i="38"/>
  <c r="K118" i="38"/>
  <c r="T118" i="38"/>
  <c r="K119" i="38"/>
  <c r="T119" i="38"/>
  <c r="K120" i="38"/>
  <c r="T120" i="38"/>
  <c r="K121" i="38"/>
  <c r="T121" i="38"/>
  <c r="K122" i="38"/>
  <c r="T122" i="38"/>
  <c r="K123" i="38"/>
  <c r="T123" i="38"/>
  <c r="K124" i="38"/>
  <c r="T124" i="38"/>
  <c r="K125" i="38"/>
  <c r="T125" i="38"/>
  <c r="K126" i="38"/>
  <c r="T126" i="38"/>
  <c r="K127" i="38"/>
  <c r="T127" i="38"/>
  <c r="K128" i="38"/>
  <c r="T128" i="38"/>
  <c r="K129" i="38"/>
  <c r="T129" i="38"/>
  <c r="K130" i="38"/>
  <c r="T130" i="38"/>
  <c r="K131" i="38"/>
  <c r="T131" i="38"/>
  <c r="K132" i="38"/>
  <c r="T132" i="38"/>
  <c r="K133" i="38"/>
  <c r="T133" i="38"/>
  <c r="K134" i="38"/>
  <c r="T134" i="38"/>
  <c r="K135" i="38"/>
  <c r="T135" i="38"/>
  <c r="K136" i="38"/>
  <c r="T136" i="38"/>
  <c r="K137" i="38"/>
  <c r="T137" i="38"/>
  <c r="K138" i="38"/>
  <c r="T138" i="38"/>
  <c r="K139" i="38"/>
  <c r="T139" i="38"/>
  <c r="K140" i="38"/>
  <c r="T140" i="38"/>
  <c r="K141" i="38"/>
  <c r="T141" i="38"/>
  <c r="K142" i="38"/>
  <c r="T142" i="38"/>
  <c r="K143" i="38"/>
  <c r="T143" i="38"/>
  <c r="K144" i="38"/>
  <c r="T144" i="38"/>
  <c r="K145" i="38"/>
  <c r="T145" i="38"/>
  <c r="K146" i="38"/>
  <c r="T146" i="38"/>
  <c r="K147" i="38"/>
  <c r="T147" i="38"/>
  <c r="K148" i="38"/>
  <c r="T148" i="38"/>
  <c r="K149" i="38"/>
  <c r="T149" i="38"/>
  <c r="K150" i="38"/>
  <c r="T150" i="38"/>
  <c r="K151" i="38"/>
  <c r="T151" i="38"/>
  <c r="K152" i="38"/>
  <c r="T152" i="38"/>
  <c r="K153" i="38"/>
  <c r="T153" i="38"/>
  <c r="K154" i="38"/>
  <c r="T154" i="38"/>
  <c r="K155" i="38"/>
  <c r="T155" i="38"/>
  <c r="K156" i="38"/>
  <c r="T156" i="38"/>
  <c r="K157" i="38"/>
  <c r="T157" i="38"/>
  <c r="K158" i="38"/>
  <c r="T158" i="38"/>
  <c r="K159" i="38"/>
  <c r="T159" i="38"/>
  <c r="K160" i="38"/>
  <c r="T160" i="38"/>
  <c r="K161" i="38"/>
  <c r="T161" i="38"/>
  <c r="K162" i="38"/>
  <c r="T162" i="38"/>
  <c r="K163" i="38"/>
  <c r="T163" i="38"/>
  <c r="K164" i="38"/>
  <c r="T164" i="38"/>
  <c r="K165" i="38"/>
  <c r="T165" i="38"/>
  <c r="K166" i="38"/>
  <c r="T166" i="38"/>
  <c r="K167" i="38"/>
  <c r="T167" i="38"/>
  <c r="K168" i="38"/>
  <c r="T168" i="38"/>
  <c r="K169" i="38"/>
  <c r="T169" i="38"/>
  <c r="K170" i="38"/>
  <c r="T170" i="38"/>
  <c r="K171" i="38"/>
  <c r="T171" i="38"/>
  <c r="K172" i="38"/>
  <c r="T172" i="38"/>
  <c r="K173" i="38"/>
  <c r="T173" i="38"/>
  <c r="K174" i="38"/>
  <c r="T174" i="38"/>
  <c r="K175" i="38"/>
  <c r="T175" i="38"/>
  <c r="K176" i="38"/>
  <c r="T176" i="38"/>
  <c r="K177" i="38"/>
  <c r="T177" i="38"/>
  <c r="K178" i="38"/>
  <c r="T178" i="38"/>
  <c r="K179" i="38"/>
  <c r="T179" i="38"/>
  <c r="K180" i="38"/>
  <c r="T180" i="38"/>
  <c r="K181" i="38"/>
  <c r="T181" i="38"/>
  <c r="K182" i="38"/>
  <c r="T182" i="38"/>
  <c r="K183" i="38"/>
  <c r="T183" i="38"/>
  <c r="K184" i="38"/>
  <c r="T184" i="38"/>
  <c r="K185" i="38"/>
  <c r="T185" i="38"/>
  <c r="K186" i="38"/>
  <c r="T186" i="38"/>
  <c r="K187" i="38"/>
  <c r="T187" i="38"/>
  <c r="K188" i="38"/>
  <c r="T188" i="38"/>
  <c r="K189" i="38"/>
  <c r="T189" i="38"/>
  <c r="K190" i="38"/>
  <c r="T190" i="38"/>
  <c r="K191" i="38"/>
  <c r="T191" i="38"/>
  <c r="K192" i="38"/>
  <c r="T192" i="38"/>
  <c r="K193" i="38"/>
  <c r="T193" i="38"/>
  <c r="K194" i="38"/>
  <c r="T194" i="38"/>
  <c r="K195" i="38"/>
  <c r="T195" i="38"/>
  <c r="K196" i="38"/>
  <c r="T196" i="38"/>
  <c r="K197" i="38"/>
  <c r="T197" i="38"/>
  <c r="K198" i="38"/>
  <c r="T198" i="38"/>
  <c r="K199" i="38"/>
  <c r="T199" i="38"/>
  <c r="K200" i="38"/>
  <c r="T200" i="38"/>
  <c r="K201" i="38"/>
  <c r="T201" i="38"/>
  <c r="K202" i="38"/>
  <c r="T202" i="38"/>
  <c r="K203" i="38"/>
  <c r="T203" i="38"/>
  <c r="K204" i="38"/>
  <c r="T204" i="38"/>
  <c r="K205" i="38"/>
  <c r="T205" i="38"/>
  <c r="K206" i="38"/>
  <c r="T206" i="38"/>
  <c r="K207" i="38"/>
  <c r="T207" i="38"/>
  <c r="K208" i="38"/>
  <c r="T208" i="38"/>
  <c r="K209" i="38"/>
  <c r="T209" i="38"/>
  <c r="K210" i="38"/>
  <c r="T210" i="38"/>
  <c r="K211" i="38"/>
  <c r="T211" i="38"/>
  <c r="K212" i="38"/>
  <c r="T212" i="38"/>
  <c r="K213" i="38"/>
  <c r="T213" i="38"/>
  <c r="K214" i="38"/>
  <c r="T214" i="38"/>
  <c r="K215" i="38"/>
  <c r="T215" i="38"/>
  <c r="K216" i="38"/>
  <c r="T216" i="38"/>
  <c r="K217" i="38"/>
  <c r="T217" i="38"/>
  <c r="K218" i="38"/>
  <c r="T218" i="38"/>
  <c r="K219" i="38"/>
  <c r="T219" i="38"/>
  <c r="K220" i="38"/>
  <c r="T220" i="38"/>
  <c r="K221" i="38"/>
  <c r="T221" i="38"/>
  <c r="K222" i="38"/>
  <c r="T222" i="38"/>
  <c r="K223" i="38"/>
  <c r="T223" i="38"/>
  <c r="K224" i="38"/>
  <c r="T224" i="38"/>
  <c r="K225" i="38"/>
  <c r="T225" i="38"/>
  <c r="K226" i="38"/>
  <c r="T226" i="38"/>
  <c r="K227" i="38"/>
  <c r="T227" i="38"/>
  <c r="K228" i="38"/>
  <c r="T228" i="38"/>
  <c r="K229" i="38"/>
  <c r="T229" i="38"/>
  <c r="K230" i="38"/>
  <c r="T230" i="38"/>
  <c r="K231" i="38"/>
  <c r="T231" i="38"/>
  <c r="K232" i="38"/>
  <c r="T232" i="38"/>
  <c r="K233" i="38"/>
  <c r="T233" i="38"/>
  <c r="K234" i="38"/>
  <c r="T234" i="38"/>
  <c r="K235" i="38"/>
  <c r="T235" i="38"/>
  <c r="K236" i="38"/>
  <c r="T236" i="38"/>
  <c r="K237" i="38"/>
  <c r="T237" i="38"/>
  <c r="K238" i="38"/>
  <c r="T238" i="38"/>
  <c r="K239" i="38"/>
  <c r="T239" i="38"/>
  <c r="K240" i="38"/>
  <c r="T240" i="38"/>
  <c r="K241" i="38"/>
  <c r="T241" i="38"/>
  <c r="K242" i="38"/>
  <c r="T242" i="38"/>
  <c r="K243" i="38"/>
  <c r="T243" i="38"/>
  <c r="K244" i="38"/>
  <c r="T244" i="38"/>
  <c r="K245" i="38"/>
  <c r="T245" i="38"/>
  <c r="K246" i="38"/>
  <c r="T246" i="38"/>
  <c r="K247" i="38"/>
  <c r="T247" i="38"/>
  <c r="K248" i="38"/>
  <c r="T248" i="38"/>
  <c r="K249" i="38"/>
  <c r="T249" i="38"/>
  <c r="K250" i="38"/>
  <c r="T250" i="38"/>
  <c r="K251" i="38"/>
  <c r="T251" i="38"/>
  <c r="K252" i="38"/>
  <c r="T252" i="38"/>
  <c r="K253" i="38"/>
  <c r="T253" i="38"/>
  <c r="K254" i="38"/>
  <c r="T254" i="38"/>
  <c r="K255" i="38"/>
  <c r="T255" i="38"/>
  <c r="K256" i="38"/>
  <c r="T256" i="38"/>
  <c r="K257" i="38"/>
  <c r="T257" i="38"/>
  <c r="K258" i="38"/>
  <c r="T258" i="38"/>
  <c r="K259" i="38"/>
  <c r="T259" i="38"/>
  <c r="K260" i="38"/>
  <c r="T260" i="38"/>
  <c r="K261" i="38"/>
  <c r="T261" i="38"/>
  <c r="K262" i="38"/>
  <c r="T262" i="38"/>
  <c r="K263" i="38"/>
  <c r="T263" i="38"/>
  <c r="K264" i="38"/>
  <c r="T264" i="38"/>
  <c r="K265" i="38"/>
  <c r="T265" i="38"/>
  <c r="K266" i="38"/>
  <c r="T266" i="38"/>
  <c r="K267" i="38"/>
  <c r="T267" i="38"/>
  <c r="K268" i="38"/>
  <c r="T268" i="38"/>
  <c r="K269" i="38"/>
  <c r="T269" i="38"/>
  <c r="K270" i="38"/>
  <c r="T270" i="38"/>
  <c r="K271" i="38"/>
  <c r="T271" i="38"/>
  <c r="K272" i="38"/>
  <c r="T272" i="38"/>
  <c r="K273" i="38"/>
  <c r="T273" i="38"/>
  <c r="K274" i="38"/>
  <c r="T274" i="38"/>
  <c r="K275" i="38"/>
  <c r="T275" i="38"/>
  <c r="K276" i="38"/>
  <c r="T276" i="38"/>
  <c r="K277" i="38"/>
  <c r="T277" i="38"/>
  <c r="K278" i="38"/>
  <c r="T278" i="38"/>
  <c r="K279" i="38"/>
  <c r="T279" i="38"/>
  <c r="K280" i="38"/>
  <c r="T280" i="38"/>
  <c r="K281" i="38"/>
  <c r="T281" i="38"/>
  <c r="K282" i="38"/>
  <c r="T282" i="38"/>
  <c r="K283" i="38"/>
  <c r="T283" i="38"/>
  <c r="K284" i="38"/>
  <c r="T284" i="38"/>
  <c r="K285" i="38"/>
  <c r="T285" i="38"/>
  <c r="K286" i="38"/>
  <c r="T286" i="38"/>
  <c r="K287" i="38"/>
  <c r="T287" i="38"/>
  <c r="K288" i="38"/>
  <c r="T288" i="38"/>
  <c r="K289" i="38"/>
  <c r="T289" i="38"/>
  <c r="K290" i="38"/>
  <c r="T290" i="38"/>
  <c r="K291" i="38"/>
  <c r="T291" i="38"/>
  <c r="K292" i="38"/>
  <c r="T292" i="38"/>
  <c r="K293" i="38"/>
  <c r="T293" i="38"/>
  <c r="K294" i="38"/>
  <c r="T294" i="38"/>
  <c r="K295" i="38"/>
  <c r="T295" i="38"/>
  <c r="K296" i="38"/>
  <c r="T296" i="38"/>
  <c r="K297" i="38"/>
  <c r="T297" i="38"/>
  <c r="K298" i="38"/>
  <c r="T298" i="38"/>
  <c r="K299" i="38"/>
  <c r="T299" i="38"/>
  <c r="K300" i="38"/>
  <c r="T300" i="38"/>
  <c r="K301" i="38"/>
  <c r="T301" i="38"/>
  <c r="K302" i="38"/>
  <c r="T302" i="38"/>
  <c r="K303" i="38"/>
  <c r="T303" i="38"/>
  <c r="K304" i="38"/>
  <c r="T304" i="38"/>
  <c r="K305" i="38"/>
  <c r="T305" i="38"/>
  <c r="K306" i="38"/>
  <c r="T306" i="38"/>
  <c r="K307" i="38"/>
  <c r="T307" i="38"/>
  <c r="K308" i="38"/>
  <c r="T308" i="38"/>
  <c r="K309" i="38"/>
  <c r="T309" i="38"/>
  <c r="K310" i="38"/>
  <c r="T310" i="38"/>
  <c r="K311" i="38"/>
  <c r="T311" i="38"/>
  <c r="K312" i="38"/>
  <c r="T312" i="38"/>
  <c r="K313" i="38"/>
  <c r="T313" i="38"/>
  <c r="K314" i="38"/>
  <c r="T314" i="38"/>
  <c r="K315" i="38"/>
  <c r="T315" i="38"/>
  <c r="K316" i="38"/>
  <c r="T316" i="38"/>
  <c r="K317" i="38"/>
  <c r="T317" i="38"/>
  <c r="K318" i="38"/>
  <c r="T318" i="38"/>
  <c r="K319" i="38"/>
  <c r="T319" i="38"/>
  <c r="K320" i="38"/>
  <c r="T320" i="38"/>
  <c r="K321" i="38"/>
  <c r="T321" i="38"/>
  <c r="K322" i="38"/>
  <c r="T322" i="38"/>
  <c r="K323" i="38"/>
  <c r="T323" i="38"/>
  <c r="K324" i="38"/>
  <c r="T324" i="38"/>
  <c r="K325" i="38"/>
  <c r="T325" i="38"/>
  <c r="K326" i="38"/>
  <c r="T326" i="38"/>
  <c r="K327" i="38"/>
  <c r="T327" i="38"/>
  <c r="K328" i="38"/>
  <c r="T328" i="38"/>
  <c r="K329" i="38"/>
  <c r="T329" i="38"/>
  <c r="K330" i="38"/>
  <c r="T330" i="38"/>
  <c r="K331" i="38"/>
  <c r="T331" i="38"/>
  <c r="K332" i="38"/>
  <c r="T332" i="38"/>
  <c r="K333" i="38"/>
  <c r="T333" i="38"/>
  <c r="K334" i="38"/>
  <c r="T334" i="38"/>
  <c r="K335" i="38"/>
  <c r="T335" i="38"/>
  <c r="K336" i="38"/>
  <c r="T336" i="38"/>
  <c r="K337" i="38"/>
  <c r="T337" i="38"/>
  <c r="K338" i="38"/>
  <c r="T338" i="38"/>
  <c r="K339" i="38"/>
  <c r="T339" i="38"/>
  <c r="K340" i="38"/>
  <c r="T340" i="38"/>
  <c r="K341" i="38"/>
  <c r="T341" i="38"/>
  <c r="K342" i="38"/>
  <c r="T342" i="38"/>
  <c r="K343" i="38"/>
  <c r="T343" i="38"/>
  <c r="K344" i="38"/>
  <c r="T344" i="38"/>
  <c r="K345" i="38"/>
  <c r="T345" i="38"/>
  <c r="K346" i="38"/>
  <c r="T346" i="38"/>
  <c r="K347" i="38"/>
  <c r="T347" i="38"/>
  <c r="K348" i="38"/>
  <c r="T348" i="38"/>
  <c r="K349" i="38"/>
  <c r="T349" i="38"/>
  <c r="K350" i="38"/>
  <c r="T350" i="38"/>
  <c r="K351" i="38"/>
  <c r="T351" i="38"/>
  <c r="K352" i="38"/>
  <c r="T352" i="38"/>
  <c r="K353" i="38"/>
  <c r="T353" i="38"/>
  <c r="K354" i="38"/>
  <c r="T354" i="38"/>
  <c r="K355" i="38"/>
  <c r="T355" i="38"/>
  <c r="K356" i="38"/>
  <c r="T356" i="38"/>
  <c r="K357" i="38"/>
  <c r="T357" i="38"/>
  <c r="K358" i="38"/>
  <c r="T358" i="38"/>
  <c r="K359" i="38"/>
  <c r="T359" i="38"/>
  <c r="K360" i="38"/>
  <c r="T360" i="38"/>
  <c r="K361" i="38"/>
  <c r="T361" i="38"/>
  <c r="K362" i="38"/>
  <c r="T362" i="38"/>
  <c r="K363" i="38"/>
  <c r="T363" i="38"/>
  <c r="K364" i="38"/>
  <c r="T364" i="38"/>
  <c r="K365" i="38"/>
  <c r="T365" i="38"/>
  <c r="K366" i="38"/>
  <c r="T366" i="38"/>
  <c r="K367" i="38"/>
  <c r="T367" i="38"/>
  <c r="K368" i="38"/>
  <c r="T368" i="38"/>
  <c r="K369" i="38"/>
  <c r="T369" i="38"/>
  <c r="K370" i="38"/>
  <c r="T370" i="38"/>
  <c r="K371" i="38"/>
  <c r="T371" i="38"/>
  <c r="K372" i="38"/>
  <c r="T372" i="38"/>
  <c r="K373" i="38"/>
  <c r="T373" i="38"/>
  <c r="K374" i="38"/>
  <c r="T374" i="38"/>
  <c r="K375" i="38"/>
  <c r="T375" i="38"/>
  <c r="K376" i="38"/>
  <c r="T376" i="38"/>
  <c r="K377" i="38"/>
  <c r="T377" i="38"/>
  <c r="K378" i="38"/>
  <c r="T378" i="38"/>
  <c r="K379" i="38"/>
  <c r="T379" i="38"/>
  <c r="K380" i="38"/>
  <c r="T380" i="38"/>
  <c r="K381" i="38"/>
  <c r="T381" i="38"/>
  <c r="K382" i="38"/>
  <c r="T382" i="38"/>
  <c r="K383" i="38"/>
  <c r="T383" i="38"/>
  <c r="K384" i="38"/>
  <c r="T384" i="38"/>
  <c r="K385" i="38"/>
  <c r="T385" i="38"/>
  <c r="K386" i="38"/>
  <c r="T386" i="38"/>
  <c r="K387" i="38"/>
  <c r="T387" i="38"/>
  <c r="K388" i="38"/>
  <c r="T388" i="38"/>
  <c r="K389" i="38"/>
  <c r="T389" i="38"/>
  <c r="K390" i="38"/>
  <c r="T390" i="38"/>
  <c r="K391" i="38"/>
  <c r="T391" i="38"/>
  <c r="K392" i="38"/>
  <c r="T392" i="38"/>
  <c r="K393" i="38"/>
  <c r="T393" i="38"/>
  <c r="K394" i="38"/>
  <c r="T394" i="38"/>
  <c r="K395" i="38"/>
  <c r="T395" i="38"/>
  <c r="K396" i="38"/>
  <c r="T396" i="38"/>
  <c r="K397" i="38"/>
  <c r="T397" i="38"/>
  <c r="K398" i="38"/>
  <c r="T398" i="38"/>
  <c r="K399" i="38"/>
  <c r="T399" i="38"/>
  <c r="K400" i="38"/>
  <c r="T400" i="38"/>
  <c r="K401" i="38"/>
  <c r="T401" i="38"/>
  <c r="K402" i="38"/>
  <c r="T402" i="38"/>
  <c r="K403" i="38"/>
  <c r="T403" i="38"/>
  <c r="K404" i="38"/>
  <c r="T404" i="38"/>
  <c r="K405" i="38"/>
  <c r="T405" i="38"/>
  <c r="K406" i="38"/>
  <c r="T406" i="38"/>
  <c r="K407" i="38"/>
  <c r="T407" i="38"/>
  <c r="K408" i="38"/>
  <c r="T408" i="38"/>
  <c r="K409" i="38"/>
  <c r="T409" i="38"/>
  <c r="K410" i="38"/>
  <c r="T410" i="38"/>
  <c r="K411" i="38"/>
  <c r="T411" i="38"/>
  <c r="K412" i="38"/>
  <c r="T412" i="38"/>
  <c r="K413" i="38"/>
  <c r="T413" i="38"/>
  <c r="K414" i="38"/>
  <c r="T414" i="38"/>
  <c r="K415" i="38"/>
  <c r="T415" i="38"/>
  <c r="K416" i="38"/>
  <c r="T416" i="38"/>
  <c r="K417" i="38"/>
  <c r="T417" i="38"/>
  <c r="K418" i="38"/>
  <c r="T418" i="38"/>
  <c r="K419" i="38"/>
  <c r="T419" i="38"/>
  <c r="K420" i="38"/>
  <c r="T420" i="38"/>
  <c r="K421" i="38"/>
  <c r="T421" i="38"/>
  <c r="K422" i="38"/>
  <c r="T422" i="38"/>
  <c r="K423" i="38"/>
  <c r="T423" i="38"/>
  <c r="K424" i="38"/>
  <c r="T424" i="38"/>
  <c r="K425" i="38"/>
  <c r="T425" i="38"/>
  <c r="K426" i="38"/>
  <c r="T426" i="38"/>
  <c r="K427" i="38"/>
  <c r="T427" i="38"/>
  <c r="K428" i="38"/>
  <c r="T428" i="38"/>
  <c r="K429" i="38"/>
  <c r="T429" i="38"/>
  <c r="K430" i="38"/>
  <c r="T430" i="38"/>
  <c r="K431" i="38"/>
  <c r="T431" i="38"/>
  <c r="K432" i="38"/>
  <c r="T432" i="38"/>
  <c r="K433" i="38"/>
  <c r="T433" i="38"/>
  <c r="K434" i="38"/>
  <c r="T434" i="38"/>
  <c r="K435" i="38"/>
  <c r="T435" i="38"/>
  <c r="K436" i="38"/>
  <c r="T436" i="38"/>
  <c r="K437" i="38"/>
  <c r="T437" i="38"/>
  <c r="K438" i="38"/>
  <c r="T438" i="38"/>
  <c r="K439" i="38"/>
  <c r="T439" i="38"/>
  <c r="K440" i="38"/>
  <c r="T440" i="38"/>
  <c r="K441" i="38"/>
  <c r="T441" i="38"/>
  <c r="K442" i="38"/>
  <c r="T442" i="38"/>
  <c r="K443" i="38"/>
  <c r="T443" i="38"/>
  <c r="K444" i="38"/>
  <c r="T444" i="38"/>
  <c r="K445" i="38"/>
  <c r="T445" i="38"/>
  <c r="K446" i="38"/>
  <c r="T446" i="38"/>
  <c r="K447" i="38"/>
  <c r="T447" i="38"/>
  <c r="K448" i="38"/>
  <c r="T448" i="38"/>
  <c r="K449" i="38"/>
  <c r="T449" i="38"/>
  <c r="K450" i="38"/>
  <c r="T450" i="38"/>
  <c r="K451" i="38"/>
  <c r="T451" i="38"/>
  <c r="K452" i="38"/>
  <c r="T452" i="38"/>
  <c r="K453" i="38"/>
  <c r="T453" i="38"/>
  <c r="K454" i="38"/>
  <c r="T454" i="38"/>
  <c r="K455" i="38"/>
  <c r="T455" i="38"/>
  <c r="K456" i="38"/>
  <c r="T456" i="38"/>
  <c r="K457" i="38"/>
  <c r="T457" i="38"/>
  <c r="K458" i="38"/>
  <c r="T458" i="38"/>
  <c r="K459" i="38"/>
  <c r="T459" i="38"/>
  <c r="K460" i="38"/>
  <c r="T460" i="38"/>
  <c r="K461" i="38"/>
  <c r="T461" i="38"/>
  <c r="K462" i="38"/>
  <c r="T462" i="38"/>
  <c r="K463" i="38"/>
  <c r="T463" i="38"/>
  <c r="K464" i="38"/>
  <c r="T464" i="38"/>
  <c r="K465" i="38"/>
  <c r="T465" i="38"/>
  <c r="K466" i="38"/>
  <c r="T466" i="38"/>
  <c r="K467" i="38"/>
  <c r="T467" i="38"/>
  <c r="K468" i="38"/>
  <c r="T468" i="38"/>
  <c r="K469" i="38"/>
  <c r="T469" i="38"/>
  <c r="K470" i="38"/>
  <c r="T470" i="38"/>
  <c r="K471" i="38"/>
  <c r="T471" i="38"/>
  <c r="K472" i="38"/>
  <c r="T472" i="38"/>
  <c r="K473" i="38"/>
  <c r="T473" i="38"/>
  <c r="K474" i="38"/>
  <c r="T474" i="38"/>
  <c r="K475" i="38"/>
  <c r="T475" i="38"/>
  <c r="K476" i="38"/>
  <c r="T476" i="38"/>
  <c r="K477" i="38"/>
  <c r="T477" i="38"/>
  <c r="K478" i="38"/>
  <c r="T478" i="38"/>
  <c r="K479" i="38"/>
  <c r="T479" i="38"/>
  <c r="K480" i="38"/>
  <c r="T480" i="38"/>
  <c r="K481" i="38"/>
  <c r="T481" i="38"/>
  <c r="K482" i="38"/>
  <c r="T482" i="38"/>
  <c r="K483" i="38"/>
  <c r="T483" i="38"/>
  <c r="K484" i="38"/>
  <c r="T484" i="38"/>
  <c r="K485" i="38"/>
  <c r="T485" i="38"/>
  <c r="K486" i="38"/>
  <c r="T486" i="38"/>
  <c r="K487" i="38"/>
  <c r="T487" i="38"/>
  <c r="K488" i="38"/>
  <c r="T488" i="38"/>
  <c r="K489" i="38"/>
  <c r="T489" i="38"/>
  <c r="K490" i="38"/>
  <c r="T490" i="38"/>
  <c r="K491" i="38"/>
  <c r="T491" i="38"/>
  <c r="K492" i="38"/>
  <c r="T492" i="38"/>
  <c r="K493" i="38"/>
  <c r="T493" i="38"/>
  <c r="K494" i="38"/>
  <c r="T494" i="38"/>
  <c r="K495" i="38"/>
  <c r="T495" i="38"/>
  <c r="K496" i="38"/>
  <c r="T496" i="38"/>
  <c r="K497" i="38"/>
  <c r="T497" i="38"/>
  <c r="K498" i="38"/>
  <c r="T498" i="38"/>
  <c r="K499" i="38"/>
  <c r="T499" i="38"/>
  <c r="K500" i="38"/>
  <c r="T500" i="38"/>
  <c r="K501" i="38"/>
  <c r="T501" i="38"/>
  <c r="K502" i="38"/>
  <c r="T502" i="38"/>
  <c r="K503" i="38"/>
  <c r="T503" i="38"/>
  <c r="K504" i="38"/>
  <c r="T504" i="38"/>
  <c r="K505" i="38"/>
  <c r="T505" i="38"/>
  <c r="K506" i="38"/>
  <c r="T506" i="38"/>
  <c r="K507" i="38"/>
  <c r="T507" i="38"/>
  <c r="K508" i="38"/>
  <c r="T508" i="38"/>
  <c r="K509" i="38"/>
  <c r="T509" i="38"/>
  <c r="K510" i="38"/>
  <c r="T510" i="38"/>
  <c r="K511" i="38"/>
  <c r="T511" i="38"/>
  <c r="K512" i="38"/>
  <c r="T512" i="38"/>
  <c r="K513" i="38"/>
  <c r="T513" i="38"/>
  <c r="K514" i="38"/>
  <c r="T514" i="38"/>
  <c r="K515" i="38"/>
  <c r="T515" i="38"/>
  <c r="K516" i="38"/>
  <c r="T516" i="38"/>
  <c r="K517" i="38"/>
  <c r="T517" i="38"/>
  <c r="K518" i="38"/>
  <c r="T518" i="38"/>
  <c r="K519" i="38"/>
  <c r="T519" i="38"/>
  <c r="K520" i="38"/>
  <c r="T520" i="38"/>
  <c r="K521" i="38"/>
  <c r="T521" i="38"/>
  <c r="K522" i="38"/>
  <c r="T522" i="38"/>
  <c r="K523" i="38"/>
  <c r="T523" i="38"/>
  <c r="K524" i="38"/>
  <c r="T524" i="38"/>
  <c r="K525" i="38"/>
  <c r="T525" i="38"/>
  <c r="K526" i="38"/>
  <c r="T526" i="38"/>
  <c r="K527" i="38"/>
  <c r="T527" i="38"/>
  <c r="K528" i="38"/>
  <c r="T528" i="38"/>
  <c r="K529" i="38"/>
  <c r="T529" i="38"/>
  <c r="K530" i="38"/>
  <c r="T530" i="38"/>
  <c r="K531" i="38"/>
  <c r="T531" i="38"/>
  <c r="K532" i="38"/>
  <c r="T532" i="38"/>
  <c r="K533" i="38"/>
  <c r="T533" i="38"/>
  <c r="K534" i="38"/>
  <c r="T534" i="38"/>
  <c r="K535" i="38"/>
  <c r="T535" i="38"/>
  <c r="K536" i="38"/>
  <c r="T536" i="38"/>
  <c r="K537" i="38"/>
  <c r="T537" i="38"/>
  <c r="K538" i="38"/>
  <c r="T538" i="38"/>
  <c r="K539" i="38"/>
  <c r="T539" i="38"/>
  <c r="K540" i="38"/>
  <c r="T540" i="38"/>
  <c r="K541" i="38"/>
  <c r="T541" i="38"/>
  <c r="K542" i="38"/>
  <c r="T542" i="38"/>
  <c r="K543" i="38"/>
  <c r="T543" i="38"/>
  <c r="K544" i="38"/>
  <c r="T544" i="38"/>
  <c r="K545" i="38"/>
  <c r="T545" i="38"/>
  <c r="K546" i="38"/>
  <c r="T546" i="38"/>
  <c r="K547" i="38"/>
  <c r="T547" i="38"/>
  <c r="K548" i="38"/>
  <c r="T548" i="38"/>
  <c r="K549" i="38"/>
  <c r="T549" i="38"/>
  <c r="K550" i="38"/>
  <c r="T550" i="38"/>
  <c r="K551" i="38"/>
  <c r="T551" i="38"/>
  <c r="K552" i="38"/>
  <c r="T552" i="38"/>
  <c r="K553" i="38"/>
  <c r="T553" i="38"/>
  <c r="K554" i="38"/>
  <c r="T554" i="38"/>
  <c r="K555" i="38"/>
  <c r="T555" i="38"/>
  <c r="K556" i="38"/>
  <c r="T556" i="38"/>
  <c r="K557" i="38"/>
  <c r="T557" i="38"/>
  <c r="K558" i="38"/>
  <c r="T558" i="38"/>
  <c r="K559" i="38"/>
  <c r="T559" i="38"/>
  <c r="K560" i="38"/>
  <c r="T560" i="38"/>
  <c r="K561" i="38"/>
  <c r="T561" i="38"/>
  <c r="K562" i="38"/>
  <c r="T562" i="38"/>
  <c r="K563" i="38"/>
  <c r="T563" i="38"/>
  <c r="K564" i="38"/>
  <c r="T564" i="38"/>
  <c r="K565" i="38"/>
  <c r="T565" i="38"/>
  <c r="K566" i="38"/>
  <c r="T566" i="38"/>
  <c r="K567" i="38"/>
  <c r="T567" i="38"/>
  <c r="K568" i="38"/>
  <c r="T568" i="38"/>
  <c r="K569" i="38"/>
  <c r="T569" i="38"/>
  <c r="K570" i="38"/>
  <c r="T570" i="38"/>
  <c r="K571" i="38"/>
  <c r="T571" i="38"/>
  <c r="K572" i="38"/>
  <c r="T572" i="38"/>
  <c r="K573" i="38"/>
  <c r="T573" i="38"/>
  <c r="K574" i="38"/>
  <c r="T574" i="38"/>
  <c r="K575" i="38"/>
  <c r="T575" i="38"/>
  <c r="K576" i="38"/>
  <c r="T576" i="38"/>
  <c r="K577" i="38"/>
  <c r="T577" i="38"/>
  <c r="K578" i="38"/>
  <c r="T578" i="38"/>
  <c r="K579" i="38"/>
  <c r="T579" i="38"/>
  <c r="K580" i="38"/>
  <c r="T580" i="38"/>
  <c r="K581" i="38"/>
  <c r="T581" i="38"/>
  <c r="K582" i="38"/>
  <c r="T582" i="38"/>
  <c r="K583" i="38"/>
  <c r="T583" i="38"/>
  <c r="K584" i="38"/>
  <c r="T584" i="38"/>
  <c r="K585" i="38"/>
  <c r="T585" i="38"/>
  <c r="K586" i="38"/>
  <c r="T586" i="38"/>
  <c r="K587" i="38"/>
  <c r="T587" i="38"/>
  <c r="K588" i="38"/>
  <c r="T588" i="38"/>
  <c r="K589" i="38"/>
  <c r="T589" i="38"/>
  <c r="K590" i="38"/>
  <c r="T590" i="38"/>
  <c r="K591" i="38"/>
  <c r="T591" i="38"/>
  <c r="K592" i="38"/>
  <c r="T592" i="38"/>
  <c r="K593" i="38"/>
  <c r="T593" i="38"/>
  <c r="K594" i="38"/>
  <c r="T594" i="38"/>
  <c r="K595" i="38"/>
  <c r="T595" i="38"/>
  <c r="K596" i="38"/>
  <c r="T596" i="38"/>
  <c r="K597" i="38"/>
  <c r="T597" i="38"/>
  <c r="K598" i="38"/>
  <c r="T598" i="38"/>
  <c r="K599" i="38"/>
  <c r="T599" i="38"/>
  <c r="K600" i="38"/>
  <c r="T600" i="38"/>
  <c r="K601" i="38"/>
  <c r="T601" i="38"/>
  <c r="K602" i="38"/>
  <c r="T602" i="38"/>
  <c r="K603" i="38"/>
  <c r="T603" i="38"/>
  <c r="K604" i="38"/>
  <c r="T604" i="38"/>
  <c r="K605" i="38"/>
  <c r="T605" i="38"/>
  <c r="K606" i="38"/>
  <c r="T606" i="38"/>
  <c r="K607" i="38"/>
  <c r="T607" i="38"/>
  <c r="K608" i="38"/>
  <c r="T608" i="38"/>
  <c r="K609" i="38"/>
  <c r="T609" i="38"/>
  <c r="K610" i="38"/>
  <c r="T610" i="38"/>
  <c r="K611" i="38"/>
  <c r="T611" i="38"/>
  <c r="K612" i="38"/>
  <c r="T612" i="38"/>
  <c r="K613" i="38"/>
  <c r="T613" i="38"/>
  <c r="K614" i="38"/>
  <c r="T614" i="38"/>
  <c r="K615" i="38"/>
  <c r="T615" i="38"/>
  <c r="K616" i="38"/>
  <c r="T616" i="38"/>
  <c r="K617" i="38"/>
  <c r="T617" i="38"/>
  <c r="K618" i="38"/>
  <c r="T618" i="38"/>
  <c r="K619" i="38"/>
  <c r="T619" i="38"/>
  <c r="K620" i="38"/>
  <c r="T620" i="38"/>
  <c r="K621" i="38"/>
  <c r="T621" i="38"/>
  <c r="K622" i="38"/>
  <c r="T622" i="38"/>
  <c r="K623" i="38"/>
  <c r="T623" i="38"/>
  <c r="K624" i="38"/>
  <c r="T624" i="38"/>
  <c r="K625" i="38"/>
  <c r="T625" i="38"/>
  <c r="K626" i="38"/>
  <c r="T626" i="38"/>
  <c r="K627" i="38"/>
  <c r="T627" i="38"/>
  <c r="K628" i="38"/>
  <c r="T628" i="38"/>
  <c r="K629" i="38"/>
  <c r="T629" i="38"/>
  <c r="K630" i="38"/>
  <c r="T630" i="38"/>
  <c r="K631" i="38"/>
  <c r="T631" i="38"/>
  <c r="K632" i="38"/>
  <c r="T632" i="38"/>
  <c r="K633" i="38"/>
  <c r="T633" i="38"/>
  <c r="K634" i="38"/>
  <c r="T634" i="38"/>
  <c r="K635" i="38"/>
  <c r="T635" i="38"/>
  <c r="K636" i="38"/>
  <c r="T636" i="38"/>
  <c r="K637" i="38"/>
  <c r="T637" i="38"/>
  <c r="K638" i="38"/>
  <c r="T638" i="38"/>
  <c r="K639" i="38"/>
  <c r="T639" i="38"/>
  <c r="K640" i="38"/>
  <c r="T640" i="38"/>
  <c r="K641" i="38"/>
  <c r="T641" i="38"/>
  <c r="K642" i="38"/>
  <c r="T642" i="38"/>
  <c r="K643" i="38"/>
  <c r="T643" i="38"/>
  <c r="K644" i="38"/>
  <c r="T644" i="38"/>
  <c r="K645" i="38"/>
  <c r="T645" i="38"/>
  <c r="K646" i="38"/>
  <c r="T646" i="38"/>
  <c r="K647" i="38"/>
  <c r="T647" i="38"/>
  <c r="K648" i="38"/>
  <c r="T648" i="38"/>
  <c r="K649" i="38"/>
  <c r="T649" i="38"/>
  <c r="K650" i="38"/>
  <c r="T650" i="38"/>
  <c r="K651" i="38"/>
  <c r="T651" i="38"/>
  <c r="K652" i="38"/>
  <c r="T652" i="38"/>
  <c r="K653" i="38"/>
  <c r="T653" i="38"/>
  <c r="K654" i="38"/>
  <c r="T654" i="38"/>
  <c r="K655" i="38"/>
  <c r="T655" i="38"/>
  <c r="K656" i="38"/>
  <c r="T656" i="38"/>
  <c r="K657" i="38"/>
  <c r="T657" i="38"/>
  <c r="K658" i="38"/>
  <c r="T658" i="38"/>
  <c r="K659" i="38"/>
  <c r="T659" i="38"/>
  <c r="K660" i="38"/>
  <c r="T660" i="38"/>
  <c r="K661" i="38"/>
  <c r="T661" i="38"/>
  <c r="K662" i="38"/>
  <c r="T662" i="38"/>
  <c r="K663" i="38"/>
  <c r="T663" i="38"/>
  <c r="K664" i="38"/>
  <c r="T664" i="38"/>
  <c r="K665" i="38"/>
  <c r="T665" i="38"/>
  <c r="K666" i="38"/>
  <c r="T666" i="38"/>
  <c r="K667" i="38"/>
  <c r="T667" i="38"/>
  <c r="K668" i="38"/>
  <c r="T668" i="38"/>
  <c r="K669" i="38"/>
  <c r="T669" i="38"/>
  <c r="K670" i="38"/>
  <c r="T670" i="38"/>
  <c r="K671" i="38"/>
  <c r="T671" i="38"/>
  <c r="K672" i="38"/>
  <c r="T672" i="38"/>
  <c r="K673" i="38"/>
  <c r="T673" i="38"/>
  <c r="K674" i="38"/>
  <c r="T674" i="38"/>
  <c r="K675" i="38"/>
  <c r="T675" i="38"/>
  <c r="K676" i="38"/>
  <c r="T676" i="38"/>
  <c r="K677" i="38"/>
  <c r="T677" i="38"/>
  <c r="K678" i="38"/>
  <c r="T678" i="38"/>
  <c r="K679" i="38"/>
  <c r="T679" i="38"/>
  <c r="K680" i="38"/>
  <c r="T680" i="38"/>
  <c r="K681" i="38"/>
  <c r="T681" i="38"/>
  <c r="K682" i="38"/>
  <c r="T682" i="38"/>
  <c r="K683" i="38"/>
  <c r="T683" i="38"/>
  <c r="K684" i="38"/>
  <c r="T684" i="38"/>
  <c r="K685" i="38"/>
  <c r="T685" i="38"/>
  <c r="K686" i="38"/>
  <c r="T686" i="38"/>
  <c r="K687" i="38"/>
  <c r="T687" i="38"/>
  <c r="K688" i="38"/>
  <c r="T688" i="38"/>
  <c r="K689" i="38"/>
  <c r="T689" i="38"/>
  <c r="K690" i="38"/>
  <c r="T690" i="38"/>
  <c r="K691" i="38"/>
  <c r="T691" i="38"/>
  <c r="K692" i="38"/>
  <c r="T692" i="38"/>
  <c r="K693" i="38"/>
  <c r="T693" i="38"/>
  <c r="K694" i="38"/>
  <c r="T694" i="38"/>
  <c r="K695" i="38"/>
  <c r="T695" i="38"/>
  <c r="K696" i="38"/>
  <c r="T696" i="38"/>
  <c r="K697" i="38"/>
  <c r="T697" i="38"/>
  <c r="K698" i="38"/>
  <c r="T698" i="38"/>
  <c r="K699" i="38"/>
  <c r="T699" i="38"/>
  <c r="K700" i="38"/>
  <c r="T700" i="38"/>
  <c r="K701" i="38"/>
  <c r="T701" i="38"/>
  <c r="K702" i="38"/>
  <c r="T702" i="38"/>
  <c r="K703" i="38"/>
  <c r="T703" i="38"/>
  <c r="K704" i="38"/>
  <c r="T704" i="38"/>
  <c r="K705" i="38"/>
  <c r="T705" i="38"/>
  <c r="K706" i="38"/>
  <c r="T706" i="38"/>
  <c r="K707" i="38"/>
  <c r="T707" i="38"/>
  <c r="K708" i="38"/>
  <c r="T708" i="38"/>
  <c r="K709" i="38"/>
  <c r="T709" i="38"/>
  <c r="K710" i="38"/>
  <c r="T710" i="38"/>
  <c r="K711" i="38"/>
  <c r="T711" i="38"/>
  <c r="K712" i="38"/>
  <c r="T712" i="38"/>
  <c r="K713" i="38"/>
  <c r="T713" i="38"/>
  <c r="K714" i="38"/>
  <c r="T714" i="38"/>
  <c r="K715" i="38"/>
  <c r="T715" i="38"/>
  <c r="K716" i="38"/>
  <c r="T716" i="38"/>
  <c r="K717" i="38"/>
  <c r="T717" i="38"/>
  <c r="K718" i="38"/>
  <c r="T718" i="38"/>
  <c r="K719" i="38"/>
  <c r="T719" i="38"/>
  <c r="K720" i="38"/>
  <c r="T720" i="38"/>
  <c r="K721" i="38"/>
  <c r="T721" i="38"/>
  <c r="K722" i="38"/>
  <c r="T722" i="38"/>
  <c r="K723" i="38"/>
  <c r="T723" i="38"/>
  <c r="K724" i="38"/>
  <c r="T724" i="38"/>
  <c r="K725" i="38"/>
  <c r="T725" i="38"/>
  <c r="K726" i="38"/>
  <c r="T726" i="38"/>
  <c r="K727" i="38"/>
  <c r="T727" i="38"/>
  <c r="K728" i="38"/>
  <c r="T728" i="38"/>
  <c r="K729" i="38"/>
  <c r="T729" i="38"/>
  <c r="K730" i="38"/>
  <c r="T730" i="38"/>
  <c r="K731" i="38"/>
  <c r="T731" i="38"/>
  <c r="K732" i="38"/>
  <c r="T732" i="38"/>
  <c r="K733" i="38"/>
  <c r="T733" i="38"/>
  <c r="K734" i="38"/>
  <c r="T734" i="38"/>
  <c r="K735" i="38"/>
  <c r="T735" i="38"/>
  <c r="K736" i="38"/>
  <c r="T736" i="38"/>
  <c r="K737" i="38"/>
  <c r="T737" i="38"/>
  <c r="K738" i="38"/>
  <c r="T738" i="38"/>
  <c r="K739" i="38"/>
  <c r="T739" i="38"/>
  <c r="K740" i="38"/>
  <c r="T740" i="38"/>
  <c r="K741" i="38"/>
  <c r="T741" i="38"/>
  <c r="K742" i="38"/>
  <c r="T742" i="38"/>
  <c r="K743" i="38"/>
  <c r="T743" i="38"/>
  <c r="K744" i="38"/>
  <c r="T744" i="38"/>
  <c r="K745" i="38"/>
  <c r="T745" i="38"/>
  <c r="K746" i="38"/>
  <c r="T746" i="38"/>
  <c r="K747" i="38"/>
  <c r="T747" i="38"/>
  <c r="K748" i="38"/>
  <c r="T748" i="38"/>
  <c r="K749" i="38"/>
  <c r="T749" i="38"/>
  <c r="K750" i="38"/>
  <c r="T750" i="38"/>
  <c r="K751" i="38"/>
  <c r="T751" i="38"/>
  <c r="K752" i="38"/>
  <c r="T752" i="38"/>
  <c r="K753" i="38"/>
  <c r="T753" i="38"/>
  <c r="K754" i="38"/>
  <c r="T754" i="38"/>
  <c r="K755" i="38"/>
  <c r="T755" i="38"/>
  <c r="K756" i="38"/>
  <c r="T756" i="38"/>
  <c r="K757" i="38"/>
  <c r="T757" i="38"/>
  <c r="K758" i="38"/>
  <c r="T758" i="38"/>
  <c r="K759" i="38"/>
  <c r="T759" i="38"/>
  <c r="K760" i="38"/>
  <c r="T760" i="38"/>
  <c r="K761" i="38"/>
  <c r="T761" i="38"/>
  <c r="K762" i="38"/>
  <c r="T762" i="38"/>
  <c r="K763" i="38"/>
  <c r="T763" i="38"/>
  <c r="K764" i="38"/>
  <c r="T764" i="38"/>
  <c r="K765" i="38"/>
  <c r="T765" i="38"/>
  <c r="K766" i="38"/>
  <c r="T766" i="38"/>
  <c r="K767" i="38"/>
  <c r="T767" i="38"/>
  <c r="K768" i="38"/>
  <c r="T768" i="38"/>
  <c r="K769" i="38"/>
  <c r="T769" i="38"/>
  <c r="K770" i="38"/>
  <c r="T770" i="38"/>
  <c r="K771" i="38"/>
  <c r="T771" i="38"/>
  <c r="K772" i="38"/>
  <c r="T772" i="38"/>
  <c r="K773" i="38"/>
  <c r="T773" i="38"/>
  <c r="K774" i="38"/>
  <c r="T774" i="38"/>
  <c r="K775" i="38"/>
  <c r="T775" i="38"/>
  <c r="K776" i="38"/>
  <c r="T776" i="38"/>
  <c r="K777" i="38"/>
  <c r="T777" i="38"/>
  <c r="K778" i="38"/>
  <c r="T778" i="38"/>
  <c r="K779" i="38"/>
  <c r="T779" i="38"/>
  <c r="K780" i="38"/>
  <c r="T780" i="38"/>
  <c r="K781" i="38"/>
  <c r="T781" i="38"/>
  <c r="K782" i="38"/>
  <c r="T782" i="38"/>
  <c r="K783" i="38"/>
  <c r="T783" i="38"/>
  <c r="K784" i="38"/>
  <c r="T784" i="38"/>
  <c r="K785" i="38"/>
  <c r="T785" i="38"/>
  <c r="K786" i="38"/>
  <c r="T786" i="38"/>
  <c r="K787" i="38"/>
  <c r="T787" i="38"/>
  <c r="K788" i="38"/>
  <c r="T788" i="38"/>
  <c r="K789" i="38"/>
  <c r="T789" i="38"/>
  <c r="K790" i="38"/>
  <c r="T790" i="38"/>
  <c r="K791" i="38"/>
  <c r="T791" i="38"/>
  <c r="K792" i="38"/>
  <c r="T792" i="38"/>
  <c r="K793" i="38"/>
  <c r="T793" i="38"/>
  <c r="K794" i="38"/>
  <c r="T794" i="38"/>
  <c r="K795" i="38"/>
  <c r="T795" i="38"/>
  <c r="K796" i="38"/>
  <c r="T796" i="38"/>
  <c r="K797" i="38"/>
  <c r="T797" i="38"/>
  <c r="K798" i="38"/>
  <c r="T798" i="38"/>
  <c r="K799" i="38"/>
  <c r="T799" i="38"/>
  <c r="K800" i="38"/>
  <c r="T800" i="38"/>
  <c r="K801" i="38"/>
  <c r="T801" i="38"/>
  <c r="K802" i="38"/>
  <c r="T802" i="38"/>
  <c r="K803" i="38"/>
  <c r="T803" i="38"/>
  <c r="K804" i="38"/>
  <c r="T804" i="38"/>
  <c r="K805" i="38"/>
  <c r="T805" i="38"/>
  <c r="K806" i="38"/>
  <c r="T806" i="38"/>
  <c r="K807" i="38"/>
  <c r="T807" i="38"/>
  <c r="K808" i="38"/>
  <c r="T808" i="38"/>
  <c r="K809" i="38"/>
  <c r="T809" i="38"/>
  <c r="K810" i="38"/>
  <c r="T810" i="38"/>
  <c r="K811" i="38"/>
  <c r="T811" i="38"/>
  <c r="K812" i="38"/>
  <c r="T812" i="38"/>
  <c r="K813" i="38"/>
  <c r="T813" i="38"/>
  <c r="K814" i="38"/>
  <c r="T814" i="38"/>
  <c r="K815" i="38"/>
  <c r="T815" i="38"/>
  <c r="K816" i="38"/>
  <c r="T816" i="38"/>
  <c r="K817" i="38"/>
  <c r="T817" i="38"/>
  <c r="K818" i="38"/>
  <c r="T818" i="38"/>
  <c r="K819" i="38"/>
  <c r="T819" i="38"/>
  <c r="K820" i="38"/>
  <c r="T820" i="38"/>
  <c r="K821" i="38"/>
  <c r="T821" i="38"/>
  <c r="K822" i="38"/>
  <c r="T822" i="38"/>
  <c r="K823" i="38"/>
  <c r="T823" i="38"/>
  <c r="K824" i="38"/>
  <c r="T824" i="38"/>
  <c r="K825" i="38"/>
  <c r="T825" i="38"/>
  <c r="K826" i="38"/>
  <c r="T826" i="38"/>
  <c r="K827" i="38"/>
  <c r="T827" i="38"/>
  <c r="K828" i="38"/>
  <c r="T828" i="38"/>
  <c r="K829" i="38"/>
  <c r="T829" i="38"/>
  <c r="K830" i="38"/>
  <c r="T830" i="38"/>
  <c r="K831" i="38"/>
  <c r="T831" i="38"/>
  <c r="K832" i="38"/>
  <c r="T832" i="38"/>
  <c r="K833" i="38"/>
  <c r="T833" i="38"/>
  <c r="K834" i="38"/>
  <c r="T834" i="38"/>
  <c r="K835" i="38"/>
  <c r="T835" i="38"/>
  <c r="K836" i="38"/>
  <c r="T836" i="38"/>
  <c r="K837" i="38"/>
  <c r="T837" i="38"/>
  <c r="K838" i="38"/>
  <c r="T838" i="38"/>
  <c r="K839" i="38"/>
  <c r="T839" i="38"/>
  <c r="K840" i="38"/>
  <c r="T840" i="38"/>
  <c r="K841" i="38"/>
  <c r="T841" i="38"/>
  <c r="K842" i="38"/>
  <c r="T842" i="38"/>
  <c r="K843" i="38"/>
  <c r="T843" i="38"/>
  <c r="K844" i="38"/>
  <c r="T844" i="38"/>
  <c r="K845" i="38"/>
  <c r="T845" i="38"/>
  <c r="K846" i="38"/>
  <c r="T846" i="38"/>
  <c r="K847" i="38"/>
  <c r="T847" i="38"/>
  <c r="K848" i="38"/>
  <c r="T848" i="38"/>
  <c r="K849" i="38"/>
  <c r="T849" i="38"/>
  <c r="K850" i="38"/>
  <c r="T850" i="38"/>
  <c r="K851" i="38"/>
  <c r="T851" i="38"/>
  <c r="K852" i="38"/>
  <c r="T852" i="38"/>
  <c r="K853" i="38"/>
  <c r="T853" i="38"/>
  <c r="K854" i="38"/>
  <c r="T854" i="38"/>
  <c r="K855" i="38"/>
  <c r="T855" i="38"/>
  <c r="K856" i="38"/>
  <c r="T856" i="38"/>
  <c r="K857" i="38"/>
  <c r="T857" i="38"/>
  <c r="K858" i="38"/>
  <c r="T858" i="38"/>
  <c r="K859" i="38"/>
  <c r="T859" i="38"/>
  <c r="K860" i="38"/>
  <c r="T860" i="38"/>
  <c r="K861" i="38"/>
  <c r="T861" i="38"/>
  <c r="K862" i="38"/>
  <c r="T862" i="38"/>
  <c r="K863" i="38"/>
  <c r="T863" i="38"/>
  <c r="K864" i="38"/>
  <c r="T864" i="38"/>
  <c r="K865" i="38"/>
  <c r="T865" i="38"/>
  <c r="K866" i="38"/>
  <c r="T866" i="38"/>
  <c r="K867" i="38"/>
  <c r="T867" i="38"/>
  <c r="K868" i="38"/>
  <c r="T868" i="38"/>
  <c r="K869" i="38"/>
  <c r="T869" i="38"/>
  <c r="K870" i="38"/>
  <c r="T870" i="38"/>
  <c r="K871" i="38"/>
  <c r="T871" i="38"/>
  <c r="K872" i="38"/>
  <c r="T872" i="38"/>
  <c r="K873" i="38"/>
  <c r="T873" i="38"/>
  <c r="K874" i="38"/>
  <c r="T874" i="38"/>
  <c r="K875" i="38"/>
  <c r="T875" i="38"/>
  <c r="K876" i="38"/>
  <c r="T876" i="38"/>
  <c r="K877" i="38"/>
  <c r="T877" i="38"/>
  <c r="K878" i="38"/>
  <c r="T878" i="38"/>
  <c r="K879" i="38"/>
  <c r="T879" i="38"/>
  <c r="K880" i="38"/>
  <c r="T880" i="38"/>
  <c r="K881" i="38"/>
  <c r="T881" i="38"/>
  <c r="K882" i="38"/>
  <c r="T882" i="38"/>
  <c r="K883" i="38"/>
  <c r="T883" i="38"/>
  <c r="K884" i="38"/>
  <c r="T884" i="38"/>
  <c r="K885" i="38"/>
  <c r="T885" i="38"/>
  <c r="K886" i="38"/>
  <c r="T886" i="38"/>
  <c r="K887" i="38"/>
  <c r="T887" i="38"/>
  <c r="K888" i="38"/>
  <c r="T888" i="38"/>
  <c r="K889" i="38"/>
  <c r="T889" i="38"/>
  <c r="K890" i="38"/>
  <c r="T890" i="38"/>
  <c r="K891" i="38"/>
  <c r="T891" i="38"/>
  <c r="K892" i="38"/>
  <c r="T892" i="38"/>
  <c r="K893" i="38"/>
  <c r="T893" i="38"/>
  <c r="K894" i="38"/>
  <c r="T894" i="38"/>
  <c r="K895" i="38"/>
  <c r="T895" i="38"/>
  <c r="K896" i="38"/>
  <c r="T896" i="38"/>
  <c r="K897" i="38"/>
  <c r="T897" i="38"/>
  <c r="K898" i="38"/>
  <c r="T898" i="38"/>
  <c r="K899" i="38"/>
  <c r="T899" i="38"/>
  <c r="K900" i="38"/>
  <c r="T900" i="38"/>
  <c r="K901" i="38"/>
  <c r="T901" i="38"/>
  <c r="K902" i="38"/>
  <c r="T902" i="38"/>
  <c r="K903" i="38"/>
  <c r="T903" i="38"/>
  <c r="K904" i="38"/>
  <c r="T904" i="38"/>
  <c r="K905" i="38"/>
  <c r="T905" i="38"/>
  <c r="K906" i="38"/>
  <c r="T906" i="38"/>
  <c r="K907" i="38"/>
  <c r="T907" i="38"/>
  <c r="K908" i="38"/>
  <c r="T908" i="38"/>
  <c r="K909" i="38"/>
  <c r="T909" i="38"/>
  <c r="K910" i="38"/>
  <c r="T910" i="38"/>
  <c r="K911" i="38"/>
  <c r="T911" i="38"/>
  <c r="K912" i="38"/>
  <c r="T912" i="38"/>
  <c r="K913" i="38"/>
  <c r="T913" i="38"/>
  <c r="K914" i="38"/>
  <c r="T914" i="38"/>
  <c r="K915" i="38"/>
  <c r="T915" i="38"/>
  <c r="K916" i="38"/>
  <c r="T916" i="38"/>
  <c r="K917" i="38"/>
  <c r="T917" i="38"/>
  <c r="K918" i="38"/>
  <c r="T918" i="38"/>
  <c r="K919" i="38"/>
  <c r="T919" i="38"/>
  <c r="K920" i="38"/>
  <c r="T920" i="38"/>
  <c r="K921" i="38"/>
  <c r="T921" i="38"/>
  <c r="K922" i="38"/>
  <c r="T922" i="38"/>
  <c r="K923" i="38"/>
  <c r="T923" i="38"/>
  <c r="K924" i="38"/>
  <c r="T924" i="38"/>
  <c r="K925" i="38"/>
  <c r="T925" i="38"/>
  <c r="K926" i="38"/>
  <c r="T926" i="38"/>
  <c r="K927" i="38"/>
  <c r="T927" i="38"/>
  <c r="K928" i="38"/>
  <c r="T928" i="38"/>
  <c r="K929" i="38"/>
  <c r="T929" i="38"/>
  <c r="K930" i="38"/>
  <c r="T930" i="38"/>
  <c r="K931" i="38"/>
  <c r="T931" i="38"/>
  <c r="K932" i="38"/>
  <c r="T932" i="38"/>
  <c r="K933" i="38"/>
  <c r="T933" i="38"/>
  <c r="K934" i="38"/>
  <c r="T934" i="38"/>
  <c r="K935" i="38"/>
  <c r="T935" i="38"/>
  <c r="K936" i="38"/>
  <c r="T936" i="38"/>
  <c r="K937" i="38"/>
  <c r="T937" i="38"/>
  <c r="K938" i="38"/>
  <c r="T938" i="38"/>
  <c r="K939" i="38"/>
  <c r="T939" i="38"/>
  <c r="K940" i="38"/>
  <c r="T940" i="38"/>
  <c r="K941" i="38"/>
  <c r="T941" i="38"/>
  <c r="K942" i="38"/>
  <c r="T942" i="38"/>
  <c r="K943" i="38"/>
  <c r="T943" i="38"/>
  <c r="K944" i="38"/>
  <c r="T944" i="38"/>
  <c r="K945" i="38"/>
  <c r="T945" i="38"/>
  <c r="K946" i="38"/>
  <c r="T946" i="38"/>
  <c r="K947" i="38"/>
  <c r="T947" i="38"/>
  <c r="K948" i="38"/>
  <c r="T948" i="38"/>
  <c r="K949" i="38"/>
  <c r="T949" i="38"/>
  <c r="K950" i="38"/>
  <c r="T950" i="38"/>
  <c r="K951" i="38"/>
  <c r="T951" i="38"/>
  <c r="K952" i="38"/>
  <c r="T952" i="38"/>
  <c r="K953" i="38"/>
  <c r="T953" i="38"/>
  <c r="K954" i="38"/>
  <c r="T954" i="38"/>
  <c r="K955" i="38"/>
  <c r="T955" i="38"/>
  <c r="K956" i="38"/>
  <c r="T956" i="38"/>
  <c r="K957" i="38"/>
  <c r="T957" i="38"/>
  <c r="K958" i="38"/>
  <c r="T958" i="38"/>
  <c r="K959" i="38"/>
  <c r="T959" i="38"/>
  <c r="K960" i="38"/>
  <c r="T960" i="38"/>
  <c r="K961" i="38"/>
  <c r="T961" i="38"/>
  <c r="K962" i="38"/>
  <c r="T962" i="38"/>
  <c r="K963" i="38"/>
  <c r="T963" i="38"/>
  <c r="K964" i="38"/>
  <c r="T964" i="38"/>
  <c r="K965" i="38"/>
  <c r="T965" i="38"/>
  <c r="K966" i="38"/>
  <c r="T966" i="38"/>
  <c r="K967" i="38"/>
  <c r="T967" i="38"/>
  <c r="K968" i="38"/>
  <c r="T968" i="38"/>
  <c r="K969" i="38"/>
  <c r="T969" i="38"/>
  <c r="K970" i="38"/>
  <c r="T970" i="38"/>
  <c r="K971" i="38"/>
  <c r="T971" i="38"/>
  <c r="K972" i="38"/>
  <c r="T972" i="38"/>
  <c r="K973" i="38"/>
  <c r="T973" i="38"/>
  <c r="K974" i="38"/>
  <c r="T974" i="38"/>
  <c r="K975" i="38"/>
  <c r="T975" i="38"/>
  <c r="K976" i="38"/>
  <c r="T976" i="38"/>
  <c r="K977" i="38"/>
  <c r="T977" i="38"/>
  <c r="K978" i="38"/>
  <c r="T978" i="38"/>
  <c r="K979" i="38"/>
  <c r="T979" i="38"/>
  <c r="K980" i="38"/>
  <c r="T980" i="38"/>
  <c r="K981" i="38"/>
  <c r="T981" i="38"/>
  <c r="K982" i="38"/>
  <c r="T982" i="38"/>
  <c r="K983" i="38"/>
  <c r="T983" i="38"/>
  <c r="K984" i="38"/>
  <c r="T984" i="38"/>
  <c r="K985" i="38"/>
  <c r="T985" i="38"/>
  <c r="K986" i="38"/>
  <c r="T986" i="38"/>
  <c r="K987" i="38"/>
  <c r="T987" i="38"/>
  <c r="K988" i="38"/>
  <c r="T988" i="38"/>
  <c r="K989" i="38"/>
  <c r="T989" i="38"/>
  <c r="K990" i="38"/>
  <c r="T990" i="38"/>
  <c r="K991" i="38"/>
  <c r="T991" i="38"/>
  <c r="K992" i="38"/>
  <c r="T992" i="38"/>
  <c r="K993" i="38"/>
  <c r="T993" i="38"/>
  <c r="K994" i="38"/>
  <c r="T994" i="38"/>
  <c r="K995" i="38"/>
  <c r="T995" i="38"/>
  <c r="K996" i="38"/>
  <c r="T996" i="38"/>
  <c r="K997" i="38"/>
  <c r="T997" i="38"/>
  <c r="K998" i="38"/>
  <c r="T998" i="38"/>
  <c r="K999" i="38"/>
  <c r="T999" i="38"/>
  <c r="K1000" i="38"/>
  <c r="T1000" i="38"/>
  <c r="K1001" i="38"/>
  <c r="T1001" i="38"/>
  <c r="K1002" i="38"/>
  <c r="T1002" i="38"/>
  <c r="K1003" i="38"/>
  <c r="T1003" i="38"/>
  <c r="K1004" i="38"/>
  <c r="T1004" i="38"/>
  <c r="K1005" i="38"/>
  <c r="T1005" i="38"/>
  <c r="K1006" i="38"/>
  <c r="T1006" i="38"/>
  <c r="K1007" i="38"/>
  <c r="T1007" i="38"/>
  <c r="K1008" i="38"/>
  <c r="T1008" i="38"/>
  <c r="K1009" i="38"/>
  <c r="T1009" i="38"/>
  <c r="K1010" i="38"/>
  <c r="T1010" i="38"/>
  <c r="K1011" i="38"/>
  <c r="T1011" i="38"/>
  <c r="K1012" i="38"/>
  <c r="T1012" i="38"/>
  <c r="K1013" i="38"/>
  <c r="T1013" i="38"/>
  <c r="K1014" i="38"/>
  <c r="T1014" i="38"/>
  <c r="K1015" i="38"/>
  <c r="T1015" i="38"/>
  <c r="K1016" i="38"/>
  <c r="T1016" i="38"/>
  <c r="K1017" i="38"/>
  <c r="T1017" i="38"/>
  <c r="K1018" i="38"/>
  <c r="T1018" i="38"/>
  <c r="K1019" i="38"/>
  <c r="T1019" i="38"/>
  <c r="K1020" i="38"/>
  <c r="T1020" i="38"/>
  <c r="K1021" i="38"/>
  <c r="T1021" i="38"/>
  <c r="K1022" i="38"/>
  <c r="T1022" i="38"/>
  <c r="K1023" i="38"/>
  <c r="T1023" i="38"/>
  <c r="K1024" i="38"/>
  <c r="T1024" i="38"/>
  <c r="K1025" i="38"/>
  <c r="T1025" i="38"/>
  <c r="K1026" i="38"/>
  <c r="T1026" i="38"/>
  <c r="K1027" i="38"/>
  <c r="T1027" i="38"/>
  <c r="K1028" i="38"/>
  <c r="T1028" i="38"/>
  <c r="K1029" i="38"/>
  <c r="T1029" i="38"/>
  <c r="K1030" i="38"/>
  <c r="T1030" i="38"/>
  <c r="K1031" i="38"/>
  <c r="T1031" i="38"/>
  <c r="K1032" i="38"/>
  <c r="T1032" i="38"/>
  <c r="K1033" i="38"/>
  <c r="T1033" i="38"/>
  <c r="K1034" i="38"/>
  <c r="T1034" i="38"/>
  <c r="K1035" i="38"/>
  <c r="T1035" i="38"/>
  <c r="K1036" i="38"/>
  <c r="T1036" i="38"/>
  <c r="K1037" i="38"/>
  <c r="T1037" i="38"/>
  <c r="K1038" i="38"/>
  <c r="T1038" i="38"/>
  <c r="K1039" i="38"/>
  <c r="T1039" i="38"/>
  <c r="K1040" i="38"/>
  <c r="T1040" i="38"/>
  <c r="K1041" i="38"/>
  <c r="T1041" i="38"/>
  <c r="K1042" i="38"/>
  <c r="T1042" i="38"/>
  <c r="K1043" i="38"/>
  <c r="T1043" i="38"/>
  <c r="K1044" i="38"/>
  <c r="T1044" i="38"/>
  <c r="K1045" i="38"/>
  <c r="T1045" i="38"/>
  <c r="K1046" i="38"/>
  <c r="T1046" i="38"/>
  <c r="K1047" i="38"/>
  <c r="T1047" i="38"/>
  <c r="K1048" i="38"/>
  <c r="T1048" i="38"/>
  <c r="K1049" i="38"/>
  <c r="T1049" i="38"/>
  <c r="K1050" i="38"/>
  <c r="T1050" i="38"/>
  <c r="K1051" i="38"/>
  <c r="T1051" i="38"/>
  <c r="K1052" i="38"/>
  <c r="T1052" i="38"/>
  <c r="K1053" i="38"/>
  <c r="T1053" i="38"/>
  <c r="K1054" i="38"/>
  <c r="T1054" i="38"/>
  <c r="K1055" i="38"/>
  <c r="T1055" i="38"/>
  <c r="K1056" i="38"/>
  <c r="T1056" i="38"/>
  <c r="K1057" i="38"/>
  <c r="T1057" i="38"/>
  <c r="K1058" i="38"/>
  <c r="T1058" i="38"/>
  <c r="K1059" i="38"/>
  <c r="T1059" i="38"/>
  <c r="K1060" i="38"/>
  <c r="T1060" i="38"/>
  <c r="K1061" i="38"/>
  <c r="T1061" i="38"/>
  <c r="K1062" i="38"/>
  <c r="T1062" i="38"/>
  <c r="K1063" i="38"/>
  <c r="T1063" i="38"/>
  <c r="K1064" i="38"/>
  <c r="T1064" i="38"/>
  <c r="K1065" i="38"/>
  <c r="T1065" i="38"/>
  <c r="K1066" i="38"/>
  <c r="T1066" i="38"/>
  <c r="K1067" i="38"/>
  <c r="T1067" i="38"/>
  <c r="K1068" i="38"/>
  <c r="T1068" i="38"/>
  <c r="K1069" i="38"/>
  <c r="T1069" i="38"/>
  <c r="K1070" i="38"/>
  <c r="T1070" i="38"/>
  <c r="K1071" i="38"/>
  <c r="T1071" i="38"/>
  <c r="K1072" i="38"/>
  <c r="T1072" i="38"/>
  <c r="K1073" i="38"/>
  <c r="T1073" i="38"/>
  <c r="K1074" i="38"/>
  <c r="T1074" i="38"/>
  <c r="K1075" i="38"/>
  <c r="T1075" i="38"/>
  <c r="K1076" i="38"/>
  <c r="T1076" i="38"/>
  <c r="K1077" i="38"/>
  <c r="T1077" i="38"/>
  <c r="K1078" i="38"/>
  <c r="T1078" i="38"/>
  <c r="K1079" i="38"/>
  <c r="T1079" i="38"/>
  <c r="K1080" i="38"/>
  <c r="T1080" i="38"/>
  <c r="K1081" i="38"/>
  <c r="T1081" i="38"/>
  <c r="K1082" i="38"/>
  <c r="T1082" i="38"/>
  <c r="K1083" i="38"/>
  <c r="T1083" i="38"/>
  <c r="K1084" i="38"/>
  <c r="T1084" i="38"/>
  <c r="K1085" i="38"/>
  <c r="T1085" i="38"/>
  <c r="K1086" i="38"/>
  <c r="T1086" i="38"/>
  <c r="K1087" i="38"/>
  <c r="T1087" i="38"/>
  <c r="K1088" i="38"/>
  <c r="T1088" i="38"/>
  <c r="K1089" i="38"/>
  <c r="T1089" i="38"/>
  <c r="K1090" i="38"/>
  <c r="T1090" i="38"/>
  <c r="K1091" i="38"/>
  <c r="T1091" i="38"/>
  <c r="K1092" i="38"/>
  <c r="T1092" i="38"/>
  <c r="K1093" i="38"/>
  <c r="T1093" i="38"/>
  <c r="K1094" i="38"/>
  <c r="T1094" i="38"/>
  <c r="K1095" i="38"/>
  <c r="T1095" i="38"/>
  <c r="K1096" i="38"/>
  <c r="T1096" i="38"/>
  <c r="K1097" i="38"/>
  <c r="T1097" i="38"/>
  <c r="K1098" i="38"/>
  <c r="T1098" i="38"/>
  <c r="K1099" i="38"/>
  <c r="T1099" i="38"/>
  <c r="K1100" i="38"/>
  <c r="T1100" i="38"/>
  <c r="K1101" i="38"/>
  <c r="T1101" i="38"/>
  <c r="K1102" i="38"/>
  <c r="T1102" i="38"/>
  <c r="K1103" i="38"/>
  <c r="T1103" i="38"/>
  <c r="K1104" i="38"/>
  <c r="T1104" i="38"/>
  <c r="K1105" i="38"/>
  <c r="T1105" i="38"/>
  <c r="K1106" i="38"/>
  <c r="T1106" i="38"/>
  <c r="K1107" i="38"/>
  <c r="T1107" i="38"/>
  <c r="K1108" i="38"/>
  <c r="T1108" i="38"/>
  <c r="K1109" i="38"/>
  <c r="T1109" i="38"/>
  <c r="K1110" i="38"/>
  <c r="T1110" i="38"/>
  <c r="K1111" i="38"/>
  <c r="T1111" i="38"/>
  <c r="K1112" i="38"/>
  <c r="T1112" i="38"/>
  <c r="K1113" i="38"/>
  <c r="T1113" i="38"/>
  <c r="K1114" i="38"/>
  <c r="T1114" i="38"/>
  <c r="K1115" i="38"/>
  <c r="T1115" i="38"/>
  <c r="K1116" i="38"/>
  <c r="T1116" i="38"/>
  <c r="K1117" i="38"/>
  <c r="T1117" i="38"/>
  <c r="K1118" i="38"/>
  <c r="T1118" i="38"/>
  <c r="K1119" i="38"/>
  <c r="T1119" i="38"/>
  <c r="K1120" i="38"/>
  <c r="T1120" i="38"/>
  <c r="K1121" i="38"/>
  <c r="T1121" i="38"/>
  <c r="K1122" i="38"/>
  <c r="T1122" i="38"/>
  <c r="K1123" i="38"/>
  <c r="T1123" i="38"/>
  <c r="K1124" i="38"/>
  <c r="T1124" i="38"/>
  <c r="K1125" i="38"/>
  <c r="T1125" i="38"/>
  <c r="K1126" i="38"/>
  <c r="T1126" i="38"/>
  <c r="K1127" i="38"/>
  <c r="T1127" i="38"/>
  <c r="K1128" i="38"/>
  <c r="T1128" i="38"/>
  <c r="K1129" i="38"/>
  <c r="T1129" i="38"/>
  <c r="K1130" i="38"/>
  <c r="T1130" i="38"/>
  <c r="K1131" i="38"/>
  <c r="T1131" i="38"/>
  <c r="K1132" i="38"/>
  <c r="T1132" i="38"/>
  <c r="K1133" i="38"/>
  <c r="T1133" i="38"/>
  <c r="K1134" i="38"/>
  <c r="T1134" i="38"/>
  <c r="K1135" i="38"/>
  <c r="T1135" i="38"/>
  <c r="K1136" i="38"/>
  <c r="T1136" i="38"/>
  <c r="K1137" i="38"/>
  <c r="T1137" i="38"/>
  <c r="K1138" i="38"/>
  <c r="T1138" i="38"/>
  <c r="K1139" i="38"/>
  <c r="T1139" i="38"/>
  <c r="K1140" i="38"/>
  <c r="T1140" i="38"/>
  <c r="K1141" i="38"/>
  <c r="T1141" i="38"/>
  <c r="K1142" i="38"/>
  <c r="T1142" i="38"/>
  <c r="K1143" i="38"/>
  <c r="T1143" i="38"/>
  <c r="K1144" i="38"/>
  <c r="T1144" i="38"/>
  <c r="K1145" i="38"/>
  <c r="T1145" i="38"/>
  <c r="K1146" i="38"/>
  <c r="T1146" i="38"/>
  <c r="K1147" i="38"/>
  <c r="T1147" i="38"/>
  <c r="K1148" i="38"/>
  <c r="T1148" i="38"/>
  <c r="K1149" i="38"/>
  <c r="T1149" i="38"/>
  <c r="K1150" i="38"/>
  <c r="T1150" i="38"/>
  <c r="K1151" i="38"/>
  <c r="T1151" i="38"/>
  <c r="K1152" i="38"/>
  <c r="T1152" i="38"/>
  <c r="K1153" i="38"/>
  <c r="T1153" i="38"/>
  <c r="K1154" i="38"/>
  <c r="T1154" i="38"/>
  <c r="K1155" i="38"/>
  <c r="T1155" i="38"/>
  <c r="K1156" i="38"/>
  <c r="T1156" i="38"/>
  <c r="K1157" i="38"/>
  <c r="T1157" i="38"/>
  <c r="K1158" i="38"/>
  <c r="T1158" i="38"/>
  <c r="K1159" i="38"/>
  <c r="T1159" i="38"/>
  <c r="K1160" i="38"/>
  <c r="T1160" i="38"/>
  <c r="K1161" i="38"/>
  <c r="T1161" i="38"/>
  <c r="K1162" i="38"/>
  <c r="T1162" i="38"/>
  <c r="K1163" i="38"/>
  <c r="T1163" i="38"/>
  <c r="K1164" i="38"/>
  <c r="T1164" i="38"/>
  <c r="K1165" i="38"/>
  <c r="T1165" i="38"/>
  <c r="K1166" i="38"/>
  <c r="T1166" i="38"/>
  <c r="K1167" i="38"/>
  <c r="T1167" i="38"/>
  <c r="K1168" i="38"/>
  <c r="T1168" i="38"/>
  <c r="K1169" i="38"/>
  <c r="T1169" i="38"/>
  <c r="K1170" i="38"/>
  <c r="T1170" i="38"/>
  <c r="K1171" i="38"/>
  <c r="T1171" i="38"/>
  <c r="K1172" i="38"/>
  <c r="T1172" i="38"/>
  <c r="K1173" i="38"/>
  <c r="T1173" i="38"/>
  <c r="K1174" i="38"/>
  <c r="T1174" i="38"/>
  <c r="K1175" i="38"/>
  <c r="T1175" i="38"/>
  <c r="K1176" i="38"/>
  <c r="T1176" i="38"/>
  <c r="K1177" i="38"/>
  <c r="T1177" i="38"/>
  <c r="K1178" i="38"/>
  <c r="T1178" i="38"/>
  <c r="K1179" i="38"/>
  <c r="T1179" i="38"/>
  <c r="K1180" i="38"/>
  <c r="T1180" i="38"/>
  <c r="K1181" i="38"/>
  <c r="T1181" i="38"/>
  <c r="K1182" i="38"/>
  <c r="T1182" i="38"/>
  <c r="K1183" i="38"/>
  <c r="T1183" i="38"/>
  <c r="K1184" i="38"/>
  <c r="T1184" i="38"/>
  <c r="K1185" i="38"/>
  <c r="T1185" i="38"/>
  <c r="K1186" i="38"/>
  <c r="T1186" i="38"/>
  <c r="K1187" i="38"/>
  <c r="T1187" i="38"/>
  <c r="K1188" i="38"/>
  <c r="T1188" i="38"/>
  <c r="K1189" i="38"/>
  <c r="T1189" i="38"/>
  <c r="K1190" i="38"/>
  <c r="T1190" i="38"/>
  <c r="K1191" i="38"/>
  <c r="T1191" i="38"/>
  <c r="K1192" i="38"/>
  <c r="T1192" i="38"/>
  <c r="K1193" i="38"/>
  <c r="T1193" i="38"/>
  <c r="K1194" i="38"/>
  <c r="T1194" i="38"/>
  <c r="K1195" i="38"/>
  <c r="T1195" i="38"/>
  <c r="K1196" i="38"/>
  <c r="T1196" i="38"/>
  <c r="K1197" i="38"/>
  <c r="T1197" i="38"/>
  <c r="K1198" i="38"/>
  <c r="T1198" i="38"/>
  <c r="K1199" i="38"/>
  <c r="T1199" i="38"/>
  <c r="K1200" i="38"/>
  <c r="T1200" i="38"/>
  <c r="K1201" i="38"/>
  <c r="T1201" i="38"/>
  <c r="K1202" i="38"/>
  <c r="T1202" i="38"/>
  <c r="K1203" i="38"/>
  <c r="T1203" i="38"/>
  <c r="K1204" i="38"/>
  <c r="T1204" i="38"/>
  <c r="K1205" i="38"/>
  <c r="T1205" i="38"/>
  <c r="K1206" i="38"/>
  <c r="T1206" i="38"/>
  <c r="K1207" i="38"/>
  <c r="T1207" i="38"/>
  <c r="K1208" i="38"/>
  <c r="T1208" i="38"/>
  <c r="K1209" i="38"/>
  <c r="T1209" i="38"/>
  <c r="K1210" i="38"/>
  <c r="T1210" i="38"/>
  <c r="K1211" i="38"/>
  <c r="T1211" i="38"/>
  <c r="K1212" i="38"/>
  <c r="T1212" i="38"/>
  <c r="K1213" i="38"/>
  <c r="T1213" i="38"/>
  <c r="K1214" i="38"/>
  <c r="T1214" i="38"/>
  <c r="K1215" i="38"/>
  <c r="T1215" i="38"/>
  <c r="K1216" i="38"/>
  <c r="T1216" i="38"/>
  <c r="K1217" i="38"/>
  <c r="T1217" i="38"/>
  <c r="K1218" i="38"/>
  <c r="T1218" i="38"/>
  <c r="K1219" i="38"/>
  <c r="T1219" i="38"/>
  <c r="K1220" i="38"/>
  <c r="T1220" i="38"/>
  <c r="K1221" i="38"/>
  <c r="T1221" i="38"/>
  <c r="K1222" i="38"/>
  <c r="T1222" i="38"/>
  <c r="K1223" i="38"/>
  <c r="T1223" i="38"/>
  <c r="K1224" i="38"/>
  <c r="T1224" i="38"/>
  <c r="K1225" i="38"/>
  <c r="T1225" i="38"/>
  <c r="K1226" i="38"/>
  <c r="T1226" i="38"/>
  <c r="K1227" i="38"/>
  <c r="T1227" i="38"/>
  <c r="K1228" i="38"/>
  <c r="T1228" i="38"/>
  <c r="K1229" i="38"/>
  <c r="T1229" i="38"/>
  <c r="K1230" i="38"/>
  <c r="T1230" i="38"/>
  <c r="K1231" i="38"/>
  <c r="T1231" i="38"/>
  <c r="K1232" i="38"/>
  <c r="T1232" i="38"/>
  <c r="K1233" i="38"/>
  <c r="T1233" i="38"/>
  <c r="K1234" i="38"/>
  <c r="T1234" i="38"/>
  <c r="K1235" i="38"/>
  <c r="T1235" i="38"/>
  <c r="K1236" i="38"/>
  <c r="T1236" i="38"/>
  <c r="K1237" i="38"/>
  <c r="T1237" i="38"/>
  <c r="K1238" i="38"/>
  <c r="T1238" i="38"/>
  <c r="K1239" i="38"/>
  <c r="T1239" i="38"/>
  <c r="K1240" i="38"/>
  <c r="T1240" i="38"/>
  <c r="K1241" i="38"/>
  <c r="T1241" i="38"/>
  <c r="K1242" i="38"/>
  <c r="T1242" i="38"/>
  <c r="K1243" i="38"/>
  <c r="T1243" i="38"/>
  <c r="K1244" i="38"/>
  <c r="T1244" i="38"/>
  <c r="K1245" i="38"/>
  <c r="T1245" i="38"/>
  <c r="K1246" i="38"/>
  <c r="T1246" i="38"/>
  <c r="K1247" i="38"/>
  <c r="T1247" i="38"/>
  <c r="K1248" i="38"/>
  <c r="T1248" i="38"/>
  <c r="K1249" i="38"/>
  <c r="T1249" i="38"/>
  <c r="K1250" i="38"/>
  <c r="T1250" i="38"/>
  <c r="K1251" i="38"/>
  <c r="T1251" i="38"/>
  <c r="K1252" i="38"/>
  <c r="T1252" i="38"/>
  <c r="K1253" i="38"/>
  <c r="T1253" i="38"/>
  <c r="K1254" i="38"/>
  <c r="T1254" i="38"/>
  <c r="K1255" i="38"/>
  <c r="T1255" i="38"/>
  <c r="K1256" i="38"/>
  <c r="T1256" i="38"/>
  <c r="K1257" i="38"/>
  <c r="T1257" i="38"/>
  <c r="K1258" i="38"/>
  <c r="T1258" i="38"/>
  <c r="K1259" i="38"/>
  <c r="T1259" i="38"/>
  <c r="K1260" i="38"/>
  <c r="T1260" i="38"/>
  <c r="K1261" i="38"/>
  <c r="T1261" i="38"/>
  <c r="K1262" i="38"/>
  <c r="T1262" i="38"/>
  <c r="K1263" i="38"/>
  <c r="T1263" i="38"/>
  <c r="K1264" i="38"/>
  <c r="T1264" i="38"/>
  <c r="K1265" i="38"/>
  <c r="T1265" i="38"/>
  <c r="K1266" i="38"/>
  <c r="T1266" i="38"/>
  <c r="K1267" i="38"/>
  <c r="T1267" i="38"/>
  <c r="K1268" i="38"/>
  <c r="T1268" i="38"/>
  <c r="K1269" i="38"/>
  <c r="T1269" i="38"/>
  <c r="K1270" i="38"/>
  <c r="T1270" i="38"/>
  <c r="K1271" i="38"/>
  <c r="T1271" i="38"/>
  <c r="K1272" i="38"/>
  <c r="T1272" i="38"/>
  <c r="K1273" i="38"/>
  <c r="T1273" i="38"/>
  <c r="K1274" i="38"/>
  <c r="T1274" i="38"/>
  <c r="K1275" i="38"/>
  <c r="T1275" i="38"/>
  <c r="K1276" i="38"/>
  <c r="T1276" i="38"/>
  <c r="K1277" i="38"/>
  <c r="T1277" i="38"/>
  <c r="K1278" i="38"/>
  <c r="T1278" i="38"/>
  <c r="K1279" i="38"/>
  <c r="T1279" i="38"/>
  <c r="K1280" i="38"/>
  <c r="T1280" i="38"/>
  <c r="K1281" i="38"/>
  <c r="T1281" i="38"/>
  <c r="K1282" i="38"/>
  <c r="T1282" i="38"/>
  <c r="K1283" i="38"/>
  <c r="T1283" i="38"/>
  <c r="K1284" i="38"/>
  <c r="T1284" i="38"/>
  <c r="K1285" i="38"/>
  <c r="T1285" i="38"/>
  <c r="K1286" i="38"/>
  <c r="T1286" i="38"/>
  <c r="K1287" i="38"/>
  <c r="T1287" i="38"/>
  <c r="K1288" i="38"/>
  <c r="T1288" i="38"/>
  <c r="K1289" i="38"/>
  <c r="T1289" i="38"/>
  <c r="K1290" i="38"/>
  <c r="T1290" i="38"/>
  <c r="K1291" i="38"/>
  <c r="T1291" i="38"/>
  <c r="K1292" i="38"/>
  <c r="T1292" i="38"/>
  <c r="K1293" i="38"/>
  <c r="T1293" i="38"/>
  <c r="K1294" i="38"/>
  <c r="T1294" i="38"/>
  <c r="K1295" i="38"/>
  <c r="T1295" i="38"/>
  <c r="K1296" i="38"/>
  <c r="T1296" i="38"/>
  <c r="K1297" i="38"/>
  <c r="T1297" i="38"/>
  <c r="K1298" i="38"/>
  <c r="T1298" i="38"/>
  <c r="K1299" i="38"/>
  <c r="T1299" i="38"/>
  <c r="K1300" i="38"/>
  <c r="T1300" i="38"/>
  <c r="K1301" i="38"/>
  <c r="T1301" i="38"/>
  <c r="K1302" i="38"/>
  <c r="T1302" i="38"/>
  <c r="K1303" i="38"/>
  <c r="T1303" i="38"/>
  <c r="K1304" i="38"/>
  <c r="T1304" i="38"/>
  <c r="K1305" i="38"/>
  <c r="T1305" i="38"/>
  <c r="K1306" i="38"/>
  <c r="T1306" i="38"/>
  <c r="K1307" i="38"/>
  <c r="T1307" i="38"/>
  <c r="K1308" i="38"/>
  <c r="T1308" i="38"/>
  <c r="K1309" i="38"/>
  <c r="T1309" i="38"/>
  <c r="K1310" i="38"/>
  <c r="T1310" i="38"/>
  <c r="K1311" i="38"/>
  <c r="T1311" i="38"/>
  <c r="K1312" i="38"/>
  <c r="T1312" i="38"/>
  <c r="K1313" i="38"/>
  <c r="T1313" i="38"/>
  <c r="K1314" i="38"/>
  <c r="T1314" i="38"/>
  <c r="K1315" i="38"/>
  <c r="T1315" i="38"/>
  <c r="K1316" i="38"/>
  <c r="T1316" i="38"/>
  <c r="K1317" i="38"/>
  <c r="T1317" i="38"/>
  <c r="K1318" i="38"/>
  <c r="T1318" i="38"/>
  <c r="K1319" i="38"/>
  <c r="T1319" i="38"/>
  <c r="K1320" i="38"/>
  <c r="T1320" i="38"/>
  <c r="K1321" i="38"/>
  <c r="T1321" i="38"/>
  <c r="K1322" i="38"/>
  <c r="T1322" i="38"/>
  <c r="K1323" i="38"/>
  <c r="T1323" i="38"/>
  <c r="K1324" i="38"/>
  <c r="T1324" i="38"/>
  <c r="K1325" i="38"/>
  <c r="T1325" i="38"/>
  <c r="K1326" i="38"/>
  <c r="T1326" i="38"/>
  <c r="K1327" i="38"/>
  <c r="T1327" i="38"/>
  <c r="K1328" i="38"/>
  <c r="T1328" i="38"/>
  <c r="K1329" i="38"/>
  <c r="T1329" i="38"/>
  <c r="K1330" i="38"/>
  <c r="T1330" i="38"/>
  <c r="K1331" i="38"/>
  <c r="T1331" i="38"/>
  <c r="K1332" i="38"/>
  <c r="T1332" i="38"/>
  <c r="K1333" i="38"/>
  <c r="T1333" i="38"/>
  <c r="K1334" i="38"/>
  <c r="T1334" i="38"/>
  <c r="K1335" i="38"/>
  <c r="T1335" i="38"/>
  <c r="K1336" i="38"/>
  <c r="T1336" i="38"/>
  <c r="K1337" i="38"/>
  <c r="T1337" i="38"/>
  <c r="K1338" i="38"/>
  <c r="T1338" i="38"/>
  <c r="K1339" i="38"/>
  <c r="T1339" i="38"/>
  <c r="K1340" i="38"/>
  <c r="T1340" i="38"/>
  <c r="K1341" i="38"/>
  <c r="T1341" i="38"/>
  <c r="K1342" i="38"/>
  <c r="T1342" i="38"/>
  <c r="K1343" i="38"/>
  <c r="T1343" i="38"/>
  <c r="K1344" i="38"/>
  <c r="T1344" i="38"/>
  <c r="K1345" i="38"/>
  <c r="T1345" i="38"/>
  <c r="K1346" i="38"/>
  <c r="T1346" i="38"/>
  <c r="K1347" i="38"/>
  <c r="T1347" i="38"/>
  <c r="K1348" i="38"/>
  <c r="T1348" i="38"/>
  <c r="K1349" i="38"/>
  <c r="T1349" i="38"/>
  <c r="K1350" i="38"/>
  <c r="T1350" i="38"/>
  <c r="K1351" i="38"/>
  <c r="T1351" i="38"/>
  <c r="K1352" i="38"/>
  <c r="T1352" i="38"/>
  <c r="K1353" i="38"/>
  <c r="T1353" i="38"/>
  <c r="K1354" i="38"/>
  <c r="T1354" i="38"/>
  <c r="K1355" i="38"/>
  <c r="T1355" i="38"/>
  <c r="K1356" i="38"/>
  <c r="T1356" i="38"/>
  <c r="K1357" i="38"/>
  <c r="T1357" i="38"/>
  <c r="K1358" i="38"/>
  <c r="T1358" i="38"/>
  <c r="K1359" i="38"/>
  <c r="T1359" i="38"/>
  <c r="K1360" i="38"/>
  <c r="T1360" i="38"/>
  <c r="K1361" i="38"/>
  <c r="T1361" i="38"/>
  <c r="K1362" i="38"/>
  <c r="T1362" i="38"/>
  <c r="K1363" i="38"/>
  <c r="T1363" i="38"/>
  <c r="K1364" i="38"/>
  <c r="T1364" i="38"/>
  <c r="K1365" i="38"/>
  <c r="T1365" i="38"/>
  <c r="K1366" i="38"/>
  <c r="T1366" i="38"/>
  <c r="K1367" i="38"/>
  <c r="T1367" i="38"/>
  <c r="K1368" i="38"/>
  <c r="T1368" i="38"/>
  <c r="K1369" i="38"/>
  <c r="T1369" i="38"/>
  <c r="K1370" i="38"/>
  <c r="T1370" i="38"/>
  <c r="K1371" i="38"/>
  <c r="T1371" i="38"/>
  <c r="K1372" i="38"/>
  <c r="T1372" i="38"/>
  <c r="K1373" i="38"/>
  <c r="T1373" i="38"/>
  <c r="K1374" i="38"/>
  <c r="T1374" i="38"/>
  <c r="K1375" i="38"/>
  <c r="T1375" i="38"/>
  <c r="K1376" i="38"/>
  <c r="T1376" i="38"/>
  <c r="K1377" i="38"/>
  <c r="T1377" i="38"/>
  <c r="K1378" i="38"/>
  <c r="T1378" i="38"/>
  <c r="K1379" i="38"/>
  <c r="T1379" i="38"/>
  <c r="K1380" i="38"/>
  <c r="T1380" i="38"/>
  <c r="K1381" i="38"/>
  <c r="T1381" i="38"/>
  <c r="K1382" i="38"/>
  <c r="T1382" i="38"/>
  <c r="K1383" i="38"/>
  <c r="T1383" i="38"/>
  <c r="K1384" i="38"/>
  <c r="T1384" i="38"/>
  <c r="K1385" i="38"/>
  <c r="T1385" i="38"/>
  <c r="K1386" i="38"/>
  <c r="T1386" i="38"/>
  <c r="K1387" i="38"/>
  <c r="T1387" i="38"/>
  <c r="K1388" i="38"/>
  <c r="T1388" i="38"/>
  <c r="K1389" i="38"/>
  <c r="T1389" i="38"/>
  <c r="K1390" i="38"/>
  <c r="T1390" i="38"/>
  <c r="K1391" i="38"/>
  <c r="T1391" i="38"/>
  <c r="K1392" i="38"/>
  <c r="T1392" i="38"/>
  <c r="K1393" i="38"/>
  <c r="T1393" i="38"/>
  <c r="K1394" i="38"/>
  <c r="T1394" i="38"/>
  <c r="K1395" i="38"/>
  <c r="T1395" i="38"/>
  <c r="K1396" i="38"/>
  <c r="T1396" i="38"/>
  <c r="K1397" i="38"/>
  <c r="T1397" i="38"/>
  <c r="K1398" i="38"/>
  <c r="T1398" i="38"/>
  <c r="K1399" i="38"/>
  <c r="T1399" i="38"/>
  <c r="K1400" i="38"/>
  <c r="T1400" i="38"/>
  <c r="K1401" i="38"/>
  <c r="T1401" i="38"/>
  <c r="K1402" i="38"/>
  <c r="T1402" i="38"/>
  <c r="K1403" i="38"/>
  <c r="T1403" i="38"/>
  <c r="K1404" i="38"/>
  <c r="T1404" i="38"/>
  <c r="K1405" i="38"/>
  <c r="T1405" i="38"/>
  <c r="K1406" i="38"/>
  <c r="T1406" i="38"/>
  <c r="K1407" i="38"/>
  <c r="T1407" i="38"/>
  <c r="K1408" i="38"/>
  <c r="T1408" i="38"/>
  <c r="K1409" i="38"/>
  <c r="T1409" i="38"/>
  <c r="K1410" i="38"/>
  <c r="T1410" i="38"/>
  <c r="K1411" i="38"/>
  <c r="T1411" i="38"/>
  <c r="K1412" i="38"/>
  <c r="T1412" i="38"/>
  <c r="K1413" i="38"/>
  <c r="T1413" i="38"/>
  <c r="K1414" i="38"/>
  <c r="T1414" i="38"/>
  <c r="K1415" i="38"/>
  <c r="T1415" i="38"/>
  <c r="K1416" i="38"/>
  <c r="T1416" i="38"/>
  <c r="K1417" i="38"/>
  <c r="T1417" i="38"/>
  <c r="K1418" i="38"/>
  <c r="T1418" i="38"/>
  <c r="K1419" i="38"/>
  <c r="T1419" i="38"/>
  <c r="K1420" i="38"/>
  <c r="T1420" i="38"/>
  <c r="K1421" i="38"/>
  <c r="T1421" i="38"/>
  <c r="K1422" i="38"/>
  <c r="T1422" i="38"/>
  <c r="K1423" i="38"/>
  <c r="T1423" i="38"/>
  <c r="K1424" i="38"/>
  <c r="T1424" i="38"/>
  <c r="K1425" i="38"/>
  <c r="T1425" i="38"/>
  <c r="K1426" i="38"/>
  <c r="T1426" i="38"/>
  <c r="K1427" i="38"/>
  <c r="T1427" i="38"/>
  <c r="K1428" i="38"/>
  <c r="T1428" i="38"/>
  <c r="K1429" i="38"/>
  <c r="T1429" i="38"/>
  <c r="K1430" i="38"/>
  <c r="T1430" i="38"/>
  <c r="K1431" i="38"/>
  <c r="T1431" i="38"/>
  <c r="K1432" i="38"/>
  <c r="T1432" i="38"/>
  <c r="K1433" i="38"/>
  <c r="T1433" i="38"/>
  <c r="K1434" i="38"/>
  <c r="T1434" i="38"/>
  <c r="K1435" i="38"/>
  <c r="T1435" i="38"/>
  <c r="K1436" i="38"/>
  <c r="T1436" i="38"/>
  <c r="K1437" i="38"/>
  <c r="T1437" i="38"/>
  <c r="K1438" i="38"/>
  <c r="T1438" i="38"/>
  <c r="K1439" i="38"/>
  <c r="T1439" i="38"/>
  <c r="K1440" i="38"/>
  <c r="T1440" i="38"/>
  <c r="K1441" i="38"/>
  <c r="T1441" i="38"/>
  <c r="K1442" i="38"/>
  <c r="T1442" i="38"/>
  <c r="K1443" i="38"/>
  <c r="T1443" i="38"/>
  <c r="K1444" i="38"/>
  <c r="T1444" i="38"/>
  <c r="K1445" i="38"/>
  <c r="T1445" i="38"/>
  <c r="K1446" i="38"/>
  <c r="T1446" i="38"/>
  <c r="K1447" i="38"/>
  <c r="T1447" i="38"/>
  <c r="K1448" i="38"/>
  <c r="T1448" i="38"/>
  <c r="K1449" i="38"/>
  <c r="T1449" i="38"/>
  <c r="K1450" i="38"/>
  <c r="T1450" i="38"/>
  <c r="K1451" i="38"/>
  <c r="T1451" i="38"/>
  <c r="K1452" i="38"/>
  <c r="T1452" i="38"/>
  <c r="K1453" i="38"/>
  <c r="T1453" i="38"/>
  <c r="K1454" i="38"/>
  <c r="T1454" i="38"/>
  <c r="K1455" i="38"/>
  <c r="T1455" i="38"/>
  <c r="K1456" i="38"/>
  <c r="T1456" i="38"/>
  <c r="K1457" i="38"/>
  <c r="T1457" i="38"/>
  <c r="K1458" i="38"/>
  <c r="T1458" i="38"/>
  <c r="K1459" i="38"/>
  <c r="T1459" i="38"/>
  <c r="K1460" i="38"/>
  <c r="T1460" i="38"/>
  <c r="K1461" i="38"/>
  <c r="T1461" i="38"/>
  <c r="K1462" i="38"/>
  <c r="T1462" i="38"/>
  <c r="K1463" i="38"/>
  <c r="T1463" i="38"/>
  <c r="K1464" i="38"/>
  <c r="T1464" i="38"/>
  <c r="K1465" i="38"/>
  <c r="T1465" i="38"/>
  <c r="K1466" i="38"/>
  <c r="T1466" i="38"/>
  <c r="K1467" i="38"/>
  <c r="T1467" i="38"/>
  <c r="K1468" i="38"/>
  <c r="T1468" i="38"/>
  <c r="K1469" i="38"/>
  <c r="T1469" i="38"/>
  <c r="K1470" i="38"/>
  <c r="T1470" i="38"/>
  <c r="K1471" i="38"/>
  <c r="T1471" i="38"/>
  <c r="K1472" i="38"/>
  <c r="T1472" i="38"/>
  <c r="K1473" i="38"/>
  <c r="T1473" i="38"/>
  <c r="K1474" i="38"/>
  <c r="T1474" i="38"/>
  <c r="K1475" i="38"/>
  <c r="T1475" i="38"/>
  <c r="K1476" i="38"/>
  <c r="T1476" i="38"/>
  <c r="K1477" i="38"/>
  <c r="T1477" i="38"/>
  <c r="K1478" i="38"/>
  <c r="T1478" i="38"/>
  <c r="K1479" i="38"/>
  <c r="T1479" i="38"/>
  <c r="K1480" i="38"/>
  <c r="T1480" i="38"/>
  <c r="K1481" i="38"/>
  <c r="T1481" i="38"/>
  <c r="K1482" i="38"/>
  <c r="T1482" i="38"/>
  <c r="K1483" i="38"/>
  <c r="T1483" i="38"/>
  <c r="K1484" i="38"/>
  <c r="T1484" i="38"/>
  <c r="K1485" i="38"/>
  <c r="T1485" i="38"/>
  <c r="K1486" i="38"/>
  <c r="T1486" i="38"/>
  <c r="K1487" i="38"/>
  <c r="T1487" i="38"/>
  <c r="K1488" i="38"/>
  <c r="T1488" i="38"/>
  <c r="K1489" i="38"/>
  <c r="T1489" i="38"/>
  <c r="K1490" i="38"/>
  <c r="T1490" i="38"/>
  <c r="K1491" i="38"/>
  <c r="T1491" i="38"/>
  <c r="K1492" i="38"/>
  <c r="T1492" i="38"/>
  <c r="K1493" i="38"/>
  <c r="T1493" i="38"/>
  <c r="K1494" i="38"/>
  <c r="T1494" i="38"/>
  <c r="K1495" i="38"/>
  <c r="T1495" i="38"/>
  <c r="K1496" i="38"/>
  <c r="T1496" i="38"/>
  <c r="K1497" i="38"/>
  <c r="T1497" i="38"/>
  <c r="K1498" i="38"/>
  <c r="T1498" i="38"/>
  <c r="K1499" i="38"/>
  <c r="T1499" i="38"/>
  <c r="K1500" i="38"/>
  <c r="T1500" i="38"/>
  <c r="K1501" i="38"/>
  <c r="T1501" i="38"/>
  <c r="K1502" i="38"/>
  <c r="T1502" i="38"/>
  <c r="K1503" i="38"/>
  <c r="T1503" i="38"/>
  <c r="K1504" i="38"/>
  <c r="T1504" i="38"/>
  <c r="K1505" i="38"/>
  <c r="T1505" i="38"/>
  <c r="K1506" i="38"/>
  <c r="T1506" i="38"/>
  <c r="K1507" i="38"/>
  <c r="T1507" i="38"/>
  <c r="K1508" i="38"/>
  <c r="T1508" i="38"/>
  <c r="K1509" i="38"/>
  <c r="T1509" i="38"/>
  <c r="K1510" i="38"/>
  <c r="T1510" i="38"/>
  <c r="K1511" i="38"/>
  <c r="T1511" i="38"/>
  <c r="K1512" i="38"/>
  <c r="T1512" i="38"/>
  <c r="K1513" i="38"/>
  <c r="T1513" i="38"/>
  <c r="K1514" i="38"/>
  <c r="T1514" i="38"/>
  <c r="K1515" i="38"/>
  <c r="T1515" i="38"/>
  <c r="K1516" i="38"/>
  <c r="T1516" i="38"/>
  <c r="K1517" i="38"/>
  <c r="T1517" i="38"/>
  <c r="K1518" i="38"/>
  <c r="T1518" i="38"/>
  <c r="K1519" i="38"/>
  <c r="T1519" i="38"/>
  <c r="K1520" i="38"/>
  <c r="T1520" i="38"/>
  <c r="K1521" i="38"/>
  <c r="T1521" i="38"/>
  <c r="K1522" i="38"/>
  <c r="T1522" i="38"/>
  <c r="K1523" i="38"/>
  <c r="T1523" i="38"/>
  <c r="AH13" i="38"/>
  <c r="AH70" i="38"/>
  <c r="I70" i="38" s="1"/>
  <c r="AH26" i="38"/>
  <c r="AH139" i="38"/>
  <c r="AH197" i="38"/>
  <c r="AH12" i="38"/>
  <c r="AH179" i="38"/>
  <c r="I179" i="38" s="1"/>
  <c r="AH163" i="38"/>
  <c r="AH44" i="38"/>
  <c r="I44" i="38" s="1"/>
  <c r="AH27" i="38"/>
  <c r="AH45" i="38"/>
  <c r="I45" i="38" s="1"/>
  <c r="AH24" i="38"/>
  <c r="I24" i="38" s="1"/>
  <c r="AH42" i="38"/>
  <c r="I42" i="38" s="1"/>
  <c r="AH151" i="38"/>
  <c r="AH127" i="38"/>
  <c r="I127" i="38" s="1"/>
  <c r="AH126" i="38"/>
  <c r="I126" i="38" s="1"/>
  <c r="AH125" i="38"/>
  <c r="AH124" i="38"/>
  <c r="AH123" i="38"/>
  <c r="AH138" i="38"/>
  <c r="AH196" i="38"/>
  <c r="I196" i="38" s="1"/>
  <c r="AH178" i="38"/>
  <c r="I178" i="38" s="1"/>
  <c r="AH68" i="38"/>
  <c r="AH66" i="38"/>
  <c r="AH132" i="38"/>
  <c r="AH158" i="38"/>
  <c r="AH31" i="38"/>
  <c r="I31" i="38" s="1"/>
  <c r="AH40" i="38"/>
  <c r="I40" i="38" s="1"/>
  <c r="AH102" i="38"/>
  <c r="I102" i="38" s="1"/>
  <c r="AH104" i="38"/>
  <c r="AH103" i="38"/>
  <c r="I103" i="38" s="1"/>
  <c r="AH80" i="38"/>
  <c r="AH96" i="38"/>
  <c r="I96" i="38" s="1"/>
  <c r="AH98" i="38"/>
  <c r="I98" i="38" s="1"/>
  <c r="AH79" i="38"/>
  <c r="I79" i="38" s="1"/>
  <c r="AH105" i="38"/>
  <c r="I105" i="38" s="1"/>
  <c r="AH84" i="38"/>
  <c r="I84" i="38" s="1"/>
  <c r="AH83" i="38"/>
  <c r="AH85" i="38"/>
  <c r="I85" i="38" s="1"/>
  <c r="AH89" i="38"/>
  <c r="AH92" i="38"/>
  <c r="I92" i="38" s="1"/>
  <c r="AH93" i="38"/>
  <c r="I93" i="38" s="1"/>
  <c r="AH91" i="38"/>
  <c r="AH97" i="38"/>
  <c r="I97" i="38" s="1"/>
  <c r="AH106" i="38"/>
  <c r="I106" i="38" s="1"/>
  <c r="AH88" i="38"/>
  <c r="AH86" i="38"/>
  <c r="AH87" i="38"/>
  <c r="AH99" i="38"/>
  <c r="I99" i="38" s="1"/>
  <c r="AH94" i="38"/>
  <c r="I94" i="38" s="1"/>
  <c r="AH107" i="38"/>
  <c r="I107" i="38" s="1"/>
  <c r="AH154" i="38"/>
  <c r="AH17" i="38"/>
  <c r="AH131" i="38"/>
  <c r="I131" i="38" s="1"/>
  <c r="AH113" i="38"/>
  <c r="I113" i="38" s="1"/>
  <c r="AH109" i="38"/>
  <c r="AH150" i="38"/>
  <c r="AH189" i="38"/>
  <c r="AH140" i="38"/>
  <c r="I140" i="38" s="1"/>
  <c r="AH133" i="38"/>
  <c r="AH168" i="38"/>
  <c r="I168" i="38" s="1"/>
  <c r="AH10" i="38"/>
  <c r="AH155" i="38"/>
  <c r="AH145" i="38"/>
  <c r="AH182" i="38"/>
  <c r="I182" i="38" s="1"/>
  <c r="AH108" i="38"/>
  <c r="AH173" i="38"/>
  <c r="I173" i="38" s="1"/>
  <c r="AH43" i="38"/>
  <c r="AH77" i="38"/>
  <c r="I77" i="38" s="1"/>
  <c r="AH76" i="38"/>
  <c r="AH75" i="38"/>
  <c r="I75" i="38" s="1"/>
  <c r="AH74" i="38"/>
  <c r="I74" i="38" s="1"/>
  <c r="AH115" i="38"/>
  <c r="I115" i="38" s="1"/>
  <c r="AH137" i="38"/>
  <c r="AH101" i="38"/>
  <c r="AH82" i="38"/>
  <c r="AH49" i="38"/>
  <c r="AH65" i="38"/>
  <c r="AH64" i="38"/>
  <c r="AH61" i="38"/>
  <c r="I61" i="38" s="1"/>
  <c r="AH57" i="38"/>
  <c r="I57" i="38" s="1"/>
  <c r="AH47" i="38"/>
  <c r="I47" i="38" s="1"/>
  <c r="AH63" i="38"/>
  <c r="AH46" i="38"/>
  <c r="I46" i="38" s="1"/>
  <c r="AH62" i="38"/>
  <c r="AH53" i="38"/>
  <c r="I53" i="38" s="1"/>
  <c r="AH48" i="38"/>
  <c r="I48" i="38" s="1"/>
  <c r="AH51" i="38"/>
  <c r="I51" i="38" s="1"/>
  <c r="AH55" i="38"/>
  <c r="I55" i="38" s="1"/>
  <c r="AH56" i="38"/>
  <c r="I56" i="38" s="1"/>
  <c r="AH50" i="38"/>
  <c r="AH58" i="38"/>
  <c r="AH54" i="38"/>
  <c r="I54" i="38" s="1"/>
  <c r="AH52" i="38"/>
  <c r="I52" i="38" s="1"/>
  <c r="AH59" i="38"/>
  <c r="I59" i="38" s="1"/>
  <c r="AH186" i="38"/>
  <c r="AH195" i="38"/>
  <c r="I195" i="38" s="1"/>
  <c r="AH164" i="38"/>
  <c r="AH180" i="38"/>
  <c r="AH15" i="38"/>
  <c r="AH172" i="38"/>
  <c r="I172" i="38" s="1"/>
  <c r="AH18" i="38"/>
  <c r="AH41" i="38"/>
  <c r="AH25" i="38"/>
  <c r="AH181" i="38"/>
  <c r="I181" i="38" s="1"/>
  <c r="AH38" i="38"/>
  <c r="I38" i="38" s="1"/>
  <c r="AH73" i="38"/>
  <c r="I73" i="38" s="1"/>
  <c r="AH67" i="38"/>
  <c r="AH174" i="38"/>
  <c r="I174" i="38" s="1"/>
  <c r="AH177" i="38"/>
  <c r="I177" i="38" s="1"/>
  <c r="AH149" i="38"/>
  <c r="AH35" i="38"/>
  <c r="I35" i="38" s="1"/>
  <c r="AH19" i="38"/>
  <c r="I19" i="38" s="1"/>
  <c r="AH171" i="38"/>
  <c r="I171" i="38" s="1"/>
  <c r="AH136" i="38"/>
  <c r="AH157" i="38"/>
  <c r="AH23" i="38"/>
  <c r="I23" i="38" s="1"/>
  <c r="AH39" i="38"/>
  <c r="I39" i="38" s="1"/>
  <c r="AH119" i="38"/>
  <c r="I119" i="38" s="1"/>
  <c r="AH194" i="38"/>
  <c r="AH184" i="38"/>
  <c r="I184" i="38" s="1"/>
  <c r="AH144" i="38"/>
  <c r="AH176" i="38"/>
  <c r="AH29" i="38"/>
  <c r="I29" i="38" s="1"/>
  <c r="AH191" i="38"/>
  <c r="AH114" i="38"/>
  <c r="I114" i="38" s="1"/>
  <c r="AH142" i="38"/>
  <c r="I142" i="38" s="1"/>
  <c r="AH28" i="38"/>
  <c r="AH146" i="38"/>
  <c r="AH130" i="38"/>
  <c r="I130" i="38" s="1"/>
  <c r="AH153" i="38"/>
  <c r="I153" i="38" s="1"/>
  <c r="AH118" i="38"/>
  <c r="AH148" i="38"/>
  <c r="I148" i="38" s="1"/>
  <c r="AH143" i="38"/>
  <c r="I143" i="38" s="1"/>
  <c r="AH193" i="38"/>
  <c r="I193" i="38" s="1"/>
  <c r="AH170" i="38"/>
  <c r="I170" i="38" s="1"/>
  <c r="AH36" i="38"/>
  <c r="I36" i="38" s="1"/>
  <c r="AH32" i="38"/>
  <c r="AH22" i="38"/>
  <c r="I22" i="38" s="1"/>
  <c r="AH129" i="38"/>
  <c r="AH152" i="38"/>
  <c r="AH30" i="38"/>
  <c r="I30" i="38" s="1"/>
  <c r="AH69" i="38"/>
  <c r="AH33" i="38"/>
  <c r="I33" i="38" s="1"/>
  <c r="AH34" i="38"/>
  <c r="I34" i="38" s="1"/>
  <c r="AH183" i="38"/>
  <c r="I183" i="38" s="1"/>
  <c r="AH175" i="38"/>
  <c r="AH160" i="38"/>
  <c r="AH161" i="38"/>
  <c r="AH128" i="38"/>
  <c r="I128" i="38" s="1"/>
  <c r="AH190" i="38"/>
  <c r="AH166" i="38"/>
  <c r="I166" i="38" s="1"/>
  <c r="AH169" i="38"/>
  <c r="I169" i="38" s="1"/>
  <c r="AH11" i="38"/>
  <c r="AH117" i="38"/>
  <c r="AH135" i="38"/>
  <c r="AH112" i="38"/>
  <c r="AH116" i="38"/>
  <c r="I116" i="38" s="1"/>
  <c r="AH110" i="38"/>
  <c r="AH187" i="38"/>
  <c r="I187" i="38" s="1"/>
  <c r="AH165" i="38"/>
  <c r="I165" i="38" s="1"/>
  <c r="AH134" i="38"/>
  <c r="AH156" i="38"/>
  <c r="AH111" i="38"/>
  <c r="AH21" i="38"/>
  <c r="I21" i="38" s="1"/>
  <c r="AH16" i="38"/>
  <c r="I16" i="38" s="1"/>
  <c r="AH100" i="38"/>
  <c r="I100" i="38" s="1"/>
  <c r="AH95" i="38"/>
  <c r="I95" i="38" s="1"/>
  <c r="AH90" i="38"/>
  <c r="AH81" i="38"/>
  <c r="AH188" i="38"/>
  <c r="I188" i="38" s="1"/>
  <c r="AH185" i="38"/>
  <c r="AH162" i="38"/>
  <c r="I162" i="38" s="1"/>
  <c r="AH72" i="38"/>
  <c r="I72" i="38" s="1"/>
  <c r="AH122" i="38"/>
  <c r="AH121" i="38"/>
  <c r="AH20" i="38"/>
  <c r="I20" i="38" s="1"/>
  <c r="AH37" i="38"/>
  <c r="I37" i="38" s="1"/>
  <c r="AH159" i="38"/>
  <c r="AH192" i="38"/>
  <c r="AH167" i="38"/>
  <c r="I167" i="38" s="1"/>
  <c r="AH120" i="38"/>
  <c r="I120" i="38" s="1"/>
  <c r="AH147" i="38"/>
  <c r="I147" i="38" s="1"/>
  <c r="AH71" i="38"/>
  <c r="AH14" i="38"/>
  <c r="I14" i="38" s="1"/>
  <c r="AH141" i="38"/>
  <c r="I141" i="38" s="1"/>
  <c r="AH202" i="38"/>
  <c r="I202" i="38" s="1"/>
  <c r="AH259" i="38"/>
  <c r="I259" i="38" s="1"/>
  <c r="AH215" i="38"/>
  <c r="AH328" i="38"/>
  <c r="I328" i="38" s="1"/>
  <c r="AH386" i="38"/>
  <c r="AH201" i="38"/>
  <c r="I201" i="38" s="1"/>
  <c r="AH368" i="38"/>
  <c r="I368" i="38" s="1"/>
  <c r="AH352" i="38"/>
  <c r="AH233" i="38"/>
  <c r="AH216" i="38"/>
  <c r="I216" i="38" s="1"/>
  <c r="AH234" i="38"/>
  <c r="I234" i="38" s="1"/>
  <c r="AH213" i="38"/>
  <c r="AH198" i="38"/>
  <c r="I198" i="38" s="1"/>
  <c r="AH231" i="38"/>
  <c r="I231" i="38" s="1"/>
  <c r="AH340" i="38"/>
  <c r="AH316" i="38"/>
  <c r="I316" i="38" s="1"/>
  <c r="AH315" i="38"/>
  <c r="I315" i="38" s="1"/>
  <c r="AH314" i="38"/>
  <c r="I314" i="38" s="1"/>
  <c r="AH313" i="38"/>
  <c r="AH312" i="38"/>
  <c r="AH327" i="38"/>
  <c r="AH385" i="38"/>
  <c r="I385" i="38" s="1"/>
  <c r="AH367" i="38"/>
  <c r="I367" i="38" s="1"/>
  <c r="AH257" i="38"/>
  <c r="I257" i="38" s="1"/>
  <c r="AH255" i="38"/>
  <c r="I255" i="38" s="1"/>
  <c r="AH321" i="38"/>
  <c r="I321" i="38" s="1"/>
  <c r="AH347" i="38"/>
  <c r="AH220" i="38"/>
  <c r="AH229" i="38"/>
  <c r="AH291" i="38"/>
  <c r="AH293" i="38"/>
  <c r="AH292" i="38"/>
  <c r="AH269" i="38"/>
  <c r="AH285" i="38"/>
  <c r="AH287" i="38"/>
  <c r="I287" i="38" s="1"/>
  <c r="AH268" i="38"/>
  <c r="AH294" i="38"/>
  <c r="I294" i="38" s="1"/>
  <c r="AH273" i="38"/>
  <c r="AH272" i="38"/>
  <c r="I272" i="38" s="1"/>
  <c r="AH274" i="38"/>
  <c r="I274" i="38" s="1"/>
  <c r="AH278" i="38"/>
  <c r="AH281" i="38"/>
  <c r="I281" i="38" s="1"/>
  <c r="AH282" i="38"/>
  <c r="AH280" i="38"/>
  <c r="AH286" i="38"/>
  <c r="I286" i="38" s="1"/>
  <c r="AH295" i="38"/>
  <c r="I295" i="38" s="1"/>
  <c r="AH277" i="38"/>
  <c r="I277" i="38" s="1"/>
  <c r="AH275" i="38"/>
  <c r="I275" i="38" s="1"/>
  <c r="AH276" i="38"/>
  <c r="I276" i="38" s="1"/>
  <c r="AH288" i="38"/>
  <c r="AH283" i="38"/>
  <c r="AH296" i="38"/>
  <c r="I296" i="38" s="1"/>
  <c r="AH343" i="38"/>
  <c r="I343" i="38" s="1"/>
  <c r="AH206" i="38"/>
  <c r="I206" i="38" s="1"/>
  <c r="AH320" i="38"/>
  <c r="AH302" i="38"/>
  <c r="I302" i="38" s="1"/>
  <c r="AH298" i="38"/>
  <c r="I298" i="38" s="1"/>
  <c r="AH339" i="38"/>
  <c r="AH378" i="38"/>
  <c r="I378" i="38" s="1"/>
  <c r="AH329" i="38"/>
  <c r="I329" i="38" s="1"/>
  <c r="AH322" i="38"/>
  <c r="I322" i="38" s="1"/>
  <c r="AH357" i="38"/>
  <c r="AH199" i="38"/>
  <c r="I199" i="38" s="1"/>
  <c r="AH344" i="38"/>
  <c r="I344" i="38" s="1"/>
  <c r="AH334" i="38"/>
  <c r="AH371" i="38"/>
  <c r="I371" i="38" s="1"/>
  <c r="AH297" i="38"/>
  <c r="I297" i="38" s="1"/>
  <c r="AH362" i="38"/>
  <c r="AH232" i="38"/>
  <c r="I232" i="38" s="1"/>
  <c r="AH266" i="38"/>
  <c r="AH265" i="38"/>
  <c r="AH264" i="38"/>
  <c r="AH263" i="38"/>
  <c r="I263" i="38" s="1"/>
  <c r="AH304" i="38"/>
  <c r="I304" i="38" s="1"/>
  <c r="AH326" i="38"/>
  <c r="AH290" i="38"/>
  <c r="AH271" i="38"/>
  <c r="AH238" i="38"/>
  <c r="I238" i="38" s="1"/>
  <c r="AH254" i="38"/>
  <c r="I254" i="38" s="1"/>
  <c r="AH253" i="38"/>
  <c r="I253" i="38" s="1"/>
  <c r="AH250" i="38"/>
  <c r="I250" i="38" s="1"/>
  <c r="AH246" i="38"/>
  <c r="I246" i="38" s="1"/>
  <c r="AH236" i="38"/>
  <c r="I236" i="38" s="1"/>
  <c r="AH252" i="38"/>
  <c r="AH235" i="38"/>
  <c r="I235" i="38" s="1"/>
  <c r="AH251" i="38"/>
  <c r="AH242" i="38"/>
  <c r="I242" i="38" s="1"/>
  <c r="AH237" i="38"/>
  <c r="AH240" i="38"/>
  <c r="AH244" i="38"/>
  <c r="I244" i="38" s="1"/>
  <c r="AH245" i="38"/>
  <c r="I245" i="38" s="1"/>
  <c r="AH239" i="38"/>
  <c r="AH247" i="38"/>
  <c r="I247" i="38" s="1"/>
  <c r="AH243" i="38"/>
  <c r="I243" i="38" s="1"/>
  <c r="AH241" i="38"/>
  <c r="I241" i="38" s="1"/>
  <c r="AH248" i="38"/>
  <c r="I248" i="38" s="1"/>
  <c r="AH375" i="38"/>
  <c r="I375" i="38" s="1"/>
  <c r="AH384" i="38"/>
  <c r="I384" i="38" s="1"/>
  <c r="AH353" i="38"/>
  <c r="AH369" i="38"/>
  <c r="I369" i="38" s="1"/>
  <c r="AH204" i="38"/>
  <c r="I204" i="38" s="1"/>
  <c r="AH361" i="38"/>
  <c r="AH207" i="38"/>
  <c r="I207" i="38" s="1"/>
  <c r="AH230" i="38"/>
  <c r="AH214" i="38"/>
  <c r="AH370" i="38"/>
  <c r="I370" i="38" s="1"/>
  <c r="AH227" i="38"/>
  <c r="AH262" i="38"/>
  <c r="I262" i="38" s="1"/>
  <c r="AH256" i="38"/>
  <c r="I256" i="38" s="1"/>
  <c r="AH363" i="38"/>
  <c r="AH366" i="38"/>
  <c r="AH338" i="38"/>
  <c r="AH224" i="38"/>
  <c r="I224" i="38" s="1"/>
  <c r="AH208" i="38"/>
  <c r="AH360" i="38"/>
  <c r="AH325" i="38"/>
  <c r="AH346" i="38"/>
  <c r="AH212" i="38"/>
  <c r="AH228" i="38"/>
  <c r="AH308" i="38"/>
  <c r="I308" i="38" s="1"/>
  <c r="AH383" i="38"/>
  <c r="I383" i="38" s="1"/>
  <c r="AH373" i="38"/>
  <c r="I373" i="38" s="1"/>
  <c r="AH333" i="38"/>
  <c r="I333" i="38" s="1"/>
  <c r="AH365" i="38"/>
  <c r="AH218" i="38"/>
  <c r="I218" i="38" s="1"/>
  <c r="AH380" i="38"/>
  <c r="I380" i="38" s="1"/>
  <c r="AH303" i="38"/>
  <c r="AH331" i="38"/>
  <c r="AH217" i="38"/>
  <c r="AH335" i="38"/>
  <c r="AH319" i="38"/>
  <c r="AH342" i="38"/>
  <c r="I342" i="38" s="1"/>
  <c r="AH307" i="38"/>
  <c r="I307" i="38" s="1"/>
  <c r="AH337" i="38"/>
  <c r="AH332" i="38"/>
  <c r="I332" i="38" s="1"/>
  <c r="AH382" i="38"/>
  <c r="I382" i="38" s="1"/>
  <c r="AH359" i="38"/>
  <c r="AH225" i="38"/>
  <c r="I225" i="38" s="1"/>
  <c r="AH221" i="38"/>
  <c r="I221" i="38" s="1"/>
  <c r="AH211" i="38"/>
  <c r="AH318" i="38"/>
  <c r="I318" i="38" s="1"/>
  <c r="AH341" i="38"/>
  <c r="AH219" i="38"/>
  <c r="AH258" i="38"/>
  <c r="I258" i="38" s="1"/>
  <c r="AH222" i="38"/>
  <c r="I222" i="38" s="1"/>
  <c r="AH223" i="38"/>
  <c r="I223" i="38" s="1"/>
  <c r="AH372" i="38"/>
  <c r="I372" i="38" s="1"/>
  <c r="AH364" i="38"/>
  <c r="I364" i="38" s="1"/>
  <c r="AH349" i="38"/>
  <c r="I349" i="38" s="1"/>
  <c r="AH350" i="38"/>
  <c r="I350" i="38" s="1"/>
  <c r="AH317" i="38"/>
  <c r="I317" i="38" s="1"/>
  <c r="AH379" i="38"/>
  <c r="I379" i="38" s="1"/>
  <c r="AH355" i="38"/>
  <c r="I355" i="38" s="1"/>
  <c r="AH358" i="38"/>
  <c r="AH200" i="38"/>
  <c r="I200" i="38" s="1"/>
  <c r="AH306" i="38"/>
  <c r="I306" i="38" s="1"/>
  <c r="AH324" i="38"/>
  <c r="AH301" i="38"/>
  <c r="I301" i="38" s="1"/>
  <c r="AH305" i="38"/>
  <c r="AH299" i="38"/>
  <c r="I299" i="38" s="1"/>
  <c r="AH376" i="38"/>
  <c r="AH354" i="38"/>
  <c r="AH323" i="38"/>
  <c r="AH345" i="38"/>
  <c r="I345" i="38" s="1"/>
  <c r="AH300" i="38"/>
  <c r="I300" i="38" s="1"/>
  <c r="AH210" i="38"/>
  <c r="I210" i="38" s="1"/>
  <c r="AH205" i="38"/>
  <c r="I205" i="38" s="1"/>
  <c r="AH289" i="38"/>
  <c r="AH284" i="38"/>
  <c r="AH279" i="38"/>
  <c r="I279" i="38" s="1"/>
  <c r="AH270" i="38"/>
  <c r="AH377" i="38"/>
  <c r="AH374" i="38"/>
  <c r="I374" i="38" s="1"/>
  <c r="AH351" i="38"/>
  <c r="AH261" i="38"/>
  <c r="I261" i="38" s="1"/>
  <c r="AH311" i="38"/>
  <c r="AH310" i="38"/>
  <c r="AH209" i="38"/>
  <c r="I209" i="38" s="1"/>
  <c r="AH226" i="38"/>
  <c r="I226" i="38" s="1"/>
  <c r="AH348" i="38"/>
  <c r="AH381" i="38"/>
  <c r="AH356" i="38"/>
  <c r="AH309" i="38"/>
  <c r="AH336" i="38"/>
  <c r="AH260" i="38"/>
  <c r="AH203" i="38"/>
  <c r="I203" i="38" s="1"/>
  <c r="AH330" i="38"/>
  <c r="I330" i="38" s="1"/>
  <c r="AH391" i="38"/>
  <c r="AH448" i="38"/>
  <c r="I448" i="38" s="1"/>
  <c r="AH404" i="38"/>
  <c r="I404" i="38" s="1"/>
  <c r="AH517" i="38"/>
  <c r="I517" i="38" s="1"/>
  <c r="AH575" i="38"/>
  <c r="I575" i="38" s="1"/>
  <c r="AH390" i="38"/>
  <c r="AH557" i="38"/>
  <c r="I557" i="38" s="1"/>
  <c r="AH541" i="38"/>
  <c r="AH422" i="38"/>
  <c r="I422" i="38" s="1"/>
  <c r="AH405" i="38"/>
  <c r="I405" i="38" s="1"/>
  <c r="AH423" i="38"/>
  <c r="I423" i="38" s="1"/>
  <c r="AH402" i="38"/>
  <c r="I402" i="38" s="1"/>
  <c r="AH387" i="38"/>
  <c r="I387" i="38" s="1"/>
  <c r="AH420" i="38"/>
  <c r="I420" i="38" s="1"/>
  <c r="AH529" i="38"/>
  <c r="AH505" i="38"/>
  <c r="I505" i="38" s="1"/>
  <c r="AH504" i="38"/>
  <c r="AH503" i="38"/>
  <c r="I503" i="38" s="1"/>
  <c r="AH502" i="38"/>
  <c r="I502" i="38" s="1"/>
  <c r="AH501" i="38"/>
  <c r="I501" i="38" s="1"/>
  <c r="AH516" i="38"/>
  <c r="I516" i="38" s="1"/>
  <c r="AH574" i="38"/>
  <c r="I574" i="38" s="1"/>
  <c r="AH556" i="38"/>
  <c r="AH446" i="38"/>
  <c r="I446" i="38" s="1"/>
  <c r="AH444" i="38"/>
  <c r="I444" i="38" s="1"/>
  <c r="AH510" i="38"/>
  <c r="I510" i="38" s="1"/>
  <c r="AH536" i="38"/>
  <c r="AH409" i="38"/>
  <c r="I409" i="38" s="1"/>
  <c r="AH418" i="38"/>
  <c r="I418" i="38" s="1"/>
  <c r="AH480" i="38"/>
  <c r="AH482" i="38"/>
  <c r="AH481" i="38"/>
  <c r="I481" i="38" s="1"/>
  <c r="AH458" i="38"/>
  <c r="I458" i="38" s="1"/>
  <c r="AH474" i="38"/>
  <c r="I474" i="38" s="1"/>
  <c r="AH476" i="38"/>
  <c r="I476" i="38" s="1"/>
  <c r="AH457" i="38"/>
  <c r="I457" i="38" s="1"/>
  <c r="AH483" i="38"/>
  <c r="I483" i="38" s="1"/>
  <c r="AH462" i="38"/>
  <c r="AH461" i="38"/>
  <c r="I461" i="38" s="1"/>
  <c r="AH463" i="38"/>
  <c r="I463" i="38" s="1"/>
  <c r="AH467" i="38"/>
  <c r="AH470" i="38"/>
  <c r="AH471" i="38"/>
  <c r="AH469" i="38"/>
  <c r="AH475" i="38"/>
  <c r="AH484" i="38"/>
  <c r="AH466" i="38"/>
  <c r="AH464" i="38"/>
  <c r="I464" i="38" s="1"/>
  <c r="AH465" i="38"/>
  <c r="I465" i="38" s="1"/>
  <c r="AH477" i="38"/>
  <c r="I477" i="38" s="1"/>
  <c r="AH472" i="38"/>
  <c r="AH485" i="38"/>
  <c r="AH532" i="38"/>
  <c r="I532" i="38" s="1"/>
  <c r="AH395" i="38"/>
  <c r="I395" i="38" s="1"/>
  <c r="AH509" i="38"/>
  <c r="I509" i="38" s="1"/>
  <c r="AH491" i="38"/>
  <c r="AH487" i="38"/>
  <c r="AH528" i="38"/>
  <c r="AH567" i="38"/>
  <c r="AH518" i="38"/>
  <c r="I518" i="38" s="1"/>
  <c r="AH511" i="38"/>
  <c r="AH546" i="38"/>
  <c r="I546" i="38" s="1"/>
  <c r="AH388" i="38"/>
  <c r="I388" i="38" s="1"/>
  <c r="AH533" i="38"/>
  <c r="AH523" i="38"/>
  <c r="I523" i="38" s="1"/>
  <c r="AH560" i="38"/>
  <c r="AH486" i="38"/>
  <c r="AH551" i="38"/>
  <c r="I551" i="38" s="1"/>
  <c r="AH421" i="38"/>
  <c r="AH455" i="38"/>
  <c r="I455" i="38" s="1"/>
  <c r="AH454" i="38"/>
  <c r="AH453" i="38"/>
  <c r="I453" i="38" s="1"/>
  <c r="AH452" i="38"/>
  <c r="I452" i="38" s="1"/>
  <c r="AH493" i="38"/>
  <c r="AH515" i="38"/>
  <c r="AH479" i="38"/>
  <c r="I479" i="38" s="1"/>
  <c r="AH460" i="38"/>
  <c r="I460" i="38" s="1"/>
  <c r="AH427" i="38"/>
  <c r="I427" i="38" s="1"/>
  <c r="AH443" i="38"/>
  <c r="I443" i="38" s="1"/>
  <c r="AH442" i="38"/>
  <c r="AH439" i="38"/>
  <c r="AH435" i="38"/>
  <c r="I435" i="38" s="1"/>
  <c r="AH425" i="38"/>
  <c r="AH441" i="38"/>
  <c r="AH424" i="38"/>
  <c r="AH440" i="38"/>
  <c r="I440" i="38" s="1"/>
  <c r="AH431" i="38"/>
  <c r="I431" i="38" s="1"/>
  <c r="AH426" i="38"/>
  <c r="AH429" i="38"/>
  <c r="I429" i="38" s="1"/>
  <c r="AH433" i="38"/>
  <c r="I433" i="38" s="1"/>
  <c r="AH434" i="38"/>
  <c r="I434" i="38" s="1"/>
  <c r="AH428" i="38"/>
  <c r="I428" i="38" s="1"/>
  <c r="AH436" i="38"/>
  <c r="I436" i="38" s="1"/>
  <c r="AH432" i="38"/>
  <c r="I432" i="38" s="1"/>
  <c r="AH430" i="38"/>
  <c r="AH438" i="38"/>
  <c r="I438" i="38" s="1"/>
  <c r="AH437" i="38"/>
  <c r="I437" i="38" s="1"/>
  <c r="AH564" i="38"/>
  <c r="AH573" i="38"/>
  <c r="I573" i="38" s="1"/>
  <c r="AH542" i="38"/>
  <c r="AH558" i="38"/>
  <c r="AH393" i="38"/>
  <c r="I393" i="38" s="1"/>
  <c r="AH550" i="38"/>
  <c r="AH396" i="38"/>
  <c r="I396" i="38" s="1"/>
  <c r="AH419" i="38"/>
  <c r="AH403" i="38"/>
  <c r="I403" i="38" s="1"/>
  <c r="AH559" i="38"/>
  <c r="AH416" i="38"/>
  <c r="AH451" i="38"/>
  <c r="I451" i="38" s="1"/>
  <c r="AH445" i="38"/>
  <c r="I445" i="38" s="1"/>
  <c r="AH552" i="38"/>
  <c r="I552" i="38" s="1"/>
  <c r="AH555" i="38"/>
  <c r="AH527" i="38"/>
  <c r="AH413" i="38"/>
  <c r="AH397" i="38"/>
  <c r="AH549" i="38"/>
  <c r="AH514" i="38"/>
  <c r="AH535" i="38"/>
  <c r="I535" i="38" s="1"/>
  <c r="AH401" i="38"/>
  <c r="I401" i="38" s="1"/>
  <c r="AH417" i="38"/>
  <c r="AH497" i="38"/>
  <c r="I497" i="38" s="1"/>
  <c r="AH572" i="38"/>
  <c r="I572" i="38" s="1"/>
  <c r="AH562" i="38"/>
  <c r="AH522" i="38"/>
  <c r="AH554" i="38"/>
  <c r="AH407" i="38"/>
  <c r="I407" i="38" s="1"/>
  <c r="AH569" i="38"/>
  <c r="I569" i="38" s="1"/>
  <c r="AH492" i="38"/>
  <c r="AH520" i="38"/>
  <c r="I520" i="38" s="1"/>
  <c r="AH406" i="38"/>
  <c r="I406" i="38" s="1"/>
  <c r="AH524" i="38"/>
  <c r="I524" i="38" s="1"/>
  <c r="AH508" i="38"/>
  <c r="I508" i="38" s="1"/>
  <c r="AH531" i="38"/>
  <c r="I531" i="38" s="1"/>
  <c r="AH496" i="38"/>
  <c r="I496" i="38" s="1"/>
  <c r="AH526" i="38"/>
  <c r="AH521" i="38"/>
  <c r="AH571" i="38"/>
  <c r="I571" i="38" s="1"/>
  <c r="AH548" i="38"/>
  <c r="AH414" i="38"/>
  <c r="AH410" i="38"/>
  <c r="AH400" i="38"/>
  <c r="I400" i="38" s="1"/>
  <c r="AH507" i="38"/>
  <c r="AH530" i="38"/>
  <c r="I530" i="38" s="1"/>
  <c r="AH408" i="38"/>
  <c r="I408" i="38" s="1"/>
  <c r="AH447" i="38"/>
  <c r="I447" i="38" s="1"/>
  <c r="AH411" i="38"/>
  <c r="I411" i="38" s="1"/>
  <c r="AH412" i="38"/>
  <c r="I412" i="38" s="1"/>
  <c r="AH561" i="38"/>
  <c r="AH553" i="38"/>
  <c r="AH538" i="38"/>
  <c r="AH539" i="38"/>
  <c r="AH506" i="38"/>
  <c r="I506" i="38" s="1"/>
  <c r="AH568" i="38"/>
  <c r="I568" i="38" s="1"/>
  <c r="AH544" i="38"/>
  <c r="I544" i="38" s="1"/>
  <c r="AH547" i="38"/>
  <c r="I547" i="38" s="1"/>
  <c r="AH389" i="38"/>
  <c r="AH495" i="38"/>
  <c r="I495" i="38" s="1"/>
  <c r="AH513" i="38"/>
  <c r="AH490" i="38"/>
  <c r="AH494" i="38"/>
  <c r="AH488" i="38"/>
  <c r="I488" i="38" s="1"/>
  <c r="AH565" i="38"/>
  <c r="I565" i="38" s="1"/>
  <c r="AH543" i="38"/>
  <c r="AH512" i="38"/>
  <c r="AH534" i="38"/>
  <c r="I534" i="38" s="1"/>
  <c r="AH489" i="38"/>
  <c r="I489" i="38" s="1"/>
  <c r="AH399" i="38"/>
  <c r="I399" i="38" s="1"/>
  <c r="AH394" i="38"/>
  <c r="AH478" i="38"/>
  <c r="I478" i="38" s="1"/>
  <c r="AH473" i="38"/>
  <c r="AH468" i="38"/>
  <c r="AH459" i="38"/>
  <c r="I459" i="38" s="1"/>
  <c r="AH566" i="38"/>
  <c r="AH563" i="38"/>
  <c r="AH540" i="38"/>
  <c r="AH450" i="38"/>
  <c r="I450" i="38" s="1"/>
  <c r="AH500" i="38"/>
  <c r="I500" i="38" s="1"/>
  <c r="AH499" i="38"/>
  <c r="I499" i="38" s="1"/>
  <c r="AH398" i="38"/>
  <c r="I398" i="38" s="1"/>
  <c r="AH415" i="38"/>
  <c r="AH537" i="38"/>
  <c r="AH570" i="38"/>
  <c r="I570" i="38" s="1"/>
  <c r="AH545" i="38"/>
  <c r="I545" i="38" s="1"/>
  <c r="AH498" i="38"/>
  <c r="I498" i="38" s="1"/>
  <c r="AH525" i="38"/>
  <c r="AH449" i="38"/>
  <c r="I449" i="38" s="1"/>
  <c r="AH392" i="38"/>
  <c r="AH519" i="38"/>
  <c r="I519" i="38" s="1"/>
  <c r="AH580" i="38"/>
  <c r="I580" i="38" s="1"/>
  <c r="AH637" i="38"/>
  <c r="AH593" i="38"/>
  <c r="AH706" i="38"/>
  <c r="AH764" i="38"/>
  <c r="AH579" i="38"/>
  <c r="I579" i="38" s="1"/>
  <c r="AH746" i="38"/>
  <c r="AH730" i="38"/>
  <c r="AH611" i="38"/>
  <c r="AH594" i="38"/>
  <c r="AH612" i="38"/>
  <c r="AH591" i="38"/>
  <c r="AH576" i="38"/>
  <c r="AH609" i="38"/>
  <c r="I609" i="38" s="1"/>
  <c r="AH718" i="38"/>
  <c r="AH694" i="38"/>
  <c r="AH693" i="38"/>
  <c r="AH692" i="38"/>
  <c r="AH691" i="38"/>
  <c r="AH690" i="38"/>
  <c r="AH705" i="38"/>
  <c r="AH763" i="38"/>
  <c r="AH745" i="38"/>
  <c r="AH635" i="38"/>
  <c r="AH633" i="38"/>
  <c r="AH699" i="38"/>
  <c r="I699" i="38" s="1"/>
  <c r="AH725" i="38"/>
  <c r="AH598" i="38"/>
  <c r="I598" i="38" s="1"/>
  <c r="AH607" i="38"/>
  <c r="I607" i="38" s="1"/>
  <c r="AH669" i="38"/>
  <c r="AH671" i="38"/>
  <c r="AH670" i="38"/>
  <c r="AH647" i="38"/>
  <c r="AH663" i="38"/>
  <c r="AH665" i="38"/>
  <c r="AH646" i="38"/>
  <c r="AH672" i="38"/>
  <c r="AH651" i="38"/>
  <c r="AH650" i="38"/>
  <c r="AH652" i="38"/>
  <c r="AH656" i="38"/>
  <c r="AH659" i="38"/>
  <c r="AH660" i="38"/>
  <c r="AH658" i="38"/>
  <c r="AH664" i="38"/>
  <c r="AH673" i="38"/>
  <c r="AH655" i="38"/>
  <c r="AH653" i="38"/>
  <c r="AH654" i="38"/>
  <c r="AH666" i="38"/>
  <c r="AH661" i="38"/>
  <c r="AH674" i="38"/>
  <c r="AH721" i="38"/>
  <c r="AH584" i="38"/>
  <c r="I584" i="38" s="1"/>
  <c r="AH698" i="38"/>
  <c r="AH680" i="38"/>
  <c r="AH676" i="38"/>
  <c r="AH717" i="38"/>
  <c r="AH756" i="38"/>
  <c r="AH707" i="38"/>
  <c r="AH700" i="38"/>
  <c r="AH735" i="38"/>
  <c r="AH577" i="38"/>
  <c r="AH722" i="38"/>
  <c r="AH712" i="38"/>
  <c r="AH749" i="38"/>
  <c r="AH675" i="38"/>
  <c r="AH740" i="38"/>
  <c r="AH610" i="38"/>
  <c r="I610" i="38" s="1"/>
  <c r="AH644" i="38"/>
  <c r="AH643" i="38"/>
  <c r="AH642" i="38"/>
  <c r="AH641" i="38"/>
  <c r="AH682" i="38"/>
  <c r="AH704" i="38"/>
  <c r="AH668" i="38"/>
  <c r="AH649" i="38"/>
  <c r="AH616" i="38"/>
  <c r="I616" i="38" s="1"/>
  <c r="AH632" i="38"/>
  <c r="AH631" i="38"/>
  <c r="AH628" i="38"/>
  <c r="AH624" i="38"/>
  <c r="AH614" i="38"/>
  <c r="AH630" i="38"/>
  <c r="AH613" i="38"/>
  <c r="AH629" i="38"/>
  <c r="AH620" i="38"/>
  <c r="I620" i="38" s="1"/>
  <c r="AH615" i="38"/>
  <c r="AH618" i="38"/>
  <c r="AH622" i="38"/>
  <c r="I622" i="38" s="1"/>
  <c r="AH623" i="38"/>
  <c r="I623" i="38" s="1"/>
  <c r="AH617" i="38"/>
  <c r="AH625" i="38"/>
  <c r="AH621" i="38"/>
  <c r="I621" i="38" s="1"/>
  <c r="AH619" i="38"/>
  <c r="I619" i="38" s="1"/>
  <c r="AH627" i="38"/>
  <c r="AH626" i="38"/>
  <c r="AH753" i="38"/>
  <c r="AH762" i="38"/>
  <c r="AH731" i="38"/>
  <c r="AH747" i="38"/>
  <c r="AH582" i="38"/>
  <c r="I582" i="38" s="1"/>
  <c r="AH739" i="38"/>
  <c r="AH585" i="38"/>
  <c r="I585" i="38" s="1"/>
  <c r="AH608" i="38"/>
  <c r="I608" i="38" s="1"/>
  <c r="AH592" i="38"/>
  <c r="AH748" i="38"/>
  <c r="AH605" i="38"/>
  <c r="I605" i="38" s="1"/>
  <c r="AH640" i="38"/>
  <c r="AH634" i="38"/>
  <c r="AH741" i="38"/>
  <c r="AH744" i="38"/>
  <c r="AH716" i="38"/>
  <c r="AH602" i="38"/>
  <c r="I602" i="38" s="1"/>
  <c r="AH586" i="38"/>
  <c r="AH738" i="38"/>
  <c r="AH703" i="38"/>
  <c r="AH724" i="38"/>
  <c r="AH590" i="38"/>
  <c r="I590" i="38" s="1"/>
  <c r="AH606" i="38"/>
  <c r="I606" i="38" s="1"/>
  <c r="AH686" i="38"/>
  <c r="AH761" i="38"/>
  <c r="AH751" i="38"/>
  <c r="AH711" i="38"/>
  <c r="AH743" i="38"/>
  <c r="AH596" i="38"/>
  <c r="AH758" i="38"/>
  <c r="AH681" i="38"/>
  <c r="AH709" i="38"/>
  <c r="AH595" i="38"/>
  <c r="I595" i="38" s="1"/>
  <c r="AH713" i="38"/>
  <c r="AH697" i="38"/>
  <c r="AH720" i="38"/>
  <c r="AH685" i="38"/>
  <c r="AH715" i="38"/>
  <c r="AH710" i="38"/>
  <c r="AH760" i="38"/>
  <c r="AH737" i="38"/>
  <c r="AH603" i="38"/>
  <c r="I603" i="38" s="1"/>
  <c r="AH599" i="38"/>
  <c r="AH589" i="38"/>
  <c r="I589" i="38" s="1"/>
  <c r="AH696" i="38"/>
  <c r="AH719" i="38"/>
  <c r="AH597" i="38"/>
  <c r="I597" i="38" s="1"/>
  <c r="AH636" i="38"/>
  <c r="AH600" i="38"/>
  <c r="I600" i="38" s="1"/>
  <c r="AH601" i="38"/>
  <c r="I601" i="38" s="1"/>
  <c r="AH750" i="38"/>
  <c r="AH742" i="38"/>
  <c r="AH727" i="38"/>
  <c r="AH728" i="38"/>
  <c r="AH695" i="38"/>
  <c r="AH757" i="38"/>
  <c r="AH733" i="38"/>
  <c r="AH736" i="38"/>
  <c r="AH578" i="38"/>
  <c r="I578" i="38" s="1"/>
  <c r="AH684" i="38"/>
  <c r="AH702" i="38"/>
  <c r="AH679" i="38"/>
  <c r="AH683" i="38"/>
  <c r="AH677" i="38"/>
  <c r="AH754" i="38"/>
  <c r="AH732" i="38"/>
  <c r="AH701" i="38"/>
  <c r="AH723" i="38"/>
  <c r="AH678" i="38"/>
  <c r="AH588" i="38"/>
  <c r="AH583" i="38"/>
  <c r="I583" i="38" s="1"/>
  <c r="AH667" i="38"/>
  <c r="AH662" i="38"/>
  <c r="AH657" i="38"/>
  <c r="AH648" i="38"/>
  <c r="AH755" i="38"/>
  <c r="AH752" i="38"/>
  <c r="AH729" i="38"/>
  <c r="AH639" i="38"/>
  <c r="AH689" i="38"/>
  <c r="AH688" i="38"/>
  <c r="AH587" i="38"/>
  <c r="AH604" i="38"/>
  <c r="I604" i="38" s="1"/>
  <c r="AH726" i="38"/>
  <c r="AH759" i="38"/>
  <c r="AH734" i="38"/>
  <c r="AH687" i="38"/>
  <c r="AH714" i="38"/>
  <c r="AH638" i="38"/>
  <c r="AH581" i="38"/>
  <c r="AH708" i="38"/>
  <c r="AH769" i="38"/>
  <c r="AH826" i="38"/>
  <c r="AH782" i="38"/>
  <c r="AH895" i="38"/>
  <c r="AH953" i="38"/>
  <c r="AH768" i="38"/>
  <c r="AH935" i="38"/>
  <c r="AH919" i="38"/>
  <c r="AH800" i="38"/>
  <c r="AH783" i="38"/>
  <c r="AH801" i="38"/>
  <c r="AH780" i="38"/>
  <c r="AH765" i="38"/>
  <c r="AH798" i="38"/>
  <c r="AH907" i="38"/>
  <c r="AH883" i="38"/>
  <c r="AH882" i="38"/>
  <c r="AH881" i="38"/>
  <c r="AH880" i="38"/>
  <c r="AH879" i="38"/>
  <c r="AH894" i="38"/>
  <c r="AH952" i="38"/>
  <c r="AH934" i="38"/>
  <c r="AH824" i="38"/>
  <c r="AH822" i="38"/>
  <c r="I822" i="38" s="1"/>
  <c r="AH888" i="38"/>
  <c r="AH914" i="38"/>
  <c r="AH787" i="38"/>
  <c r="AH796" i="38"/>
  <c r="AH858" i="38"/>
  <c r="AH860" i="38"/>
  <c r="AH859" i="38"/>
  <c r="AH836" i="38"/>
  <c r="AH852" i="38"/>
  <c r="AH854" i="38"/>
  <c r="AH835" i="38"/>
  <c r="AH861" i="38"/>
  <c r="AH840" i="38"/>
  <c r="AH839" i="38"/>
  <c r="AH841" i="38"/>
  <c r="AH845" i="38"/>
  <c r="AH848" i="38"/>
  <c r="AH849" i="38"/>
  <c r="AH847" i="38"/>
  <c r="AH853" i="38"/>
  <c r="AH862" i="38"/>
  <c r="AH844" i="38"/>
  <c r="AH842" i="38"/>
  <c r="AH843" i="38"/>
  <c r="AH855" i="38"/>
  <c r="AH850" i="38"/>
  <c r="AH863" i="38"/>
  <c r="AH910" i="38"/>
  <c r="AH773" i="38"/>
  <c r="AH887" i="38"/>
  <c r="AH869" i="38"/>
  <c r="AH865" i="38"/>
  <c r="AH906" i="38"/>
  <c r="AH945" i="38"/>
  <c r="AH896" i="38"/>
  <c r="AH889" i="38"/>
  <c r="AH924" i="38"/>
  <c r="AH766" i="38"/>
  <c r="AH911" i="38"/>
  <c r="AH901" i="38"/>
  <c r="AH938" i="38"/>
  <c r="AH864" i="38"/>
  <c r="AH929" i="38"/>
  <c r="AH799" i="38"/>
  <c r="AH833" i="38"/>
  <c r="AH832" i="38"/>
  <c r="AH831" i="38"/>
  <c r="AH830" i="38"/>
  <c r="AH871" i="38"/>
  <c r="AH893" i="38"/>
  <c r="AH857" i="38"/>
  <c r="AH838" i="38"/>
  <c r="AH805" i="38"/>
  <c r="AH821" i="38"/>
  <c r="I821" i="38" s="1"/>
  <c r="AH820" i="38"/>
  <c r="AH817" i="38"/>
  <c r="AH813" i="38"/>
  <c r="AH803" i="38"/>
  <c r="AH819" i="38"/>
  <c r="AH802" i="38"/>
  <c r="AH818" i="38"/>
  <c r="I818" i="38" s="1"/>
  <c r="AH809" i="38"/>
  <c r="AH804" i="38"/>
  <c r="AH807" i="38"/>
  <c r="AH811" i="38"/>
  <c r="AH812" i="38"/>
  <c r="AH806" i="38"/>
  <c r="AH814" i="38"/>
  <c r="AH810" i="38"/>
  <c r="AH808" i="38"/>
  <c r="AH816" i="38"/>
  <c r="AH815" i="38"/>
  <c r="AH942" i="38"/>
  <c r="AH951" i="38"/>
  <c r="AH920" i="38"/>
  <c r="AH936" i="38"/>
  <c r="AH771" i="38"/>
  <c r="AH928" i="38"/>
  <c r="AH774" i="38"/>
  <c r="AH797" i="38"/>
  <c r="AH781" i="38"/>
  <c r="AH937" i="38"/>
  <c r="AH794" i="38"/>
  <c r="AH829" i="38"/>
  <c r="AH823" i="38"/>
  <c r="I823" i="38" s="1"/>
  <c r="AH930" i="38"/>
  <c r="AH933" i="38"/>
  <c r="AH905" i="38"/>
  <c r="AH791" i="38"/>
  <c r="AH775" i="38"/>
  <c r="AH927" i="38"/>
  <c r="AH892" i="38"/>
  <c r="AH913" i="38"/>
  <c r="AH779" i="38"/>
  <c r="AH795" i="38"/>
  <c r="AH875" i="38"/>
  <c r="AH950" i="38"/>
  <c r="AH940" i="38"/>
  <c r="AH900" i="38"/>
  <c r="AH932" i="38"/>
  <c r="AH785" i="38"/>
  <c r="AH947" i="38"/>
  <c r="AH870" i="38"/>
  <c r="AH898" i="38"/>
  <c r="AH784" i="38"/>
  <c r="AH902" i="38"/>
  <c r="AH886" i="38"/>
  <c r="AH909" i="38"/>
  <c r="AH874" i="38"/>
  <c r="AH904" i="38"/>
  <c r="AH899" i="38"/>
  <c r="I899" i="38" s="1"/>
  <c r="AH949" i="38"/>
  <c r="AH926" i="38"/>
  <c r="AH792" i="38"/>
  <c r="AH788" i="38"/>
  <c r="AH778" i="38"/>
  <c r="AH885" i="38"/>
  <c r="AH908" i="38"/>
  <c r="AH786" i="38"/>
  <c r="AH825" i="38"/>
  <c r="AH789" i="38"/>
  <c r="AH790" i="38"/>
  <c r="AH939" i="38"/>
  <c r="AH931" i="38"/>
  <c r="AH916" i="38"/>
  <c r="AH917" i="38"/>
  <c r="AH884" i="38"/>
  <c r="AH946" i="38"/>
  <c r="AH922" i="38"/>
  <c r="AH925" i="38"/>
  <c r="AH767" i="38"/>
  <c r="AH873" i="38"/>
  <c r="AH891" i="38"/>
  <c r="AH868" i="38"/>
  <c r="AH872" i="38"/>
  <c r="AH866" i="38"/>
  <c r="AH943" i="38"/>
  <c r="AH921" i="38"/>
  <c r="AH890" i="38"/>
  <c r="AH912" i="38"/>
  <c r="AH867" i="38"/>
  <c r="AH777" i="38"/>
  <c r="AH772" i="38"/>
  <c r="AH856" i="38"/>
  <c r="AH851" i="38"/>
  <c r="AH846" i="38"/>
  <c r="AH837" i="38"/>
  <c r="AH944" i="38"/>
  <c r="AH941" i="38"/>
  <c r="AH918" i="38"/>
  <c r="AH828" i="38"/>
  <c r="AH878" i="38"/>
  <c r="AH877" i="38"/>
  <c r="AH776" i="38"/>
  <c r="AH793" i="38"/>
  <c r="AH915" i="38"/>
  <c r="AH948" i="38"/>
  <c r="AH923" i="38"/>
  <c r="AH876" i="38"/>
  <c r="AH903" i="38"/>
  <c r="AH827" i="38"/>
  <c r="AH770" i="38"/>
  <c r="AH897" i="38"/>
  <c r="AH958" i="38"/>
  <c r="AH1015" i="38"/>
  <c r="AH971" i="38"/>
  <c r="AH1084" i="38"/>
  <c r="AH1143" i="38"/>
  <c r="AH957" i="38"/>
  <c r="AH1125" i="38"/>
  <c r="AH1108" i="38"/>
  <c r="AH989" i="38"/>
  <c r="AH972" i="38"/>
  <c r="AH990" i="38"/>
  <c r="AH969" i="38"/>
  <c r="AH954" i="38"/>
  <c r="AH987" i="38"/>
  <c r="AH1096" i="38"/>
  <c r="AH1072" i="38"/>
  <c r="AH1071" i="38"/>
  <c r="AH1070" i="38"/>
  <c r="AH1069" i="38"/>
  <c r="AH1068" i="38"/>
  <c r="AH1083" i="38"/>
  <c r="AH1142" i="38"/>
  <c r="AH1124" i="38"/>
  <c r="AH1013" i="38"/>
  <c r="AH1011" i="38"/>
  <c r="AH1077" i="38"/>
  <c r="AH1103" i="38"/>
  <c r="AH976" i="38"/>
  <c r="AH985" i="38"/>
  <c r="AH1047" i="38"/>
  <c r="AH1049" i="38"/>
  <c r="AH1048" i="38"/>
  <c r="AH1025" i="38"/>
  <c r="AH1041" i="38"/>
  <c r="AH1043" i="38"/>
  <c r="AH1024" i="38"/>
  <c r="AH1050" i="38"/>
  <c r="AH1029" i="38"/>
  <c r="AH1028" i="38"/>
  <c r="AH1030" i="38"/>
  <c r="AH1034" i="38"/>
  <c r="AH1037" i="38"/>
  <c r="AH1038" i="38"/>
  <c r="AH1036" i="38"/>
  <c r="AH1042" i="38"/>
  <c r="AH1051" i="38"/>
  <c r="AH1033" i="38"/>
  <c r="AH1031" i="38"/>
  <c r="AH1032" i="38"/>
  <c r="AH1044" i="38"/>
  <c r="AH1039" i="38"/>
  <c r="AH1052" i="38"/>
  <c r="AH1099" i="38"/>
  <c r="AH962" i="38"/>
  <c r="AH1076" i="38"/>
  <c r="AH1058" i="38"/>
  <c r="AH1054" i="38"/>
  <c r="AH1095" i="38"/>
  <c r="AH1135" i="38"/>
  <c r="AH1085" i="38"/>
  <c r="AH1078" i="38"/>
  <c r="AH1113" i="38"/>
  <c r="AH955" i="38"/>
  <c r="AH1100" i="38"/>
  <c r="AH1090" i="38"/>
  <c r="AH1128" i="38"/>
  <c r="AH1053" i="38"/>
  <c r="AH1118" i="38"/>
  <c r="AH988" i="38"/>
  <c r="AH1022" i="38"/>
  <c r="AH1021" i="38"/>
  <c r="AH1020" i="38"/>
  <c r="I1020" i="38" s="1"/>
  <c r="AH1019" i="38"/>
  <c r="AH1060" i="38"/>
  <c r="AH1082" i="38"/>
  <c r="AH1046" i="38"/>
  <c r="AH1027" i="38"/>
  <c r="AH994" i="38"/>
  <c r="AH1010" i="38"/>
  <c r="AH1009" i="38"/>
  <c r="AH1006" i="38"/>
  <c r="AH1002" i="38"/>
  <c r="AH992" i="38"/>
  <c r="AH1008" i="38"/>
  <c r="AH991" i="38"/>
  <c r="AH1007" i="38"/>
  <c r="AH998" i="38"/>
  <c r="AH993" i="38"/>
  <c r="AH996" i="38"/>
  <c r="AH1000" i="38"/>
  <c r="AH1001" i="38"/>
  <c r="AH995" i="38"/>
  <c r="AH1003" i="38"/>
  <c r="AH999" i="38"/>
  <c r="AH997" i="38"/>
  <c r="AH1005" i="38"/>
  <c r="AH1004" i="38"/>
  <c r="AH1132" i="38"/>
  <c r="AH1141" i="38"/>
  <c r="AH1109" i="38"/>
  <c r="AH1126" i="38"/>
  <c r="AH960" i="38"/>
  <c r="AH1117" i="38"/>
  <c r="AH963" i="38"/>
  <c r="AH986" i="38"/>
  <c r="AH970" i="38"/>
  <c r="AH1127" i="38"/>
  <c r="AH983" i="38"/>
  <c r="AH1018" i="38"/>
  <c r="I1018" i="38" s="1"/>
  <c r="AH1012" i="38"/>
  <c r="AH1119" i="38"/>
  <c r="AH1122" i="38"/>
  <c r="AH1094" i="38"/>
  <c r="AH980" i="38"/>
  <c r="AH964" i="38"/>
  <c r="AH1116" i="38"/>
  <c r="AH1081" i="38"/>
  <c r="AH1102" i="38"/>
  <c r="AH968" i="38"/>
  <c r="AH984" i="38"/>
  <c r="AH1064" i="38"/>
  <c r="AH1140" i="38"/>
  <c r="AH1130" i="38"/>
  <c r="AH1089" i="38"/>
  <c r="AH1121" i="38"/>
  <c r="AH974" i="38"/>
  <c r="AH1137" i="38"/>
  <c r="AH1059" i="38"/>
  <c r="AH1087" i="38"/>
  <c r="AH973" i="38"/>
  <c r="AH1091" i="38"/>
  <c r="AH1088" i="38"/>
  <c r="AH1123" i="38"/>
  <c r="AH1075" i="38"/>
  <c r="AH1098" i="38"/>
  <c r="AH1063" i="38"/>
  <c r="AH1093" i="38"/>
  <c r="AH1139" i="38"/>
  <c r="AH981" i="38"/>
  <c r="AH977" i="38"/>
  <c r="AH967" i="38"/>
  <c r="AH1115" i="38"/>
  <c r="AH1074" i="38"/>
  <c r="AH1097" i="38"/>
  <c r="AH975" i="38"/>
  <c r="AH1014" i="38"/>
  <c r="AH978" i="38"/>
  <c r="AH979" i="38"/>
  <c r="AH1129" i="38"/>
  <c r="AH1120" i="38"/>
  <c r="AH1105" i="38"/>
  <c r="AH1106" i="38"/>
  <c r="AH1073" i="38"/>
  <c r="AH1136" i="38"/>
  <c r="AH1111" i="38"/>
  <c r="AH1114" i="38"/>
  <c r="AH956" i="38"/>
  <c r="AH1062" i="38"/>
  <c r="AH1080" i="38"/>
  <c r="AH1057" i="38"/>
  <c r="AH1061" i="38"/>
  <c r="AH1055" i="38"/>
  <c r="AH1133" i="38"/>
  <c r="AH1110" i="38"/>
  <c r="AH1079" i="38"/>
  <c r="AH1101" i="38"/>
  <c r="AH1056" i="38"/>
  <c r="AH966" i="38"/>
  <c r="AH961" i="38"/>
  <c r="AH1045" i="38"/>
  <c r="AH1040" i="38"/>
  <c r="AH1035" i="38"/>
  <c r="AH1026" i="38"/>
  <c r="AH1134" i="38"/>
  <c r="AH1131" i="38"/>
  <c r="AH1107" i="38"/>
  <c r="AH1017" i="38"/>
  <c r="AH1067" i="38"/>
  <c r="AH1066" i="38"/>
  <c r="AH965" i="38"/>
  <c r="AH982" i="38"/>
  <c r="AH1138" i="38"/>
  <c r="AH1112" i="38"/>
  <c r="AH1065" i="38"/>
  <c r="AH1092" i="38"/>
  <c r="AH1016" i="38"/>
  <c r="AH959" i="38"/>
  <c r="AH1086" i="38"/>
  <c r="AH1148" i="38"/>
  <c r="AH1205" i="38"/>
  <c r="AH1161" i="38"/>
  <c r="AH1274" i="38"/>
  <c r="AH1333" i="38"/>
  <c r="AH1147" i="38"/>
  <c r="AH1315" i="38"/>
  <c r="AH1298" i="38"/>
  <c r="AH1179" i="38"/>
  <c r="AH1162" i="38"/>
  <c r="AH1180" i="38"/>
  <c r="AH1159" i="38"/>
  <c r="AH1144" i="38"/>
  <c r="AH1177" i="38"/>
  <c r="AH1286" i="38"/>
  <c r="AH1262" i="38"/>
  <c r="AH1261" i="38"/>
  <c r="AH1260" i="38"/>
  <c r="AH1259" i="38"/>
  <c r="AH1258" i="38"/>
  <c r="AH1273" i="38"/>
  <c r="AH1332" i="38"/>
  <c r="AH1314" i="38"/>
  <c r="AH1203" i="38"/>
  <c r="AH1201" i="38"/>
  <c r="AH1267" i="38"/>
  <c r="AH1293" i="38"/>
  <c r="AH1166" i="38"/>
  <c r="AH1175" i="38"/>
  <c r="AH1237" i="38"/>
  <c r="AH1239" i="38"/>
  <c r="AH1238" i="38"/>
  <c r="AH1215" i="38"/>
  <c r="AH1231" i="38"/>
  <c r="AH1233" i="38"/>
  <c r="AH1214" i="38"/>
  <c r="AH1240" i="38"/>
  <c r="AH1219" i="38"/>
  <c r="I1219" i="38" s="1"/>
  <c r="AH1218" i="38"/>
  <c r="AH1220" i="38"/>
  <c r="AH1224" i="38"/>
  <c r="AH1227" i="38"/>
  <c r="AH1228" i="38"/>
  <c r="AH1226" i="38"/>
  <c r="AH1232" i="38"/>
  <c r="AH1241" i="38"/>
  <c r="AH1223" i="38"/>
  <c r="AH1221" i="38"/>
  <c r="I1221" i="38" s="1"/>
  <c r="AH1222" i="38"/>
  <c r="AH1234" i="38"/>
  <c r="AH1229" i="38"/>
  <c r="AH1242" i="38"/>
  <c r="AH1289" i="38"/>
  <c r="AH1152" i="38"/>
  <c r="AH1266" i="38"/>
  <c r="AH1248" i="38"/>
  <c r="AH1244" i="38"/>
  <c r="AH1285" i="38"/>
  <c r="AH1325" i="38"/>
  <c r="AH1275" i="38"/>
  <c r="AH1268" i="38"/>
  <c r="AH1303" i="38"/>
  <c r="AH1145" i="38"/>
  <c r="AH1290" i="38"/>
  <c r="AH1280" i="38"/>
  <c r="AH1318" i="38"/>
  <c r="AH1243" i="38"/>
  <c r="AH1308" i="38"/>
  <c r="AH1178" i="38"/>
  <c r="AH1212" i="38"/>
  <c r="AH1211" i="38"/>
  <c r="AH1210" i="38"/>
  <c r="AH1209" i="38"/>
  <c r="AH1250" i="38"/>
  <c r="AH1272" i="38"/>
  <c r="AH1236" i="38"/>
  <c r="AH1217" i="38"/>
  <c r="AH1184" i="38"/>
  <c r="AH1200" i="38"/>
  <c r="AH1199" i="38"/>
  <c r="AH1196" i="38"/>
  <c r="AH1192" i="38"/>
  <c r="AH1182" i="38"/>
  <c r="AH1198" i="38"/>
  <c r="AH1181" i="38"/>
  <c r="AH1197" i="38"/>
  <c r="AH1188" i="38"/>
  <c r="AH1183" i="38"/>
  <c r="AH1186" i="38"/>
  <c r="AH1190" i="38"/>
  <c r="AH1191" i="38"/>
  <c r="AH1185" i="38"/>
  <c r="AH1193" i="38"/>
  <c r="AH1189" i="38"/>
  <c r="AH1187" i="38"/>
  <c r="AH1195" i="38"/>
  <c r="AH1194" i="38"/>
  <c r="AH1322" i="38"/>
  <c r="AH1331" i="38"/>
  <c r="AH1299" i="38"/>
  <c r="AH1316" i="38"/>
  <c r="AH1150" i="38"/>
  <c r="AH1307" i="38"/>
  <c r="AH1153" i="38"/>
  <c r="AH1176" i="38"/>
  <c r="AH1160" i="38"/>
  <c r="AH1317" i="38"/>
  <c r="AH1173" i="38"/>
  <c r="AH1208" i="38"/>
  <c r="AH1202" i="38"/>
  <c r="AH1309" i="38"/>
  <c r="AH1312" i="38"/>
  <c r="AH1284" i="38"/>
  <c r="AH1170" i="38"/>
  <c r="AH1154" i="38"/>
  <c r="AH1306" i="38"/>
  <c r="AH1271" i="38"/>
  <c r="AH1292" i="38"/>
  <c r="AH1158" i="38"/>
  <c r="AH1174" i="38"/>
  <c r="AH1254" i="38"/>
  <c r="AH1330" i="38"/>
  <c r="AH1320" i="38"/>
  <c r="AH1279" i="38"/>
  <c r="AH1311" i="38"/>
  <c r="AH1164" i="38"/>
  <c r="AH1327" i="38"/>
  <c r="AH1249" i="38"/>
  <c r="AH1277" i="38"/>
  <c r="AH1163" i="38"/>
  <c r="AH1281" i="38"/>
  <c r="AH1278" i="38"/>
  <c r="AH1313" i="38"/>
  <c r="AH1265" i="38"/>
  <c r="AH1288" i="38"/>
  <c r="AH1253" i="38"/>
  <c r="AH1283" i="38"/>
  <c r="AH1329" i="38"/>
  <c r="AH1171" i="38"/>
  <c r="AH1167" i="38"/>
  <c r="AH1157" i="38"/>
  <c r="AH1305" i="38"/>
  <c r="AH1264" i="38"/>
  <c r="AH1287" i="38"/>
  <c r="AH1165" i="38"/>
  <c r="AH1204" i="38"/>
  <c r="AH1168" i="38"/>
  <c r="AH1169" i="38"/>
  <c r="AH1319" i="38"/>
  <c r="AH1310" i="38"/>
  <c r="AH1295" i="38"/>
  <c r="AH1296" i="38"/>
  <c r="AH1263" i="38"/>
  <c r="AH1326" i="38"/>
  <c r="AH1301" i="38"/>
  <c r="AH1304" i="38"/>
  <c r="AH1146" i="38"/>
  <c r="AH1252" i="38"/>
  <c r="AH1270" i="38"/>
  <c r="AH1247" i="38"/>
  <c r="AH1251" i="38"/>
  <c r="AH1245" i="38"/>
  <c r="AH1323" i="38"/>
  <c r="AH1300" i="38"/>
  <c r="AH1269" i="38"/>
  <c r="AH1291" i="38"/>
  <c r="AH1246" i="38"/>
  <c r="AH1156" i="38"/>
  <c r="AH1151" i="38"/>
  <c r="AH1235" i="38"/>
  <c r="AH1230" i="38"/>
  <c r="AH1225" i="38"/>
  <c r="AH1216" i="38"/>
  <c r="AH1324" i="38"/>
  <c r="AH1321" i="38"/>
  <c r="AH1297" i="38"/>
  <c r="AH1207" i="38"/>
  <c r="AH1257" i="38"/>
  <c r="AH1256" i="38"/>
  <c r="AH1155" i="38"/>
  <c r="AH1172" i="38"/>
  <c r="AH1294" i="38"/>
  <c r="AH1328" i="38"/>
  <c r="AH1302" i="38"/>
  <c r="AH1255" i="38"/>
  <c r="AH1282" i="38"/>
  <c r="AH1206" i="38"/>
  <c r="AH1149" i="38"/>
  <c r="AH1276" i="38"/>
  <c r="AH1338" i="38"/>
  <c r="AH1395" i="38"/>
  <c r="AH1351" i="38"/>
  <c r="AH1464" i="38"/>
  <c r="AH1523" i="38"/>
  <c r="AH1337" i="38"/>
  <c r="AH1505" i="38"/>
  <c r="AH1488" i="38"/>
  <c r="AH1369" i="38"/>
  <c r="AH1352" i="38"/>
  <c r="AH1370" i="38"/>
  <c r="AH1349" i="38"/>
  <c r="AH1334" i="38"/>
  <c r="AH1367" i="38"/>
  <c r="AH1476" i="38"/>
  <c r="AH1452" i="38"/>
  <c r="AH1451" i="38"/>
  <c r="AH1450" i="38"/>
  <c r="AH1449" i="38"/>
  <c r="AH1448" i="38"/>
  <c r="AH1463" i="38"/>
  <c r="AH1522" i="38"/>
  <c r="AH1504" i="38"/>
  <c r="AH1393" i="38"/>
  <c r="AH1391" i="38"/>
  <c r="AH1457" i="38"/>
  <c r="AH1483" i="38"/>
  <c r="AH1356" i="38"/>
  <c r="AH1365" i="38"/>
  <c r="AH1427" i="38"/>
  <c r="AH1429" i="38"/>
  <c r="AH1428" i="38"/>
  <c r="AH1405" i="38"/>
  <c r="AH1421" i="38"/>
  <c r="AH1423" i="38"/>
  <c r="AH1404" i="38"/>
  <c r="AH1430" i="38"/>
  <c r="AH1409" i="38"/>
  <c r="AH1408" i="38"/>
  <c r="AH1410" i="38"/>
  <c r="AH1414" i="38"/>
  <c r="AH1417" i="38"/>
  <c r="AH1418" i="38"/>
  <c r="AH1416" i="38"/>
  <c r="AH1422" i="38"/>
  <c r="I1422" i="38" s="1"/>
  <c r="AH1431" i="38"/>
  <c r="AH1413" i="38"/>
  <c r="AH1411" i="38"/>
  <c r="AH1412" i="38"/>
  <c r="AH1424" i="38"/>
  <c r="AH1419" i="38"/>
  <c r="AH1432" i="38"/>
  <c r="AH1479" i="38"/>
  <c r="AH1342" i="38"/>
  <c r="AH1456" i="38"/>
  <c r="AH1438" i="38"/>
  <c r="AH1434" i="38"/>
  <c r="AH1475" i="38"/>
  <c r="AH1515" i="38"/>
  <c r="AH1465" i="38"/>
  <c r="AH1458" i="38"/>
  <c r="AH1493" i="38"/>
  <c r="AH1335" i="38"/>
  <c r="AH1480" i="38"/>
  <c r="AH1470" i="38"/>
  <c r="AH1508" i="38"/>
  <c r="AH1433" i="38"/>
  <c r="AH1498" i="38"/>
  <c r="AH1368" i="38"/>
  <c r="AH1402" i="38"/>
  <c r="AH1401" i="38"/>
  <c r="AH1400" i="38"/>
  <c r="AH1399" i="38"/>
  <c r="AH1440" i="38"/>
  <c r="AH1462" i="38"/>
  <c r="AH1426" i="38"/>
  <c r="AH1407" i="38"/>
  <c r="AH1374" i="38"/>
  <c r="AH1390" i="38"/>
  <c r="AH1389" i="38"/>
  <c r="AH1386" i="38"/>
  <c r="AH1382" i="38"/>
  <c r="AH1372" i="38"/>
  <c r="AH1388" i="38"/>
  <c r="AH1371" i="38"/>
  <c r="AH1387" i="38"/>
  <c r="AH1378" i="38"/>
  <c r="AH1373" i="38"/>
  <c r="AH1376" i="38"/>
  <c r="AH1380" i="38"/>
  <c r="AH1381" i="38"/>
  <c r="AH1375" i="38"/>
  <c r="AH1383" i="38"/>
  <c r="AH1379" i="38"/>
  <c r="AH1377" i="38"/>
  <c r="AH1385" i="38"/>
  <c r="AH1384" i="38"/>
  <c r="AH1512" i="38"/>
  <c r="AH1521" i="38"/>
  <c r="AH1489" i="38"/>
  <c r="AH1506" i="38"/>
  <c r="AH1340" i="38"/>
  <c r="AH1497" i="38"/>
  <c r="AH1343" i="38"/>
  <c r="AH1366" i="38"/>
  <c r="AH1350" i="38"/>
  <c r="AH1507" i="38"/>
  <c r="AH1363" i="38"/>
  <c r="AH1398" i="38"/>
  <c r="AH1392" i="38"/>
  <c r="AH1499" i="38"/>
  <c r="AH1502" i="38"/>
  <c r="AH1474" i="38"/>
  <c r="AH1360" i="38"/>
  <c r="AH1344" i="38"/>
  <c r="AH1496" i="38"/>
  <c r="AH1461" i="38"/>
  <c r="AH1482" i="38"/>
  <c r="AH1348" i="38"/>
  <c r="AH1364" i="38"/>
  <c r="AH1444" i="38"/>
  <c r="AH1520" i="38"/>
  <c r="AH1510" i="38"/>
  <c r="AH1469" i="38"/>
  <c r="AH1501" i="38"/>
  <c r="AH1354" i="38"/>
  <c r="AH1517" i="38"/>
  <c r="AH1439" i="38"/>
  <c r="AH1467" i="38"/>
  <c r="AH1353" i="38"/>
  <c r="AH1471" i="38"/>
  <c r="AH1468" i="38"/>
  <c r="AH1503" i="38"/>
  <c r="AH1455" i="38"/>
  <c r="AH1478" i="38"/>
  <c r="AH1443" i="38"/>
  <c r="AH1473" i="38"/>
  <c r="AH1519" i="38"/>
  <c r="AH1361" i="38"/>
  <c r="AH1357" i="38"/>
  <c r="AH1347" i="38"/>
  <c r="AH1495" i="38"/>
  <c r="AH1454" i="38"/>
  <c r="AH1477" i="38"/>
  <c r="AH1355" i="38"/>
  <c r="AH1394" i="38"/>
  <c r="AH1358" i="38"/>
  <c r="AH1359" i="38"/>
  <c r="AH1509" i="38"/>
  <c r="AH1500" i="38"/>
  <c r="AH1485" i="38"/>
  <c r="AH1486" i="38"/>
  <c r="AH1453" i="38"/>
  <c r="AH1516" i="38"/>
  <c r="AH1491" i="38"/>
  <c r="AH1494" i="38"/>
  <c r="AH1336" i="38"/>
  <c r="AH1442" i="38"/>
  <c r="AH1460" i="38"/>
  <c r="AH1437" i="38"/>
  <c r="AH1441" i="38"/>
  <c r="AH1435" i="38"/>
  <c r="AH1513" i="38"/>
  <c r="AH1490" i="38"/>
  <c r="AH1459" i="38"/>
  <c r="AH1481" i="38"/>
  <c r="AH1436" i="38"/>
  <c r="AH1346" i="38"/>
  <c r="AH1341" i="38"/>
  <c r="AH1425" i="38"/>
  <c r="AH1420" i="38"/>
  <c r="I1420" i="38" s="1"/>
  <c r="AH1415" i="38"/>
  <c r="AH1406" i="38"/>
  <c r="AH1514" i="38"/>
  <c r="AH1511" i="38"/>
  <c r="AH1487" i="38"/>
  <c r="AH1397" i="38"/>
  <c r="AH1447" i="38"/>
  <c r="AH1446" i="38"/>
  <c r="AH1345" i="38"/>
  <c r="AH1362" i="38"/>
  <c r="AH1484" i="38"/>
  <c r="AH1518" i="38"/>
  <c r="AH1492" i="38"/>
  <c r="AH1445" i="38"/>
  <c r="AH1472" i="38"/>
  <c r="AH1396" i="38"/>
  <c r="AH1339" i="38"/>
  <c r="AH1466" i="38"/>
  <c r="M9" i="38"/>
  <c r="I208" i="38"/>
  <c r="I132" i="38"/>
  <c r="I133" i="38"/>
  <c r="I43" i="38"/>
  <c r="I101" i="38"/>
  <c r="I104" i="38"/>
  <c r="I108" i="38"/>
  <c r="I109" i="38"/>
  <c r="I110" i="38"/>
  <c r="I111" i="38"/>
  <c r="I112" i="38"/>
  <c r="I80" i="38"/>
  <c r="I144" i="38"/>
  <c r="I12" i="38"/>
  <c r="I145" i="38"/>
  <c r="I146" i="38"/>
  <c r="I41" i="38"/>
  <c r="I78" i="38"/>
  <c r="I76" i="38"/>
  <c r="I129" i="38"/>
  <c r="I90" i="38"/>
  <c r="I91" i="38"/>
  <c r="I49" i="38"/>
  <c r="I65" i="38"/>
  <c r="I50" i="38"/>
  <c r="I58" i="38"/>
  <c r="I62" i="38"/>
  <c r="I63" i="38"/>
  <c r="I64" i="38"/>
  <c r="I66" i="38"/>
  <c r="I194" i="38"/>
  <c r="I197" i="38"/>
  <c r="I71" i="38"/>
  <c r="I175" i="38"/>
  <c r="I176" i="38"/>
  <c r="I25" i="38"/>
  <c r="I185" i="38"/>
  <c r="I186" i="38"/>
  <c r="I189" i="38"/>
  <c r="I190" i="38"/>
  <c r="I191" i="38"/>
  <c r="I32" i="38"/>
  <c r="I192" i="38"/>
  <c r="I180" i="38"/>
  <c r="I26" i="38"/>
  <c r="I27" i="38"/>
  <c r="I28" i="38"/>
  <c r="I164" i="38"/>
  <c r="I69" i="38"/>
  <c r="I17" i="38"/>
  <c r="I18" i="38"/>
  <c r="I159" i="38"/>
  <c r="I160" i="38"/>
  <c r="I161" i="38"/>
  <c r="I163" i="38"/>
  <c r="I154" i="38"/>
  <c r="I155" i="38"/>
  <c r="I156" i="38"/>
  <c r="I15" i="38"/>
  <c r="I125" i="38"/>
  <c r="I157" i="38"/>
  <c r="I124" i="38"/>
  <c r="I117" i="38"/>
  <c r="I149" i="38"/>
  <c r="I150" i="38"/>
  <c r="I151" i="38"/>
  <c r="I152" i="38"/>
  <c r="I118" i="38"/>
  <c r="I13" i="38"/>
  <c r="I87" i="38"/>
  <c r="I88" i="38"/>
  <c r="I89" i="38"/>
  <c r="I81" i="38"/>
  <c r="I82" i="38"/>
  <c r="I83" i="38"/>
  <c r="I86" i="38"/>
  <c r="I138" i="38"/>
  <c r="I139" i="38"/>
  <c r="I68" i="38"/>
  <c r="I122" i="38"/>
  <c r="I123" i="38"/>
  <c r="I10" i="38"/>
  <c r="I11" i="38"/>
  <c r="I134" i="38"/>
  <c r="I135" i="38"/>
  <c r="I136" i="38"/>
  <c r="I121" i="38"/>
  <c r="I137" i="38"/>
  <c r="I67" i="38"/>
  <c r="I158" i="38"/>
  <c r="I410" i="38"/>
  <c r="I334" i="38"/>
  <c r="I335" i="38"/>
  <c r="I239" i="38"/>
  <c r="I240" i="38"/>
  <c r="I303" i="38"/>
  <c r="I305" i="38"/>
  <c r="I309" i="38"/>
  <c r="I310" i="38"/>
  <c r="I311" i="38"/>
  <c r="I312" i="38"/>
  <c r="I313" i="38"/>
  <c r="I282" i="38"/>
  <c r="I346" i="38"/>
  <c r="I214" i="38"/>
  <c r="I347" i="38"/>
  <c r="I348" i="38"/>
  <c r="I237" i="38"/>
  <c r="I280" i="38"/>
  <c r="I278" i="38"/>
  <c r="I331" i="38"/>
  <c r="I292" i="38"/>
  <c r="I293" i="38"/>
  <c r="I251" i="38"/>
  <c r="I267" i="38"/>
  <c r="I252" i="38"/>
  <c r="I260" i="38"/>
  <c r="I264" i="38"/>
  <c r="I265" i="38"/>
  <c r="I266" i="38"/>
  <c r="I268" i="38"/>
  <c r="I394" i="38"/>
  <c r="I397" i="38"/>
  <c r="I273" i="38"/>
  <c r="I376" i="38"/>
  <c r="I377" i="38"/>
  <c r="I227" i="38"/>
  <c r="I386" i="38"/>
  <c r="I389" i="38"/>
  <c r="I390" i="38"/>
  <c r="I391" i="38"/>
  <c r="I233" i="38"/>
  <c r="I392" i="38"/>
  <c r="I381" i="38"/>
  <c r="I228" i="38"/>
  <c r="I229" i="38"/>
  <c r="I230" i="38"/>
  <c r="I366" i="38"/>
  <c r="I271" i="38"/>
  <c r="I219" i="38"/>
  <c r="I220" i="38"/>
  <c r="I361" i="38"/>
  <c r="I362" i="38"/>
  <c r="I363" i="38"/>
  <c r="I365" i="38"/>
  <c r="I356" i="38"/>
  <c r="I357" i="38"/>
  <c r="I358" i="38"/>
  <c r="I217" i="38"/>
  <c r="I327" i="38"/>
  <c r="I359" i="38"/>
  <c r="I326" i="38"/>
  <c r="I319" i="38"/>
  <c r="I351" i="38"/>
  <c r="I352" i="38"/>
  <c r="I353" i="38"/>
  <c r="I354" i="38"/>
  <c r="I320" i="38"/>
  <c r="I215" i="38"/>
  <c r="I289" i="38"/>
  <c r="I290" i="38"/>
  <c r="I291" i="38"/>
  <c r="I283" i="38"/>
  <c r="I284" i="38"/>
  <c r="I285" i="38"/>
  <c r="I288" i="38"/>
  <c r="I340" i="38"/>
  <c r="I341" i="38"/>
  <c r="I270" i="38"/>
  <c r="I324" i="38"/>
  <c r="I325" i="38"/>
  <c r="I212" i="38"/>
  <c r="I213" i="38"/>
  <c r="I336" i="38"/>
  <c r="I337" i="38"/>
  <c r="I338" i="38"/>
  <c r="I323" i="38"/>
  <c r="I339" i="38"/>
  <c r="I269" i="38"/>
  <c r="I211" i="38"/>
  <c r="I360" i="38"/>
  <c r="I536" i="38"/>
  <c r="I537" i="38"/>
  <c r="I441" i="38"/>
  <c r="I442" i="38"/>
  <c r="I504" i="38"/>
  <c r="I507" i="38"/>
  <c r="I511" i="38"/>
  <c r="I512" i="38"/>
  <c r="I513" i="38"/>
  <c r="I514" i="38"/>
  <c r="I515" i="38"/>
  <c r="I484" i="38"/>
  <c r="I548" i="38"/>
  <c r="I416" i="38"/>
  <c r="I549" i="38"/>
  <c r="I550" i="38"/>
  <c r="I439" i="38"/>
  <c r="I482" i="38"/>
  <c r="I480" i="38"/>
  <c r="I533" i="38"/>
  <c r="I493" i="38"/>
  <c r="I494" i="38"/>
  <c r="I454" i="38"/>
  <c r="I462" i="38"/>
  <c r="I466" i="38"/>
  <c r="I467" i="38"/>
  <c r="I468" i="38"/>
  <c r="I469" i="38"/>
  <c r="I470" i="38"/>
  <c r="I596" i="38"/>
  <c r="I599" i="38"/>
  <c r="I475" i="38"/>
  <c r="I576" i="38"/>
  <c r="I577" i="38"/>
  <c r="I586" i="38"/>
  <c r="I587" i="38"/>
  <c r="I588" i="38"/>
  <c r="I591" i="38"/>
  <c r="I592" i="38"/>
  <c r="I593" i="38"/>
  <c r="I430" i="38"/>
  <c r="I594" i="38"/>
  <c r="I581" i="38"/>
  <c r="I424" i="38"/>
  <c r="I425" i="38"/>
  <c r="I426" i="38"/>
  <c r="I567" i="38"/>
  <c r="I473" i="38"/>
  <c r="I421" i="38"/>
  <c r="I563" i="38"/>
  <c r="I564" i="38"/>
  <c r="I566" i="38"/>
  <c r="I558" i="38"/>
  <c r="I559" i="38"/>
  <c r="I560" i="38"/>
  <c r="I419" i="38"/>
  <c r="I529" i="38"/>
  <c r="I561" i="38"/>
  <c r="I528" i="38"/>
  <c r="I521" i="38"/>
  <c r="I553" i="38"/>
  <c r="I554" i="38"/>
  <c r="I555" i="38"/>
  <c r="I556" i="38"/>
  <c r="I522" i="38"/>
  <c r="I417" i="38"/>
  <c r="I491" i="38"/>
  <c r="I492" i="38"/>
  <c r="I485" i="38"/>
  <c r="I486" i="38"/>
  <c r="I487" i="38"/>
  <c r="I490" i="38"/>
  <c r="I542" i="38"/>
  <c r="I543" i="38"/>
  <c r="I472" i="38"/>
  <c r="I526" i="38"/>
  <c r="I527" i="38"/>
  <c r="I414" i="38"/>
  <c r="I415" i="38"/>
  <c r="I538" i="38"/>
  <c r="I539" i="38"/>
  <c r="I540" i="38"/>
  <c r="I525" i="38"/>
  <c r="I541" i="38"/>
  <c r="I471" i="38"/>
  <c r="I413" i="38"/>
  <c r="I562" i="38"/>
  <c r="I617" i="38"/>
  <c r="I618" i="38"/>
  <c r="I819" i="38"/>
  <c r="I820" i="38"/>
  <c r="I817" i="38"/>
  <c r="I1016" i="38"/>
  <c r="I1099" i="38"/>
  <c r="I1021" i="38"/>
  <c r="I1022" i="38"/>
  <c r="I1019" i="38"/>
  <c r="I1222" i="38"/>
  <c r="I1223" i="38"/>
  <c r="I1220" i="38"/>
  <c r="I1218" i="38"/>
  <c r="I1299" i="38"/>
  <c r="I1216" i="38"/>
  <c r="I1418" i="38"/>
  <c r="I1423" i="38"/>
  <c r="I1421" i="38"/>
  <c r="I1419" i="38"/>
  <c r="I1499" i="38"/>
  <c r="I1416" i="38"/>
  <c r="I611" i="38"/>
  <c r="I612" i="38"/>
  <c r="I613" i="38"/>
  <c r="I614" i="38"/>
  <c r="I624" i="38"/>
  <c r="I625" i="38"/>
  <c r="I626" i="38"/>
  <c r="I627" i="38"/>
  <c r="I628" i="38"/>
  <c r="I629" i="38"/>
  <c r="I630" i="38"/>
  <c r="I631" i="38"/>
  <c r="I645" i="38"/>
  <c r="I646" i="38"/>
  <c r="I647" i="38"/>
  <c r="I648" i="38"/>
  <c r="I649" i="38"/>
  <c r="I650" i="38"/>
  <c r="I651" i="38"/>
  <c r="I652" i="38"/>
  <c r="I653" i="38"/>
  <c r="I654" i="38"/>
  <c r="I655" i="38"/>
  <c r="I656" i="38"/>
  <c r="I657" i="38"/>
  <c r="I658" i="38"/>
  <c r="I659" i="38"/>
  <c r="I660" i="38"/>
  <c r="I661" i="38"/>
  <c r="I662" i="38"/>
  <c r="I663" i="38"/>
  <c r="I664" i="38"/>
  <c r="I665" i="38"/>
  <c r="I666" i="38"/>
  <c r="I667" i="38"/>
  <c r="I668" i="38"/>
  <c r="I669" i="38"/>
  <c r="I670" i="38"/>
  <c r="I615" i="38"/>
  <c r="I671" i="38"/>
  <c r="I672" i="38"/>
  <c r="I673" i="38"/>
  <c r="I674" i="38"/>
  <c r="I632" i="38"/>
  <c r="I675" i="38"/>
  <c r="I633" i="38"/>
  <c r="I676" i="38"/>
  <c r="I634" i="38"/>
  <c r="I677" i="38"/>
  <c r="I635" i="38"/>
  <c r="I678" i="38"/>
  <c r="I636" i="38"/>
  <c r="I679" i="38"/>
  <c r="I637" i="38"/>
  <c r="I680" i="38"/>
  <c r="I638" i="38"/>
  <c r="I681" i="38"/>
  <c r="I639" i="38"/>
  <c r="I640" i="38"/>
  <c r="I641" i="38"/>
  <c r="I683" i="38"/>
  <c r="I642" i="38"/>
  <c r="I684" i="38"/>
  <c r="I643" i="38"/>
  <c r="I685" i="38"/>
  <c r="I686" i="38"/>
  <c r="I687" i="38"/>
  <c r="I688" i="38"/>
  <c r="I689" i="38"/>
  <c r="I690" i="38"/>
  <c r="I691" i="38"/>
  <c r="I692" i="38"/>
  <c r="I693" i="38"/>
  <c r="I644" i="38"/>
  <c r="I694" i="38"/>
  <c r="I695" i="38"/>
  <c r="I696" i="38"/>
  <c r="I697" i="38"/>
  <c r="I698" i="38"/>
  <c r="I700" i="38"/>
  <c r="I701" i="38"/>
  <c r="I702" i="38"/>
  <c r="I703" i="38"/>
  <c r="I704" i="38"/>
  <c r="I707" i="38"/>
  <c r="I708" i="38"/>
  <c r="I709" i="38"/>
  <c r="I710" i="38"/>
  <c r="I711" i="38"/>
  <c r="I712" i="38"/>
  <c r="I713" i="38"/>
  <c r="I714" i="38"/>
  <c r="I715" i="38"/>
  <c r="I716" i="38"/>
  <c r="I717" i="38"/>
  <c r="I718" i="38"/>
  <c r="I719" i="38"/>
  <c r="I720" i="38"/>
  <c r="I721" i="38"/>
  <c r="I722" i="38"/>
  <c r="I724" i="38"/>
  <c r="I682" i="38"/>
  <c r="I806" i="38"/>
  <c r="I807" i="38"/>
  <c r="I808" i="38"/>
  <c r="I809" i="38"/>
  <c r="I810" i="38"/>
  <c r="I811" i="38"/>
  <c r="I812" i="38"/>
  <c r="I813" i="38"/>
  <c r="I814" i="38"/>
  <c r="I815" i="38"/>
  <c r="I824" i="38"/>
  <c r="I825" i="38"/>
  <c r="I826" i="38"/>
  <c r="I827" i="38"/>
  <c r="I828" i="38"/>
  <c r="I829" i="38"/>
  <c r="I830" i="38"/>
  <c r="I831" i="38"/>
  <c r="I832" i="38"/>
  <c r="I846" i="38"/>
  <c r="I847" i="38"/>
  <c r="I848" i="38"/>
  <c r="I849" i="38"/>
  <c r="I850" i="38"/>
  <c r="I851" i="38"/>
  <c r="I852" i="38"/>
  <c r="I853" i="38"/>
  <c r="I854" i="38"/>
  <c r="I855" i="38"/>
  <c r="I856" i="38"/>
  <c r="I857" i="38"/>
  <c r="I858" i="38"/>
  <c r="I859" i="38"/>
  <c r="I860" i="38"/>
  <c r="I861" i="38"/>
  <c r="I862" i="38"/>
  <c r="I863" i="38"/>
  <c r="I864" i="38"/>
  <c r="I865" i="38"/>
  <c r="I866" i="38"/>
  <c r="I867" i="38"/>
  <c r="I868" i="38"/>
  <c r="I869" i="38"/>
  <c r="I870" i="38"/>
  <c r="I816" i="38"/>
  <c r="I871" i="38"/>
  <c r="I872" i="38"/>
  <c r="I873" i="38"/>
  <c r="I833" i="38"/>
  <c r="I874" i="38"/>
  <c r="I834" i="38"/>
  <c r="I875" i="38"/>
  <c r="I835" i="38"/>
  <c r="I876" i="38"/>
  <c r="I836" i="38"/>
  <c r="I877" i="38"/>
  <c r="I837" i="38"/>
  <c r="I878" i="38"/>
  <c r="I838" i="38"/>
  <c r="I879" i="38"/>
  <c r="I839" i="38"/>
  <c r="I880" i="38"/>
  <c r="I840" i="38"/>
  <c r="I881" i="38"/>
  <c r="I841" i="38"/>
  <c r="I882" i="38"/>
  <c r="I842" i="38"/>
  <c r="I843" i="38"/>
  <c r="I884" i="38"/>
  <c r="I844" i="38"/>
  <c r="I885" i="38"/>
  <c r="I886" i="38"/>
  <c r="I887" i="38"/>
  <c r="I888" i="38"/>
  <c r="I889" i="38"/>
  <c r="I890" i="38"/>
  <c r="I891" i="38"/>
  <c r="I892" i="38"/>
  <c r="I893" i="38"/>
  <c r="I845" i="38"/>
  <c r="I894" i="38"/>
  <c r="I895" i="38"/>
  <c r="I896" i="38"/>
  <c r="I897" i="38"/>
  <c r="I898" i="38"/>
  <c r="I900" i="38"/>
  <c r="I901" i="38"/>
  <c r="I902" i="38"/>
  <c r="I903" i="38"/>
  <c r="I904" i="38"/>
  <c r="I907" i="38"/>
  <c r="I908" i="38"/>
  <c r="I909" i="38"/>
  <c r="I910" i="38"/>
  <c r="I911" i="38"/>
  <c r="I912" i="38"/>
  <c r="I913" i="38"/>
  <c r="I914" i="38"/>
  <c r="I915" i="38"/>
  <c r="I916" i="38"/>
  <c r="I917" i="38"/>
  <c r="I918" i="38"/>
  <c r="I919" i="38"/>
  <c r="I920" i="38"/>
  <c r="I921" i="38"/>
  <c r="I922" i="38"/>
  <c r="I924" i="38"/>
  <c r="I883" i="38"/>
  <c r="I1006" i="38"/>
  <c r="I1007" i="38"/>
  <c r="I1008" i="38"/>
  <c r="I1009" i="38"/>
  <c r="I1010" i="38"/>
  <c r="I1011" i="38"/>
  <c r="I1012" i="38"/>
  <c r="I1013" i="38"/>
  <c r="I1014" i="38"/>
  <c r="I1015" i="38"/>
  <c r="I1024" i="38"/>
  <c r="I1025" i="38"/>
  <c r="I1026" i="38"/>
  <c r="I1027" i="38"/>
  <c r="I1028" i="38"/>
  <c r="I1029" i="38"/>
  <c r="I1030" i="38"/>
  <c r="I1031" i="38"/>
  <c r="I1032" i="38"/>
  <c r="I1033" i="38"/>
  <c r="I1047" i="38"/>
  <c r="I1048" i="38"/>
  <c r="I1049" i="38"/>
  <c r="I1050" i="38"/>
  <c r="I1051" i="38"/>
  <c r="I1052" i="38"/>
  <c r="I1053" i="38"/>
  <c r="I1054" i="38"/>
  <c r="I1055" i="38"/>
  <c r="I1056" i="38"/>
  <c r="I1057" i="38"/>
  <c r="I1058" i="38"/>
  <c r="I1059" i="38"/>
  <c r="I1060" i="38"/>
  <c r="I1061" i="38"/>
  <c r="I1062" i="38"/>
  <c r="I1063" i="38"/>
  <c r="I1064" i="38"/>
  <c r="I1065" i="38"/>
  <c r="I1066" i="38"/>
  <c r="I1067" i="38"/>
  <c r="I1068" i="38"/>
  <c r="I1069" i="38"/>
  <c r="I1017" i="38"/>
  <c r="I1070" i="38"/>
  <c r="I1071" i="38"/>
  <c r="I1072" i="38"/>
  <c r="I1073" i="38"/>
  <c r="I1034" i="38"/>
  <c r="I1074" i="38"/>
  <c r="I1035" i="38"/>
  <c r="I1075" i="38"/>
  <c r="I1036" i="38"/>
  <c r="I1076" i="38"/>
  <c r="I1037" i="38"/>
  <c r="I1077" i="38"/>
  <c r="I1038" i="38"/>
  <c r="I1078" i="38"/>
  <c r="I1039" i="38"/>
  <c r="I1079" i="38"/>
  <c r="I1040" i="38"/>
  <c r="I1080" i="38"/>
  <c r="I1041" i="38"/>
  <c r="I1081" i="38"/>
  <c r="I1042" i="38"/>
  <c r="I1082" i="38"/>
  <c r="I1043" i="38"/>
  <c r="I1044" i="38"/>
  <c r="I1084" i="38"/>
  <c r="I1045" i="38"/>
  <c r="I1085" i="38"/>
  <c r="I1086" i="38"/>
  <c r="I1087" i="38"/>
  <c r="I1088" i="38"/>
  <c r="I1089" i="38"/>
  <c r="I1090" i="38"/>
  <c r="I1091" i="38"/>
  <c r="I1092" i="38"/>
  <c r="I1093" i="38"/>
  <c r="I1046" i="38"/>
  <c r="I1094" i="38"/>
  <c r="I1095" i="38"/>
  <c r="I1096" i="38"/>
  <c r="I1097" i="38"/>
  <c r="I1098" i="38"/>
  <c r="I1100" i="38"/>
  <c r="I1101" i="38"/>
  <c r="I1102" i="38"/>
  <c r="I1103" i="38"/>
  <c r="I1104" i="38"/>
  <c r="I1107" i="38"/>
  <c r="I1108" i="38"/>
  <c r="I1109" i="38"/>
  <c r="I1110" i="38"/>
  <c r="I1111" i="38"/>
  <c r="I1112" i="38"/>
  <c r="I1113" i="38"/>
  <c r="I1114" i="38"/>
  <c r="I1115" i="38"/>
  <c r="I1116" i="38"/>
  <c r="I1117" i="38"/>
  <c r="I1118" i="38"/>
  <c r="I1119" i="38"/>
  <c r="I1120" i="38"/>
  <c r="I1121" i="38"/>
  <c r="I1122" i="38"/>
  <c r="I1123" i="38"/>
  <c r="I1124" i="38"/>
  <c r="I1083" i="38"/>
  <c r="I1206" i="38"/>
  <c r="I1207" i="38"/>
  <c r="I1208" i="38"/>
  <c r="I1209" i="38"/>
  <c r="I1210" i="38"/>
  <c r="I1211" i="38"/>
  <c r="I1212" i="38"/>
  <c r="I1213" i="38"/>
  <c r="I1214" i="38"/>
  <c r="I1215" i="38"/>
  <c r="I1224" i="38"/>
  <c r="I1225" i="38"/>
  <c r="I1226" i="38"/>
  <c r="I1227" i="38"/>
  <c r="I1228" i="38"/>
  <c r="I1229" i="38"/>
  <c r="I1230" i="38"/>
  <c r="I1231" i="38"/>
  <c r="I1232" i="38"/>
  <c r="I1233" i="38"/>
  <c r="I1247" i="38"/>
  <c r="I1248" i="38"/>
  <c r="I1249" i="38"/>
  <c r="I1250" i="38"/>
  <c r="I1251" i="38"/>
  <c r="I1252" i="38"/>
  <c r="I1253" i="38"/>
  <c r="I1254" i="38"/>
  <c r="I1255" i="38"/>
  <c r="I1256" i="38"/>
  <c r="I1257" i="38"/>
  <c r="I1258" i="38"/>
  <c r="I1259" i="38"/>
  <c r="I1260" i="38"/>
  <c r="I1261" i="38"/>
  <c r="I1262" i="38"/>
  <c r="I1263" i="38"/>
  <c r="I1264" i="38"/>
  <c r="I1265" i="38"/>
  <c r="I1266" i="38"/>
  <c r="I1267" i="38"/>
  <c r="I1268" i="38"/>
  <c r="I1269" i="38"/>
  <c r="I1217" i="38"/>
  <c r="I1270" i="38"/>
  <c r="I1271" i="38"/>
  <c r="I1272" i="38"/>
  <c r="I1273" i="38"/>
  <c r="I1234" i="38"/>
  <c r="I1274" i="38"/>
  <c r="I1235" i="38"/>
  <c r="I1275" i="38"/>
  <c r="I1236" i="38"/>
  <c r="I1276" i="38"/>
  <c r="I1237" i="38"/>
  <c r="I1277" i="38"/>
  <c r="I1238" i="38"/>
  <c r="I1278" i="38"/>
  <c r="I1239" i="38"/>
  <c r="I1279" i="38"/>
  <c r="I1240" i="38"/>
  <c r="I1280" i="38"/>
  <c r="I1241" i="38"/>
  <c r="I1281" i="38"/>
  <c r="I1242" i="38"/>
  <c r="I1282" i="38"/>
  <c r="I1243" i="38"/>
  <c r="I1244" i="38"/>
  <c r="I1284" i="38"/>
  <c r="I1245" i="38"/>
  <c r="I1285" i="38"/>
  <c r="I1286" i="38"/>
  <c r="I1287" i="38"/>
  <c r="I1288" i="38"/>
  <c r="I1289" i="38"/>
  <c r="I1290" i="38"/>
  <c r="I1291" i="38"/>
  <c r="I1292" i="38"/>
  <c r="I1293" i="38"/>
  <c r="I1246" i="38"/>
  <c r="I1294" i="38"/>
  <c r="I1295" i="38"/>
  <c r="I1296" i="38"/>
  <c r="I1297" i="38"/>
  <c r="I1298" i="38"/>
  <c r="I1300" i="38"/>
  <c r="I1301" i="38"/>
  <c r="I1302" i="38"/>
  <c r="I1303" i="38"/>
  <c r="I1304" i="38"/>
  <c r="I1307" i="38"/>
  <c r="I1308" i="38"/>
  <c r="I1309" i="38"/>
  <c r="I1310" i="38"/>
  <c r="I1311" i="38"/>
  <c r="I1312" i="38"/>
  <c r="I1313" i="38"/>
  <c r="I1314" i="38"/>
  <c r="I1315" i="38"/>
  <c r="I1316" i="38"/>
  <c r="I1317" i="38"/>
  <c r="I1318" i="38"/>
  <c r="I1319" i="38"/>
  <c r="I1320" i="38"/>
  <c r="I1321" i="38"/>
  <c r="I1322" i="38"/>
  <c r="I1283" i="38"/>
  <c r="I1406" i="38"/>
  <c r="I1407" i="38"/>
  <c r="I1408" i="38"/>
  <c r="I1409" i="38"/>
  <c r="I1410" i="38"/>
  <c r="I1411" i="38"/>
  <c r="I1412" i="38"/>
  <c r="I1413" i="38"/>
  <c r="I1414" i="38"/>
  <c r="I1415" i="38"/>
  <c r="I1424" i="38"/>
  <c r="I1425" i="38"/>
  <c r="I1426" i="38"/>
  <c r="I1427" i="38"/>
  <c r="I1428" i="38"/>
  <c r="I1429" i="38"/>
  <c r="I1430" i="38"/>
  <c r="I1431" i="38"/>
  <c r="I1432" i="38"/>
  <c r="I1433" i="38"/>
  <c r="I1446" i="38"/>
  <c r="I1447" i="38"/>
  <c r="I1448" i="38"/>
  <c r="I1449" i="38"/>
  <c r="I1450" i="38"/>
  <c r="I1451" i="38"/>
  <c r="I1452" i="38"/>
  <c r="I1453" i="38"/>
  <c r="I1454" i="38"/>
  <c r="I1455" i="38"/>
  <c r="I1456" i="38"/>
  <c r="I1457" i="38"/>
  <c r="I1458" i="38"/>
  <c r="I1459" i="38"/>
  <c r="I1460" i="38"/>
  <c r="I1461" i="38"/>
  <c r="I1462" i="38"/>
  <c r="I1463" i="38"/>
  <c r="I1464" i="38"/>
  <c r="I1465" i="38"/>
  <c r="I1466" i="38"/>
  <c r="I1467" i="38"/>
  <c r="I1468" i="38"/>
  <c r="I1469" i="38"/>
  <c r="I1417" i="38"/>
  <c r="I1470" i="38"/>
  <c r="I1471" i="38"/>
  <c r="I1472" i="38"/>
  <c r="I1473" i="38"/>
  <c r="I1434" i="38"/>
  <c r="I1474" i="38"/>
  <c r="I1435" i="38"/>
  <c r="I1475" i="38"/>
  <c r="I1436" i="38"/>
  <c r="I1476" i="38"/>
  <c r="I1437" i="38"/>
  <c r="I1477" i="38"/>
  <c r="I1438" i="38"/>
  <c r="I1478" i="38"/>
  <c r="I1439" i="38"/>
  <c r="I1479" i="38"/>
  <c r="I1480" i="38"/>
  <c r="I1440" i="38"/>
  <c r="I1481" i="38"/>
  <c r="I1441" i="38"/>
  <c r="I1482" i="38"/>
  <c r="I1442" i="38"/>
  <c r="I1443" i="38"/>
  <c r="I1484" i="38"/>
  <c r="I1444" i="38"/>
  <c r="I1485" i="38"/>
  <c r="I1486" i="38"/>
  <c r="I1487" i="38"/>
  <c r="I1488" i="38"/>
  <c r="I1489" i="38"/>
  <c r="I1490" i="38"/>
  <c r="I1491" i="38"/>
  <c r="I1492" i="38"/>
  <c r="I1493" i="38"/>
  <c r="I1445" i="38"/>
  <c r="I1494" i="38"/>
  <c r="I1495" i="38"/>
  <c r="I1496" i="38"/>
  <c r="I1497" i="38"/>
  <c r="I1498" i="38"/>
  <c r="I1500" i="38"/>
  <c r="I1501" i="38"/>
  <c r="I1502" i="38"/>
  <c r="I1503" i="38"/>
  <c r="I1504" i="38"/>
  <c r="I1507" i="38"/>
  <c r="I1508" i="38"/>
  <c r="I1509" i="38"/>
  <c r="I1510" i="38"/>
  <c r="I1511" i="38"/>
  <c r="I1512" i="38"/>
  <c r="I1513" i="38"/>
  <c r="I1514" i="38"/>
  <c r="I1515" i="38"/>
  <c r="I1516" i="38"/>
  <c r="I1517" i="38"/>
  <c r="I1518" i="38"/>
  <c r="I1519" i="38"/>
  <c r="I1520" i="38"/>
  <c r="I1521" i="38"/>
  <c r="I1522" i="38"/>
  <c r="I1483" i="38"/>
  <c r="U13" i="38"/>
  <c r="U19" i="38"/>
  <c r="I705" i="38"/>
  <c r="I706" i="38"/>
  <c r="I723" i="38"/>
  <c r="I725" i="38"/>
  <c r="I726" i="38"/>
  <c r="I727" i="38"/>
  <c r="I728" i="38"/>
  <c r="I729" i="38"/>
  <c r="I730" i="38"/>
  <c r="I731" i="38"/>
  <c r="I732" i="38"/>
  <c r="I733" i="38"/>
  <c r="I734" i="38"/>
  <c r="I735" i="38"/>
  <c r="I736" i="38"/>
  <c r="I737" i="38"/>
  <c r="I738" i="38"/>
  <c r="I739" i="38"/>
  <c r="I740" i="38"/>
  <c r="I741" i="38"/>
  <c r="I742" i="38"/>
  <c r="I743" i="38"/>
  <c r="I744" i="38"/>
  <c r="I745" i="38"/>
  <c r="I746" i="38"/>
  <c r="I747" i="38"/>
  <c r="I748" i="38"/>
  <c r="I749" i="38"/>
  <c r="I750" i="38"/>
  <c r="I751" i="38"/>
  <c r="I752" i="38"/>
  <c r="I753" i="38"/>
  <c r="I754" i="38"/>
  <c r="I755" i="38"/>
  <c r="I756" i="38"/>
  <c r="I757" i="38"/>
  <c r="I758" i="38"/>
  <c r="I759" i="38"/>
  <c r="I760" i="38"/>
  <c r="I761" i="38"/>
  <c r="I762" i="38"/>
  <c r="I763" i="38"/>
  <c r="I764" i="38"/>
  <c r="I765" i="38"/>
  <c r="I766" i="38"/>
  <c r="I767" i="38"/>
  <c r="I768" i="38"/>
  <c r="I769" i="38"/>
  <c r="I770" i="38"/>
  <c r="I771" i="38"/>
  <c r="I772" i="38"/>
  <c r="I773" i="38"/>
  <c r="I774" i="38"/>
  <c r="I775" i="38"/>
  <c r="I776" i="38"/>
  <c r="I777" i="38"/>
  <c r="I778" i="38"/>
  <c r="I779" i="38"/>
  <c r="I780" i="38"/>
  <c r="I781" i="38"/>
  <c r="I782" i="38"/>
  <c r="I783" i="38"/>
  <c r="I784" i="38"/>
  <c r="I785" i="38"/>
  <c r="I786" i="38"/>
  <c r="I787" i="38"/>
  <c r="I788" i="38"/>
  <c r="I789" i="38"/>
  <c r="I790" i="38"/>
  <c r="I791" i="38"/>
  <c r="I792" i="38"/>
  <c r="I793" i="38"/>
  <c r="I794" i="38"/>
  <c r="I795" i="38"/>
  <c r="I796" i="38"/>
  <c r="I797" i="38"/>
  <c r="I798" i="38"/>
  <c r="I799" i="38"/>
  <c r="I800" i="38"/>
  <c r="I801" i="38"/>
  <c r="I802" i="38"/>
  <c r="I803" i="38"/>
  <c r="I804" i="38"/>
  <c r="I805" i="38"/>
  <c r="I905" i="38"/>
  <c r="I906" i="38"/>
  <c r="I923" i="38"/>
  <c r="I925" i="38"/>
  <c r="I926" i="38"/>
  <c r="I927" i="38"/>
  <c r="I928" i="38"/>
  <c r="I929" i="38"/>
  <c r="I930" i="38"/>
  <c r="I931" i="38"/>
  <c r="I932" i="38"/>
  <c r="I933" i="38"/>
  <c r="I934" i="38"/>
  <c r="I935" i="38"/>
  <c r="I936" i="38"/>
  <c r="I937" i="38"/>
  <c r="I938" i="38"/>
  <c r="I939" i="38"/>
  <c r="I940" i="38"/>
  <c r="I941" i="38"/>
  <c r="I942" i="38"/>
  <c r="I943" i="38"/>
  <c r="I944" i="38"/>
  <c r="I945" i="38"/>
  <c r="I946" i="38"/>
  <c r="I947" i="38"/>
  <c r="I948" i="38"/>
  <c r="I949" i="38"/>
  <c r="I950" i="38"/>
  <c r="I951" i="38"/>
  <c r="I952" i="38"/>
  <c r="I953" i="38"/>
  <c r="I954" i="38"/>
  <c r="I955" i="38"/>
  <c r="I956" i="38"/>
  <c r="I957" i="38"/>
  <c r="I958" i="38"/>
  <c r="I959" i="38"/>
  <c r="I960" i="38"/>
  <c r="I961" i="38"/>
  <c r="I962" i="38"/>
  <c r="I963" i="38"/>
  <c r="I964" i="38"/>
  <c r="I965" i="38"/>
  <c r="I966" i="38"/>
  <c r="I967" i="38"/>
  <c r="I968" i="38"/>
  <c r="I969" i="38"/>
  <c r="I970" i="38"/>
  <c r="I971" i="38"/>
  <c r="I972" i="38"/>
  <c r="I973" i="38"/>
  <c r="I974" i="38"/>
  <c r="I975" i="38"/>
  <c r="I976" i="38"/>
  <c r="I977" i="38"/>
  <c r="I978" i="38"/>
  <c r="I979" i="38"/>
  <c r="I980" i="38"/>
  <c r="I981" i="38"/>
  <c r="I982" i="38"/>
  <c r="I983" i="38"/>
  <c r="I984" i="38"/>
  <c r="I985" i="38"/>
  <c r="I986" i="38"/>
  <c r="I987" i="38"/>
  <c r="I988" i="38"/>
  <c r="I989" i="38"/>
  <c r="I990" i="38"/>
  <c r="I991" i="38"/>
  <c r="I992" i="38"/>
  <c r="I993" i="38"/>
  <c r="I994" i="38"/>
  <c r="I995" i="38"/>
  <c r="I996" i="38"/>
  <c r="I997" i="38"/>
  <c r="I998" i="38"/>
  <c r="I999" i="38"/>
  <c r="I1000" i="38"/>
  <c r="I1001" i="38"/>
  <c r="I1002" i="38"/>
  <c r="I1003" i="38"/>
  <c r="I1004" i="38"/>
  <c r="I1005" i="38"/>
  <c r="I1105" i="38"/>
  <c r="I1106" i="38"/>
  <c r="I1125" i="38"/>
  <c r="I1126" i="38"/>
  <c r="I1127" i="38"/>
  <c r="I1128" i="38"/>
  <c r="I1129" i="38"/>
  <c r="I1130" i="38"/>
  <c r="I1131" i="38"/>
  <c r="I1132" i="38"/>
  <c r="I1133" i="38"/>
  <c r="I1134" i="38"/>
  <c r="I1135" i="38"/>
  <c r="I1136" i="38"/>
  <c r="I1137" i="38"/>
  <c r="I1138" i="38"/>
  <c r="I1139" i="38"/>
  <c r="I1140" i="38"/>
  <c r="I1141" i="38"/>
  <c r="I1142" i="38"/>
  <c r="I1143" i="38"/>
  <c r="I1144" i="38"/>
  <c r="I1145" i="38"/>
  <c r="I1146" i="38"/>
  <c r="I1147" i="38"/>
  <c r="I1148" i="38"/>
  <c r="I1149" i="38"/>
  <c r="I1150" i="38"/>
  <c r="I1151" i="38"/>
  <c r="I1152" i="38"/>
  <c r="I1153" i="38"/>
  <c r="I1154" i="38"/>
  <c r="I1155" i="38"/>
  <c r="I1156" i="38"/>
  <c r="I1157" i="38"/>
  <c r="I1158" i="38"/>
  <c r="I1159" i="38"/>
  <c r="I1160" i="38"/>
  <c r="I1161" i="38"/>
  <c r="I1162" i="38"/>
  <c r="I1163" i="38"/>
  <c r="I1164" i="38"/>
  <c r="I1165" i="38"/>
  <c r="I1166" i="38"/>
  <c r="I1167" i="38"/>
  <c r="I1168" i="38"/>
  <c r="I1169" i="38"/>
  <c r="I1170" i="38"/>
  <c r="I1171" i="38"/>
  <c r="I1172" i="38"/>
  <c r="I1173" i="38"/>
  <c r="I1174" i="38"/>
  <c r="I1175" i="38"/>
  <c r="I1176" i="38"/>
  <c r="I1177" i="38"/>
  <c r="I1178" i="38"/>
  <c r="I1179" i="38"/>
  <c r="I1180" i="38"/>
  <c r="I1181" i="38"/>
  <c r="I1182" i="38"/>
  <c r="I1183" i="38"/>
  <c r="I1184" i="38"/>
  <c r="I1185" i="38"/>
  <c r="I1186" i="38"/>
  <c r="I1187" i="38"/>
  <c r="I1188" i="38"/>
  <c r="I1189" i="38"/>
  <c r="I1190" i="38"/>
  <c r="I1191" i="38"/>
  <c r="I1192" i="38"/>
  <c r="I1193" i="38"/>
  <c r="I1194" i="38"/>
  <c r="I1195" i="38"/>
  <c r="I1196" i="38"/>
  <c r="I1197" i="38"/>
  <c r="I1198" i="38"/>
  <c r="I1199" i="38"/>
  <c r="I1200" i="38"/>
  <c r="I1201" i="38"/>
  <c r="I1202" i="38"/>
  <c r="I1203" i="38"/>
  <c r="I1204" i="38"/>
  <c r="I1205" i="38"/>
  <c r="I1305" i="38"/>
  <c r="I1306" i="38"/>
  <c r="I1323" i="38"/>
  <c r="I1324" i="38"/>
  <c r="I1325" i="38"/>
  <c r="I1326" i="38"/>
  <c r="I1327" i="38"/>
  <c r="I1328" i="38"/>
  <c r="I1329" i="38"/>
  <c r="I1330" i="38"/>
  <c r="I1331" i="38"/>
  <c r="I1332" i="38"/>
  <c r="I1333" i="38"/>
  <c r="I1334" i="38"/>
  <c r="I1335" i="38"/>
  <c r="I1336" i="38"/>
  <c r="I1337" i="38"/>
  <c r="I1338" i="38"/>
  <c r="I1339" i="38"/>
  <c r="I1340" i="38"/>
  <c r="I1341" i="38"/>
  <c r="I1342" i="38"/>
  <c r="I1343" i="38"/>
  <c r="I1344" i="38"/>
  <c r="I1345" i="38"/>
  <c r="I1346" i="38"/>
  <c r="I1347" i="38"/>
  <c r="I1348" i="38"/>
  <c r="I1349" i="38"/>
  <c r="I1350" i="38"/>
  <c r="I1351" i="38"/>
  <c r="I1352" i="38"/>
  <c r="I1353" i="38"/>
  <c r="I1354" i="38"/>
  <c r="I1355" i="38"/>
  <c r="I1356" i="38"/>
  <c r="I1357" i="38"/>
  <c r="I1358" i="38"/>
  <c r="I1359" i="38"/>
  <c r="I1360" i="38"/>
  <c r="I1361" i="38"/>
  <c r="I1362" i="38"/>
  <c r="I1363" i="38"/>
  <c r="I1364" i="38"/>
  <c r="I1365" i="38"/>
  <c r="I1366" i="38"/>
  <c r="I1367" i="38"/>
  <c r="I1368" i="38"/>
  <c r="I1369" i="38"/>
  <c r="I1370" i="38"/>
  <c r="I1371" i="38"/>
  <c r="I1372" i="38"/>
  <c r="I1373" i="38"/>
  <c r="I1374" i="38"/>
  <c r="I1375" i="38"/>
  <c r="I1376" i="38"/>
  <c r="I1377" i="38"/>
  <c r="I1378" i="38"/>
  <c r="I1379" i="38"/>
  <c r="I1380" i="38"/>
  <c r="I1381" i="38"/>
  <c r="I1382" i="38"/>
  <c r="I1383" i="38"/>
  <c r="I1384" i="38"/>
  <c r="I1385" i="38"/>
  <c r="I1386" i="38"/>
  <c r="I1387" i="38"/>
  <c r="I1388" i="38"/>
  <c r="I1389" i="38"/>
  <c r="I1390" i="38"/>
  <c r="I1391" i="38"/>
  <c r="I1392" i="38"/>
  <c r="I1393" i="38"/>
  <c r="I1394" i="38"/>
  <c r="I1395" i="38"/>
  <c r="I1396" i="38"/>
  <c r="I1397" i="38"/>
  <c r="I1398" i="38"/>
  <c r="I1399" i="38"/>
  <c r="I1400" i="38"/>
  <c r="I1401" i="38"/>
  <c r="I1402" i="38"/>
  <c r="I1403" i="38"/>
  <c r="I1404" i="38"/>
  <c r="I1405" i="38"/>
  <c r="I1505" i="38"/>
  <c r="I1506" i="38"/>
  <c r="I1523" i="38"/>
  <c r="W9" i="38"/>
  <c r="H1524" i="41"/>
  <c r="AH9" i="38"/>
  <c r="D9" i="38"/>
  <c r="S9" i="38" s="1"/>
  <c r="X10" i="38"/>
  <c r="X11" i="38"/>
  <c r="X12" i="38"/>
  <c r="X13" i="38"/>
  <c r="X14" i="38"/>
  <c r="X15" i="38"/>
  <c r="X16" i="38"/>
  <c r="X17" i="38"/>
  <c r="X18" i="38"/>
  <c r="X19" i="38"/>
  <c r="X20" i="38"/>
  <c r="X21" i="38"/>
  <c r="X22" i="38"/>
  <c r="X23" i="38"/>
  <c r="X24" i="38"/>
  <c r="X25" i="38"/>
  <c r="X26" i="38"/>
  <c r="X27" i="38"/>
  <c r="X28" i="38"/>
  <c r="X29" i="38"/>
  <c r="X30" i="38"/>
  <c r="X31" i="38"/>
  <c r="X32" i="38"/>
  <c r="X33" i="38"/>
  <c r="X34" i="38"/>
  <c r="X35" i="38"/>
  <c r="X36" i="38"/>
  <c r="X37" i="38"/>
  <c r="X38" i="38"/>
  <c r="X39" i="38"/>
  <c r="X40" i="38"/>
  <c r="X41" i="38"/>
  <c r="X42" i="38"/>
  <c r="X43" i="38"/>
  <c r="X44" i="38"/>
  <c r="X45" i="38"/>
  <c r="X46" i="38"/>
  <c r="X47" i="38"/>
  <c r="X48" i="38"/>
  <c r="X49" i="38"/>
  <c r="X50" i="38"/>
  <c r="X51" i="38"/>
  <c r="X52" i="38"/>
  <c r="X53" i="38"/>
  <c r="X54" i="38"/>
  <c r="X55" i="38"/>
  <c r="X56" i="38"/>
  <c r="X57" i="38"/>
  <c r="X58" i="38"/>
  <c r="X59" i="38"/>
  <c r="X60" i="38"/>
  <c r="X61" i="38"/>
  <c r="X62" i="38"/>
  <c r="X63" i="38"/>
  <c r="X64" i="38"/>
  <c r="X65" i="38"/>
  <c r="X66" i="38"/>
  <c r="X67" i="38"/>
  <c r="X68" i="38"/>
  <c r="X69" i="38"/>
  <c r="X70" i="38"/>
  <c r="X71" i="38"/>
  <c r="X72" i="38"/>
  <c r="X73" i="38"/>
  <c r="X74" i="38"/>
  <c r="X75" i="38"/>
  <c r="X76" i="38"/>
  <c r="X77" i="38"/>
  <c r="X78" i="38"/>
  <c r="X79" i="38"/>
  <c r="X80" i="38"/>
  <c r="X81" i="38"/>
  <c r="X82" i="38"/>
  <c r="X83" i="38"/>
  <c r="X84" i="38"/>
  <c r="X85" i="38"/>
  <c r="X86" i="38"/>
  <c r="X87" i="38"/>
  <c r="X88" i="38"/>
  <c r="X89" i="38"/>
  <c r="X90" i="38"/>
  <c r="X91"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X146" i="38"/>
  <c r="X147" i="38"/>
  <c r="X148" i="38"/>
  <c r="X149" i="38"/>
  <c r="X150" i="38"/>
  <c r="X151" i="38"/>
  <c r="X152" i="38"/>
  <c r="X153" i="38"/>
  <c r="X154" i="38"/>
  <c r="X155" i="38"/>
  <c r="X156" i="38"/>
  <c r="X157" i="38"/>
  <c r="X158" i="38"/>
  <c r="X159" i="38"/>
  <c r="X160" i="38"/>
  <c r="X161" i="38"/>
  <c r="X162" i="38"/>
  <c r="X163" i="38"/>
  <c r="X164" i="38"/>
  <c r="X165" i="38"/>
  <c r="X166" i="38"/>
  <c r="X167" i="38"/>
  <c r="X168" i="38"/>
  <c r="X169" i="38"/>
  <c r="X170" i="38"/>
  <c r="X171" i="38"/>
  <c r="X172" i="38"/>
  <c r="X173" i="38"/>
  <c r="X174" i="38"/>
  <c r="X175" i="38"/>
  <c r="X176" i="38"/>
  <c r="X177" i="38"/>
  <c r="X178" i="38"/>
  <c r="X179" i="38"/>
  <c r="X180" i="38"/>
  <c r="X181" i="38"/>
  <c r="X182" i="38"/>
  <c r="X183" i="38"/>
  <c r="X184" i="38"/>
  <c r="X185" i="38"/>
  <c r="X186" i="38"/>
  <c r="X187" i="38"/>
  <c r="X188" i="38"/>
  <c r="X189" i="38"/>
  <c r="X190" i="38"/>
  <c r="X191" i="38"/>
  <c r="X192" i="38"/>
  <c r="X193" i="38"/>
  <c r="X194" i="38"/>
  <c r="X195" i="38"/>
  <c r="X196" i="38"/>
  <c r="X197" i="38"/>
  <c r="X198" i="38"/>
  <c r="X199" i="38"/>
  <c r="X200" i="38"/>
  <c r="X201" i="38"/>
  <c r="X202" i="38"/>
  <c r="X203" i="38"/>
  <c r="X204" i="38"/>
  <c r="X205" i="38"/>
  <c r="X206" i="38"/>
  <c r="X207" i="38"/>
  <c r="X208" i="38"/>
  <c r="X209" i="38"/>
  <c r="X210" i="38"/>
  <c r="X211" i="38"/>
  <c r="X212" i="38"/>
  <c r="X213" i="38"/>
  <c r="X214" i="38"/>
  <c r="X215" i="38"/>
  <c r="X216" i="38"/>
  <c r="X217" i="38"/>
  <c r="X218" i="38"/>
  <c r="X219" i="38"/>
  <c r="X220" i="38"/>
  <c r="X221" i="38"/>
  <c r="X222" i="38"/>
  <c r="X223" i="38"/>
  <c r="X224" i="38"/>
  <c r="X225" i="38"/>
  <c r="X226" i="38"/>
  <c r="X227" i="38"/>
  <c r="X228" i="38"/>
  <c r="X229" i="38"/>
  <c r="X230" i="38"/>
  <c r="X231" i="38"/>
  <c r="X232" i="38"/>
  <c r="X233" i="38"/>
  <c r="X234" i="38"/>
  <c r="X235" i="38"/>
  <c r="X236" i="38"/>
  <c r="X237" i="38"/>
  <c r="X238" i="38"/>
  <c r="X239" i="38"/>
  <c r="X240" i="38"/>
  <c r="X241" i="38"/>
  <c r="X242" i="38"/>
  <c r="X243" i="38"/>
  <c r="X244" i="38"/>
  <c r="X245" i="38"/>
  <c r="X246" i="38"/>
  <c r="X247" i="38"/>
  <c r="X248" i="38"/>
  <c r="X249" i="38"/>
  <c r="X250" i="38"/>
  <c r="X251" i="38"/>
  <c r="X252" i="38"/>
  <c r="X253" i="38"/>
  <c r="X254" i="38"/>
  <c r="X255" i="38"/>
  <c r="X256" i="38"/>
  <c r="X257" i="38"/>
  <c r="X258" i="38"/>
  <c r="X259" i="38"/>
  <c r="X260" i="38"/>
  <c r="X261" i="38"/>
  <c r="X262" i="38"/>
  <c r="X263" i="38"/>
  <c r="X264" i="38"/>
  <c r="X265" i="38"/>
  <c r="X266" i="38"/>
  <c r="X267" i="38"/>
  <c r="X268" i="38"/>
  <c r="X269" i="38"/>
  <c r="X270" i="38"/>
  <c r="X271" i="38"/>
  <c r="X272" i="38"/>
  <c r="X273" i="38"/>
  <c r="X274" i="38"/>
  <c r="X275" i="38"/>
  <c r="X276" i="38"/>
  <c r="X277" i="38"/>
  <c r="X278" i="38"/>
  <c r="X279" i="38"/>
  <c r="X280" i="38"/>
  <c r="X281" i="38"/>
  <c r="X282" i="38"/>
  <c r="X283" i="38"/>
  <c r="X284" i="38"/>
  <c r="X285" i="38"/>
  <c r="X286" i="38"/>
  <c r="X287" i="38"/>
  <c r="X288" i="38"/>
  <c r="X289" i="38"/>
  <c r="X290" i="38"/>
  <c r="X291" i="38"/>
  <c r="X292" i="38"/>
  <c r="X293" i="38"/>
  <c r="X294" i="38"/>
  <c r="X295" i="38"/>
  <c r="X296" i="38"/>
  <c r="X297" i="38"/>
  <c r="X298" i="38"/>
  <c r="X299" i="38"/>
  <c r="X300" i="38"/>
  <c r="X301" i="38"/>
  <c r="X302" i="38"/>
  <c r="X303" i="38"/>
  <c r="X304" i="38"/>
  <c r="X305" i="38"/>
  <c r="X306" i="38"/>
  <c r="X307" i="38"/>
  <c r="X308" i="38"/>
  <c r="X309" i="38"/>
  <c r="X310" i="38"/>
  <c r="X311" i="38"/>
  <c r="X312" i="38"/>
  <c r="X313" i="38"/>
  <c r="X314" i="38"/>
  <c r="X315" i="38"/>
  <c r="X316" i="38"/>
  <c r="X317" i="38"/>
  <c r="X318" i="38"/>
  <c r="X319" i="38"/>
  <c r="X320" i="38"/>
  <c r="X321" i="38"/>
  <c r="X322" i="38"/>
  <c r="X323" i="38"/>
  <c r="X324" i="38"/>
  <c r="X325" i="38"/>
  <c r="X326" i="38"/>
  <c r="X327" i="38"/>
  <c r="X328" i="38"/>
  <c r="X329" i="38"/>
  <c r="X330" i="38"/>
  <c r="X331" i="38"/>
  <c r="X332" i="38"/>
  <c r="X333" i="38"/>
  <c r="X334" i="38"/>
  <c r="X335" i="38"/>
  <c r="X336" i="38"/>
  <c r="X337" i="38"/>
  <c r="X338" i="38"/>
  <c r="X339" i="38"/>
  <c r="X340" i="38"/>
  <c r="X341" i="38"/>
  <c r="X342" i="38"/>
  <c r="X343" i="38"/>
  <c r="X344" i="38"/>
  <c r="X345" i="38"/>
  <c r="X346" i="38"/>
  <c r="X347" i="38"/>
  <c r="X348" i="38"/>
  <c r="X349" i="38"/>
  <c r="X350" i="38"/>
  <c r="X351" i="38"/>
  <c r="X352" i="38"/>
  <c r="X353" i="38"/>
  <c r="X354" i="38"/>
  <c r="X355" i="38"/>
  <c r="X356" i="38"/>
  <c r="X357" i="38"/>
  <c r="X358" i="38"/>
  <c r="X359" i="38"/>
  <c r="X360" i="38"/>
  <c r="X361" i="38"/>
  <c r="X362" i="38"/>
  <c r="X363" i="38"/>
  <c r="X364" i="38"/>
  <c r="X365" i="38"/>
  <c r="X366" i="38"/>
  <c r="X367" i="38"/>
  <c r="X368" i="38"/>
  <c r="X369" i="38"/>
  <c r="X370" i="38"/>
  <c r="X371" i="38"/>
  <c r="X372" i="38"/>
  <c r="X373" i="38"/>
  <c r="X374" i="38"/>
  <c r="X375" i="38"/>
  <c r="X376" i="38"/>
  <c r="X377" i="38"/>
  <c r="X378" i="38"/>
  <c r="X379" i="38"/>
  <c r="X380" i="38"/>
  <c r="X381" i="38"/>
  <c r="X382" i="38"/>
  <c r="X383" i="38"/>
  <c r="X384" i="38"/>
  <c r="X385" i="38"/>
  <c r="X386" i="38"/>
  <c r="X387" i="38"/>
  <c r="X388" i="38"/>
  <c r="X389" i="38"/>
  <c r="X390" i="38"/>
  <c r="X391" i="38"/>
  <c r="X392" i="38"/>
  <c r="X393" i="38"/>
  <c r="X394" i="38"/>
  <c r="X395" i="38"/>
  <c r="X396" i="38"/>
  <c r="X397" i="38"/>
  <c r="X398" i="38"/>
  <c r="X399" i="38"/>
  <c r="X400" i="38"/>
  <c r="X401" i="38"/>
  <c r="X402" i="38"/>
  <c r="X403" i="38"/>
  <c r="X404" i="38"/>
  <c r="X405" i="38"/>
  <c r="X406" i="38"/>
  <c r="X407" i="38"/>
  <c r="X408" i="38"/>
  <c r="X409" i="38"/>
  <c r="X410" i="38"/>
  <c r="X411" i="38"/>
  <c r="X412" i="38"/>
  <c r="X413" i="38"/>
  <c r="X414" i="38"/>
  <c r="X415" i="38"/>
  <c r="X416" i="38"/>
  <c r="X417" i="38"/>
  <c r="X418" i="38"/>
  <c r="X419" i="38"/>
  <c r="X420" i="38"/>
  <c r="X421" i="38"/>
  <c r="X422" i="38"/>
  <c r="X423" i="38"/>
  <c r="X424" i="38"/>
  <c r="X425" i="38"/>
  <c r="X426" i="38"/>
  <c r="X427" i="38"/>
  <c r="X428" i="38"/>
  <c r="X429" i="38"/>
  <c r="X430" i="38"/>
  <c r="X431" i="38"/>
  <c r="X432" i="38"/>
  <c r="X433" i="38"/>
  <c r="X434" i="38"/>
  <c r="X435" i="38"/>
  <c r="X436" i="38"/>
  <c r="X437" i="38"/>
  <c r="X438" i="38"/>
  <c r="X439" i="38"/>
  <c r="X440" i="38"/>
  <c r="X441" i="38"/>
  <c r="X442" i="38"/>
  <c r="X443" i="38"/>
  <c r="X444" i="38"/>
  <c r="X445" i="38"/>
  <c r="X446" i="38"/>
  <c r="X447" i="38"/>
  <c r="X448" i="38"/>
  <c r="X449" i="38"/>
  <c r="X450" i="38"/>
  <c r="X451" i="38"/>
  <c r="X452" i="38"/>
  <c r="X453" i="38"/>
  <c r="X454" i="38"/>
  <c r="X455" i="38"/>
  <c r="X456" i="38"/>
  <c r="X457" i="38"/>
  <c r="X458" i="38"/>
  <c r="X459" i="38"/>
  <c r="X460" i="38"/>
  <c r="X461" i="38"/>
  <c r="X462" i="38"/>
  <c r="X463" i="38"/>
  <c r="X464" i="38"/>
  <c r="X465" i="38"/>
  <c r="X466" i="38"/>
  <c r="X467" i="38"/>
  <c r="X468" i="38"/>
  <c r="X469" i="38"/>
  <c r="X470" i="38"/>
  <c r="X471" i="38"/>
  <c r="X472" i="38"/>
  <c r="X473" i="38"/>
  <c r="X474" i="38"/>
  <c r="X475" i="38"/>
  <c r="X476" i="38"/>
  <c r="X477" i="38"/>
  <c r="X478" i="38"/>
  <c r="X479" i="38"/>
  <c r="X480" i="38"/>
  <c r="X481" i="38"/>
  <c r="X482" i="38"/>
  <c r="X483" i="38"/>
  <c r="X484" i="38"/>
  <c r="X485" i="38"/>
  <c r="X486" i="38"/>
  <c r="X487" i="38"/>
  <c r="X488" i="38"/>
  <c r="X489" i="38"/>
  <c r="X490" i="38"/>
  <c r="X491" i="38"/>
  <c r="X492" i="38"/>
  <c r="X493" i="38"/>
  <c r="X494" i="38"/>
  <c r="X495" i="38"/>
  <c r="X496" i="38"/>
  <c r="X497" i="38"/>
  <c r="X498" i="38"/>
  <c r="X499" i="38"/>
  <c r="X500" i="38"/>
  <c r="X501" i="38"/>
  <c r="X502" i="38"/>
  <c r="X503" i="38"/>
  <c r="X504" i="38"/>
  <c r="X505" i="38"/>
  <c r="X506" i="38"/>
  <c r="X507" i="38"/>
  <c r="X508" i="38"/>
  <c r="X509" i="38"/>
  <c r="X510" i="38"/>
  <c r="X511" i="38"/>
  <c r="X512" i="38"/>
  <c r="X513" i="38"/>
  <c r="X514" i="38"/>
  <c r="X515" i="38"/>
  <c r="X516" i="38"/>
  <c r="X517" i="38"/>
  <c r="X518" i="38"/>
  <c r="X519" i="38"/>
  <c r="X520" i="38"/>
  <c r="X521" i="38"/>
  <c r="X522" i="38"/>
  <c r="X523" i="38"/>
  <c r="X524" i="38"/>
  <c r="X525" i="38"/>
  <c r="X526" i="38"/>
  <c r="X527" i="38"/>
  <c r="X528" i="38"/>
  <c r="X529" i="38"/>
  <c r="X530" i="38"/>
  <c r="X531" i="38"/>
  <c r="X532" i="38"/>
  <c r="X533" i="38"/>
  <c r="X534" i="38"/>
  <c r="X535" i="38"/>
  <c r="X536" i="38"/>
  <c r="X537" i="38"/>
  <c r="X538" i="38"/>
  <c r="X539" i="38"/>
  <c r="X540" i="38"/>
  <c r="X541" i="38"/>
  <c r="X542" i="38"/>
  <c r="X543" i="38"/>
  <c r="X544" i="38"/>
  <c r="X545" i="38"/>
  <c r="X546" i="38"/>
  <c r="X547" i="38"/>
  <c r="X548" i="38"/>
  <c r="X549" i="38"/>
  <c r="X550" i="38"/>
  <c r="X551" i="38"/>
  <c r="X552" i="38"/>
  <c r="X553" i="38"/>
  <c r="X554" i="38"/>
  <c r="X555" i="38"/>
  <c r="X556" i="38"/>
  <c r="X557" i="38"/>
  <c r="X558" i="38"/>
  <c r="X559" i="38"/>
  <c r="X560" i="38"/>
  <c r="X561" i="38"/>
  <c r="X562" i="38"/>
  <c r="X563" i="38"/>
  <c r="X564" i="38"/>
  <c r="X565" i="38"/>
  <c r="X566" i="38"/>
  <c r="X567" i="38"/>
  <c r="X568" i="38"/>
  <c r="X569" i="38"/>
  <c r="X570" i="38"/>
  <c r="X571" i="38"/>
  <c r="X572" i="38"/>
  <c r="X573" i="38"/>
  <c r="X574" i="38"/>
  <c r="X575" i="38"/>
  <c r="X576" i="38"/>
  <c r="X577" i="38"/>
  <c r="X578" i="38"/>
  <c r="X579" i="38"/>
  <c r="X580" i="38"/>
  <c r="X581" i="38"/>
  <c r="X582" i="38"/>
  <c r="X583" i="38"/>
  <c r="X584" i="38"/>
  <c r="X585" i="38"/>
  <c r="X586" i="38"/>
  <c r="X587" i="38"/>
  <c r="X588" i="38"/>
  <c r="X589" i="38"/>
  <c r="X590" i="38"/>
  <c r="X591" i="38"/>
  <c r="X592" i="38"/>
  <c r="X593" i="38"/>
  <c r="X594" i="38"/>
  <c r="X595" i="38"/>
  <c r="X596" i="38"/>
  <c r="X597" i="38"/>
  <c r="X598" i="38"/>
  <c r="X599" i="38"/>
  <c r="X600" i="38"/>
  <c r="X601" i="38"/>
  <c r="X602" i="38"/>
  <c r="X603" i="38"/>
  <c r="X604" i="38"/>
  <c r="X605" i="38"/>
  <c r="X606" i="38"/>
  <c r="X607" i="38"/>
  <c r="X608" i="38"/>
  <c r="X609" i="38"/>
  <c r="X610" i="38"/>
  <c r="X611" i="38"/>
  <c r="X612" i="38"/>
  <c r="X613" i="38"/>
  <c r="X614" i="38"/>
  <c r="X615" i="38"/>
  <c r="X616" i="38"/>
  <c r="X617" i="38"/>
  <c r="X618" i="38"/>
  <c r="X619" i="38"/>
  <c r="X620" i="38"/>
  <c r="X621" i="38"/>
  <c r="X622" i="38"/>
  <c r="X623" i="38"/>
  <c r="X624" i="38"/>
  <c r="X625" i="38"/>
  <c r="X626" i="38"/>
  <c r="X627" i="38"/>
  <c r="X628" i="38"/>
  <c r="X629" i="38"/>
  <c r="X630" i="38"/>
  <c r="X631" i="38"/>
  <c r="X632" i="38"/>
  <c r="X633" i="38"/>
  <c r="X634" i="38"/>
  <c r="X635" i="38"/>
  <c r="X636" i="38"/>
  <c r="X637" i="38"/>
  <c r="X638" i="38"/>
  <c r="X639" i="38"/>
  <c r="X640" i="38"/>
  <c r="X641" i="38"/>
  <c r="X642" i="38"/>
  <c r="X643" i="38"/>
  <c r="X644" i="38"/>
  <c r="X645" i="38"/>
  <c r="X646" i="38"/>
  <c r="X647" i="38"/>
  <c r="X648" i="38"/>
  <c r="X649" i="38"/>
  <c r="X650" i="38"/>
  <c r="X651" i="38"/>
  <c r="X652" i="38"/>
  <c r="X653" i="38"/>
  <c r="X654" i="38"/>
  <c r="X655" i="38"/>
  <c r="X656" i="38"/>
  <c r="X657" i="38"/>
  <c r="X658" i="38"/>
  <c r="X659" i="38"/>
  <c r="X660" i="38"/>
  <c r="X661" i="38"/>
  <c r="X662" i="38"/>
  <c r="X663" i="38"/>
  <c r="X664" i="38"/>
  <c r="X665" i="38"/>
  <c r="X666" i="38"/>
  <c r="X667" i="38"/>
  <c r="X668" i="38"/>
  <c r="X669" i="38"/>
  <c r="X670" i="38"/>
  <c r="X671" i="38"/>
  <c r="X672" i="38"/>
  <c r="X673" i="38"/>
  <c r="X674" i="38"/>
  <c r="X675" i="38"/>
  <c r="X676" i="38"/>
  <c r="X677" i="38"/>
  <c r="X678" i="38"/>
  <c r="X679" i="38"/>
  <c r="X680" i="38"/>
  <c r="X681" i="38"/>
  <c r="X682" i="38"/>
  <c r="X683" i="38"/>
  <c r="X684" i="38"/>
  <c r="X685" i="38"/>
  <c r="X686" i="38"/>
  <c r="X687" i="38"/>
  <c r="X688" i="38"/>
  <c r="X689" i="38"/>
  <c r="X690" i="38"/>
  <c r="X691" i="38"/>
  <c r="X692" i="38"/>
  <c r="X693" i="38"/>
  <c r="X694" i="38"/>
  <c r="X695" i="38"/>
  <c r="X696" i="38"/>
  <c r="X697" i="38"/>
  <c r="X698" i="38"/>
  <c r="X699" i="38"/>
  <c r="X700" i="38"/>
  <c r="X701" i="38"/>
  <c r="X702" i="38"/>
  <c r="X703" i="38"/>
  <c r="X704" i="38"/>
  <c r="X705" i="38"/>
  <c r="X706" i="38"/>
  <c r="X707" i="38"/>
  <c r="X708" i="38"/>
  <c r="X709" i="38"/>
  <c r="X710" i="38"/>
  <c r="X711" i="38"/>
  <c r="X712" i="38"/>
  <c r="X713" i="38"/>
  <c r="X714" i="38"/>
  <c r="X715" i="38"/>
  <c r="X716" i="38"/>
  <c r="X717" i="38"/>
  <c r="X718" i="38"/>
  <c r="X719" i="38"/>
  <c r="X720" i="38"/>
  <c r="X721" i="38"/>
  <c r="X722" i="38"/>
  <c r="X723" i="38"/>
  <c r="X724" i="38"/>
  <c r="X725" i="38"/>
  <c r="X726" i="38"/>
  <c r="X727" i="38"/>
  <c r="X728" i="38"/>
  <c r="X729" i="38"/>
  <c r="X730" i="38"/>
  <c r="X731" i="38"/>
  <c r="X732" i="38"/>
  <c r="X733" i="38"/>
  <c r="X734" i="38"/>
  <c r="X735" i="38"/>
  <c r="X736" i="38"/>
  <c r="X737" i="38"/>
  <c r="X738" i="38"/>
  <c r="X739" i="38"/>
  <c r="X740" i="38"/>
  <c r="X741" i="38"/>
  <c r="X742" i="38"/>
  <c r="X743" i="38"/>
  <c r="X744" i="38"/>
  <c r="X745" i="38"/>
  <c r="X746" i="38"/>
  <c r="X747" i="38"/>
  <c r="X748" i="38"/>
  <c r="X749" i="38"/>
  <c r="X750" i="38"/>
  <c r="X751" i="38"/>
  <c r="X752" i="38"/>
  <c r="X753" i="38"/>
  <c r="X754" i="38"/>
  <c r="X755" i="38"/>
  <c r="X756" i="38"/>
  <c r="X757" i="38"/>
  <c r="X758" i="38"/>
  <c r="X759" i="38"/>
  <c r="X760" i="38"/>
  <c r="X761" i="38"/>
  <c r="X762" i="38"/>
  <c r="X763" i="38"/>
  <c r="X764" i="38"/>
  <c r="X765" i="38"/>
  <c r="X766" i="38"/>
  <c r="X767" i="38"/>
  <c r="X768" i="38"/>
  <c r="X769" i="38"/>
  <c r="X770" i="38"/>
  <c r="X771" i="38"/>
  <c r="X772" i="38"/>
  <c r="X773" i="38"/>
  <c r="X774" i="38"/>
  <c r="X775" i="38"/>
  <c r="X776" i="38"/>
  <c r="X777" i="38"/>
  <c r="X778" i="38"/>
  <c r="X779" i="38"/>
  <c r="X780" i="38"/>
  <c r="X781" i="38"/>
  <c r="X782" i="38"/>
  <c r="X783" i="38"/>
  <c r="X784" i="38"/>
  <c r="X785" i="38"/>
  <c r="X786" i="38"/>
  <c r="X787" i="38"/>
  <c r="X788" i="38"/>
  <c r="X789" i="38"/>
  <c r="X790" i="38"/>
  <c r="X791" i="38"/>
  <c r="X792" i="38"/>
  <c r="X793" i="38"/>
  <c r="X794" i="38"/>
  <c r="X795" i="38"/>
  <c r="X796" i="38"/>
  <c r="X797" i="38"/>
  <c r="X798" i="38"/>
  <c r="X799" i="38"/>
  <c r="X800" i="38"/>
  <c r="X801" i="38"/>
  <c r="X802" i="38"/>
  <c r="X803" i="38"/>
  <c r="X804" i="38"/>
  <c r="X805" i="38"/>
  <c r="X806" i="38"/>
  <c r="X807" i="38"/>
  <c r="X808" i="38"/>
  <c r="X809" i="38"/>
  <c r="X810" i="38"/>
  <c r="X811" i="38"/>
  <c r="X812" i="38"/>
  <c r="X813" i="38"/>
  <c r="X814" i="38"/>
  <c r="X815" i="38"/>
  <c r="X816" i="38"/>
  <c r="X817" i="38"/>
  <c r="X818" i="38"/>
  <c r="X819" i="38"/>
  <c r="X820" i="38"/>
  <c r="X821" i="38"/>
  <c r="X822" i="38"/>
  <c r="X823" i="38"/>
  <c r="X824" i="38"/>
  <c r="X825" i="38"/>
  <c r="X826" i="38"/>
  <c r="X827" i="38"/>
  <c r="X828" i="38"/>
  <c r="X829" i="38"/>
  <c r="X830" i="38"/>
  <c r="X831" i="38"/>
  <c r="X832" i="38"/>
  <c r="X833" i="38"/>
  <c r="X834" i="38"/>
  <c r="X835" i="38"/>
  <c r="X836" i="38"/>
  <c r="X837" i="38"/>
  <c r="X838" i="38"/>
  <c r="X839" i="38"/>
  <c r="X840" i="38"/>
  <c r="X841" i="38"/>
  <c r="X842" i="38"/>
  <c r="X843" i="38"/>
  <c r="X844" i="38"/>
  <c r="X845" i="38"/>
  <c r="X846" i="38"/>
  <c r="X847" i="38"/>
  <c r="X848" i="38"/>
  <c r="X849" i="38"/>
  <c r="X850" i="38"/>
  <c r="X851" i="38"/>
  <c r="X852" i="38"/>
  <c r="X853" i="38"/>
  <c r="X854" i="38"/>
  <c r="X855" i="38"/>
  <c r="X856" i="38"/>
  <c r="X857" i="38"/>
  <c r="X858" i="38"/>
  <c r="X859" i="38"/>
  <c r="X860" i="38"/>
  <c r="X861" i="38"/>
  <c r="X862" i="38"/>
  <c r="X863" i="38"/>
  <c r="X864" i="38"/>
  <c r="X865" i="38"/>
  <c r="X866" i="38"/>
  <c r="X867" i="38"/>
  <c r="X868" i="38"/>
  <c r="X869" i="38"/>
  <c r="X870" i="38"/>
  <c r="X871" i="38"/>
  <c r="X872" i="38"/>
  <c r="X873" i="38"/>
  <c r="X874" i="38"/>
  <c r="X875" i="38"/>
  <c r="X876" i="38"/>
  <c r="X877" i="38"/>
  <c r="X878" i="38"/>
  <c r="X879" i="38"/>
  <c r="X880" i="38"/>
  <c r="X881" i="38"/>
  <c r="X882" i="38"/>
  <c r="X883" i="38"/>
  <c r="X884" i="38"/>
  <c r="X885" i="38"/>
  <c r="X886" i="38"/>
  <c r="X887" i="38"/>
  <c r="X888" i="38"/>
  <c r="X889" i="38"/>
  <c r="X890" i="38"/>
  <c r="X891" i="38"/>
  <c r="X892" i="38"/>
  <c r="X893" i="38"/>
  <c r="X894" i="38"/>
  <c r="X895" i="38"/>
  <c r="X896" i="38"/>
  <c r="X897" i="38"/>
  <c r="X898" i="38"/>
  <c r="X899" i="38"/>
  <c r="X900" i="38"/>
  <c r="X901" i="38"/>
  <c r="X902" i="38"/>
  <c r="X903" i="38"/>
  <c r="X904" i="38"/>
  <c r="X905" i="38"/>
  <c r="X906" i="38"/>
  <c r="X907" i="38"/>
  <c r="X908" i="38"/>
  <c r="X909" i="38"/>
  <c r="X910" i="38"/>
  <c r="X911" i="38"/>
  <c r="X912" i="38"/>
  <c r="X913" i="38"/>
  <c r="X914" i="38"/>
  <c r="X915" i="38"/>
  <c r="X916" i="38"/>
  <c r="X917" i="38"/>
  <c r="X918" i="38"/>
  <c r="X919" i="38"/>
  <c r="X920" i="38"/>
  <c r="X921" i="38"/>
  <c r="X922" i="38"/>
  <c r="X923" i="38"/>
  <c r="X924" i="38"/>
  <c r="X925" i="38"/>
  <c r="X926" i="38"/>
  <c r="X927" i="38"/>
  <c r="X928" i="38"/>
  <c r="X929" i="38"/>
  <c r="X930" i="38"/>
  <c r="X931" i="38"/>
  <c r="X932" i="38"/>
  <c r="X933" i="38"/>
  <c r="X934" i="38"/>
  <c r="X935" i="38"/>
  <c r="X936" i="38"/>
  <c r="X937" i="38"/>
  <c r="X938" i="38"/>
  <c r="X939" i="38"/>
  <c r="X940" i="38"/>
  <c r="X941" i="38"/>
  <c r="X942" i="38"/>
  <c r="X943" i="38"/>
  <c r="X944" i="38"/>
  <c r="X945" i="38"/>
  <c r="X946" i="38"/>
  <c r="X947" i="38"/>
  <c r="X948" i="38"/>
  <c r="X949" i="38"/>
  <c r="X950" i="38"/>
  <c r="X951" i="38"/>
  <c r="X952" i="38"/>
  <c r="X953" i="38"/>
  <c r="X954" i="38"/>
  <c r="X955" i="38"/>
  <c r="X956" i="38"/>
  <c r="X957" i="38"/>
  <c r="X958" i="38"/>
  <c r="X959" i="38"/>
  <c r="X960" i="38"/>
  <c r="X961" i="38"/>
  <c r="X962" i="38"/>
  <c r="X963" i="38"/>
  <c r="X964" i="38"/>
  <c r="X965" i="38"/>
  <c r="X966" i="38"/>
  <c r="X967" i="38"/>
  <c r="X968" i="38"/>
  <c r="X969" i="38"/>
  <c r="X970" i="38"/>
  <c r="X971" i="38"/>
  <c r="X972" i="38"/>
  <c r="X973" i="38"/>
  <c r="X974" i="38"/>
  <c r="X975" i="38"/>
  <c r="X976" i="38"/>
  <c r="X977" i="38"/>
  <c r="X978" i="38"/>
  <c r="X979" i="38"/>
  <c r="X980" i="38"/>
  <c r="X981" i="38"/>
  <c r="X982" i="38"/>
  <c r="X983" i="38"/>
  <c r="X984" i="38"/>
  <c r="X985" i="38"/>
  <c r="X986" i="38"/>
  <c r="X987" i="38"/>
  <c r="X988" i="38"/>
  <c r="X989" i="38"/>
  <c r="X990" i="38"/>
  <c r="X991" i="38"/>
  <c r="X992" i="38"/>
  <c r="X993" i="38"/>
  <c r="X994" i="38"/>
  <c r="X995" i="38"/>
  <c r="X996" i="38"/>
  <c r="X997" i="38"/>
  <c r="X998" i="38"/>
  <c r="X999" i="38"/>
  <c r="X1000" i="38"/>
  <c r="X1001" i="38"/>
  <c r="X1002" i="38"/>
  <c r="X1003" i="38"/>
  <c r="X1004" i="38"/>
  <c r="X1005" i="38"/>
  <c r="X1006" i="38"/>
  <c r="X1007" i="38"/>
  <c r="X1008" i="38"/>
  <c r="X1009" i="38"/>
  <c r="X1010" i="38"/>
  <c r="X1011" i="38"/>
  <c r="X1012" i="38"/>
  <c r="X1013" i="38"/>
  <c r="X1014" i="38"/>
  <c r="X1015" i="38"/>
  <c r="X1016" i="38"/>
  <c r="X1017" i="38"/>
  <c r="X1018" i="38"/>
  <c r="X1019" i="38"/>
  <c r="X1020" i="38"/>
  <c r="X1021" i="38"/>
  <c r="X1022" i="38"/>
  <c r="X1023" i="38"/>
  <c r="X1024" i="38"/>
  <c r="X1025" i="38"/>
  <c r="X1026" i="38"/>
  <c r="X1027" i="38"/>
  <c r="X1028" i="38"/>
  <c r="X1029" i="38"/>
  <c r="X1030" i="38"/>
  <c r="X1031" i="38"/>
  <c r="X1032" i="38"/>
  <c r="X1033" i="38"/>
  <c r="X1034" i="38"/>
  <c r="X1035" i="38"/>
  <c r="X1036" i="38"/>
  <c r="X1037" i="38"/>
  <c r="X1038" i="38"/>
  <c r="X1039" i="38"/>
  <c r="X1040" i="38"/>
  <c r="X1041" i="38"/>
  <c r="X1042" i="38"/>
  <c r="X1043" i="38"/>
  <c r="X1044" i="38"/>
  <c r="X1045" i="38"/>
  <c r="X1046" i="38"/>
  <c r="X1047" i="38"/>
  <c r="X1048" i="38"/>
  <c r="X1049" i="38"/>
  <c r="X1050" i="38"/>
  <c r="X1051" i="38"/>
  <c r="X1052" i="38"/>
  <c r="X1053" i="38"/>
  <c r="X1054" i="38"/>
  <c r="X1055" i="38"/>
  <c r="X1056" i="38"/>
  <c r="X1057" i="38"/>
  <c r="X1058" i="38"/>
  <c r="X1059" i="38"/>
  <c r="X1060" i="38"/>
  <c r="X1061" i="38"/>
  <c r="X1062" i="38"/>
  <c r="X1063" i="38"/>
  <c r="X1064" i="38"/>
  <c r="X1065" i="38"/>
  <c r="X1066" i="38"/>
  <c r="X1067" i="38"/>
  <c r="X1068" i="38"/>
  <c r="X1069" i="38"/>
  <c r="X1070" i="38"/>
  <c r="X1071" i="38"/>
  <c r="X1072" i="38"/>
  <c r="X1073" i="38"/>
  <c r="X1074" i="38"/>
  <c r="X1075" i="38"/>
  <c r="X1076" i="38"/>
  <c r="X1077" i="38"/>
  <c r="X1078" i="38"/>
  <c r="X1079" i="38"/>
  <c r="X1080" i="38"/>
  <c r="X1081" i="38"/>
  <c r="X1082" i="38"/>
  <c r="X1083" i="38"/>
  <c r="X1084" i="38"/>
  <c r="X1085" i="38"/>
  <c r="X1086" i="38"/>
  <c r="X1087" i="38"/>
  <c r="X1088" i="38"/>
  <c r="X1089" i="38"/>
  <c r="X1090" i="38"/>
  <c r="X1091" i="38"/>
  <c r="X1092" i="38"/>
  <c r="X1093" i="38"/>
  <c r="X1094" i="38"/>
  <c r="X1095" i="38"/>
  <c r="X1096" i="38"/>
  <c r="X1097" i="38"/>
  <c r="X1098" i="38"/>
  <c r="X1099" i="38"/>
  <c r="X1100" i="38"/>
  <c r="X1101" i="38"/>
  <c r="X1102" i="38"/>
  <c r="X1103" i="38"/>
  <c r="X1104" i="38"/>
  <c r="X1105" i="38"/>
  <c r="X1106" i="38"/>
  <c r="X1107" i="38"/>
  <c r="X1108" i="38"/>
  <c r="X1109" i="38"/>
  <c r="X1110" i="38"/>
  <c r="X1111" i="38"/>
  <c r="X1112" i="38"/>
  <c r="X1113" i="38"/>
  <c r="X1114" i="38"/>
  <c r="X1115" i="38"/>
  <c r="X1116" i="38"/>
  <c r="X1117" i="38"/>
  <c r="X1118" i="38"/>
  <c r="X1119" i="38"/>
  <c r="X1120" i="38"/>
  <c r="X1121" i="38"/>
  <c r="X1122" i="38"/>
  <c r="X1123" i="38"/>
  <c r="X1124" i="38"/>
  <c r="X1125" i="38"/>
  <c r="X1126" i="38"/>
  <c r="X1127" i="38"/>
  <c r="X1128" i="38"/>
  <c r="X1129" i="38"/>
  <c r="X1130" i="38"/>
  <c r="X1131" i="38"/>
  <c r="X1132" i="38"/>
  <c r="X1133" i="38"/>
  <c r="X1134" i="38"/>
  <c r="X1135" i="38"/>
  <c r="X1136" i="38"/>
  <c r="X1137" i="38"/>
  <c r="X1138" i="38"/>
  <c r="X1139" i="38"/>
  <c r="X1140" i="38"/>
  <c r="X1141" i="38"/>
  <c r="X1142" i="38"/>
  <c r="X1143" i="38"/>
  <c r="X1144" i="38"/>
  <c r="X1145" i="38"/>
  <c r="X1146" i="38"/>
  <c r="X1147" i="38"/>
  <c r="X1148" i="38"/>
  <c r="X1149" i="38"/>
  <c r="X1150" i="38"/>
  <c r="X1151" i="38"/>
  <c r="X1152" i="38"/>
  <c r="X1153" i="38"/>
  <c r="X1154" i="38"/>
  <c r="X1155" i="38"/>
  <c r="X1156" i="38"/>
  <c r="X1157" i="38"/>
  <c r="X1158" i="38"/>
  <c r="X1159" i="38"/>
  <c r="X1160" i="38"/>
  <c r="X1161" i="38"/>
  <c r="X1162" i="38"/>
  <c r="X1163" i="38"/>
  <c r="X1164" i="38"/>
  <c r="X1165" i="38"/>
  <c r="X1166" i="38"/>
  <c r="X1167" i="38"/>
  <c r="X1168" i="38"/>
  <c r="X1169" i="38"/>
  <c r="X1170" i="38"/>
  <c r="X1171" i="38"/>
  <c r="X1172" i="38"/>
  <c r="X1173" i="38"/>
  <c r="X1174" i="38"/>
  <c r="X1175" i="38"/>
  <c r="X1176" i="38"/>
  <c r="X1177" i="38"/>
  <c r="X1178" i="38"/>
  <c r="X1179" i="38"/>
  <c r="X1180" i="38"/>
  <c r="X1181" i="38"/>
  <c r="X1182" i="38"/>
  <c r="X1183" i="38"/>
  <c r="X1184" i="38"/>
  <c r="X1185" i="38"/>
  <c r="X1186" i="38"/>
  <c r="X1187" i="38"/>
  <c r="X1188" i="38"/>
  <c r="X1189" i="38"/>
  <c r="X1190" i="38"/>
  <c r="X1191" i="38"/>
  <c r="X1192" i="38"/>
  <c r="X1193" i="38"/>
  <c r="X1194" i="38"/>
  <c r="X1195" i="38"/>
  <c r="X1196" i="38"/>
  <c r="X1197" i="38"/>
  <c r="X1198" i="38"/>
  <c r="X1199" i="38"/>
  <c r="X1200" i="38"/>
  <c r="X1201" i="38"/>
  <c r="X1202" i="38"/>
  <c r="X1203" i="38"/>
  <c r="X1204" i="38"/>
  <c r="X1205" i="38"/>
  <c r="X1206" i="38"/>
  <c r="X1207" i="38"/>
  <c r="X1208" i="38"/>
  <c r="X1209" i="38"/>
  <c r="X1210" i="38"/>
  <c r="X1211" i="38"/>
  <c r="X1212" i="38"/>
  <c r="X1213" i="38"/>
  <c r="X1214" i="38"/>
  <c r="X1215" i="38"/>
  <c r="X1216" i="38"/>
  <c r="X1217" i="38"/>
  <c r="X1218" i="38"/>
  <c r="X1219" i="38"/>
  <c r="X1220" i="38"/>
  <c r="X1221" i="38"/>
  <c r="X1222" i="38"/>
  <c r="X1223" i="38"/>
  <c r="X1224" i="38"/>
  <c r="X1225" i="38"/>
  <c r="X1226" i="38"/>
  <c r="X1227" i="38"/>
  <c r="X1228" i="38"/>
  <c r="X1229" i="38"/>
  <c r="X1230" i="38"/>
  <c r="X1231" i="38"/>
  <c r="X1232" i="38"/>
  <c r="X1233" i="38"/>
  <c r="X1234" i="38"/>
  <c r="X1235" i="38"/>
  <c r="X1236" i="38"/>
  <c r="X1237" i="38"/>
  <c r="X1238" i="38"/>
  <c r="X1239" i="38"/>
  <c r="X1240" i="38"/>
  <c r="X1241" i="38"/>
  <c r="X1242" i="38"/>
  <c r="X1243" i="38"/>
  <c r="X1244" i="38"/>
  <c r="X1245" i="38"/>
  <c r="X1246" i="38"/>
  <c r="X1247" i="38"/>
  <c r="X1248" i="38"/>
  <c r="X1249" i="38"/>
  <c r="X1250" i="38"/>
  <c r="X1251" i="38"/>
  <c r="X1252" i="38"/>
  <c r="X1253" i="38"/>
  <c r="X1254" i="38"/>
  <c r="X1255" i="38"/>
  <c r="X1256" i="38"/>
  <c r="X1257" i="38"/>
  <c r="X1258" i="38"/>
  <c r="X1259" i="38"/>
  <c r="X1260" i="38"/>
  <c r="X1261" i="38"/>
  <c r="X1262" i="38"/>
  <c r="X1263" i="38"/>
  <c r="X1264" i="38"/>
  <c r="X1265" i="38"/>
  <c r="X1266" i="38"/>
  <c r="X1267" i="38"/>
  <c r="X1268" i="38"/>
  <c r="X1269" i="38"/>
  <c r="X1270" i="38"/>
  <c r="X1271" i="38"/>
  <c r="X1272" i="38"/>
  <c r="X1273" i="38"/>
  <c r="X1274" i="38"/>
  <c r="X1275" i="38"/>
  <c r="X1276" i="38"/>
  <c r="X1277" i="38"/>
  <c r="X1278" i="38"/>
  <c r="X1279" i="38"/>
  <c r="X1280" i="38"/>
  <c r="X1281" i="38"/>
  <c r="X1282" i="38"/>
  <c r="X1283" i="38"/>
  <c r="X1284" i="38"/>
  <c r="X1285" i="38"/>
  <c r="X1286" i="38"/>
  <c r="X1287" i="38"/>
  <c r="X1288" i="38"/>
  <c r="X1289" i="38"/>
  <c r="X1290" i="38"/>
  <c r="X1291" i="38"/>
  <c r="X1292" i="38"/>
  <c r="X1293" i="38"/>
  <c r="X1294" i="38"/>
  <c r="X1295" i="38"/>
  <c r="X1296" i="38"/>
  <c r="X1297" i="38"/>
  <c r="X1298" i="38"/>
  <c r="X1299" i="38"/>
  <c r="X1300" i="38"/>
  <c r="X1301" i="38"/>
  <c r="X1302" i="38"/>
  <c r="X1303" i="38"/>
  <c r="X1304" i="38"/>
  <c r="X1305" i="38"/>
  <c r="X1306" i="38"/>
  <c r="X1307" i="38"/>
  <c r="X1308" i="38"/>
  <c r="X1309" i="38"/>
  <c r="X1310" i="38"/>
  <c r="X1311" i="38"/>
  <c r="X1312" i="38"/>
  <c r="X1313" i="38"/>
  <c r="X1314" i="38"/>
  <c r="X1315" i="38"/>
  <c r="X1316" i="38"/>
  <c r="X1317" i="38"/>
  <c r="X1318" i="38"/>
  <c r="X1319" i="38"/>
  <c r="X1320" i="38"/>
  <c r="X1321" i="38"/>
  <c r="X1322" i="38"/>
  <c r="X1323" i="38"/>
  <c r="X1324" i="38"/>
  <c r="X1325" i="38"/>
  <c r="X1326" i="38"/>
  <c r="X1327" i="38"/>
  <c r="X1328" i="38"/>
  <c r="X1329" i="38"/>
  <c r="X1330" i="38"/>
  <c r="X1331" i="38"/>
  <c r="X1332" i="38"/>
  <c r="X1333" i="38"/>
  <c r="X1334" i="38"/>
  <c r="X1335" i="38"/>
  <c r="X1336" i="38"/>
  <c r="X1337" i="38"/>
  <c r="X1338" i="38"/>
  <c r="X1339" i="38"/>
  <c r="X1340" i="38"/>
  <c r="X1341" i="38"/>
  <c r="X1342" i="38"/>
  <c r="X1343" i="38"/>
  <c r="X1344" i="38"/>
  <c r="X1345" i="38"/>
  <c r="X1346" i="38"/>
  <c r="X1347" i="38"/>
  <c r="X1348" i="38"/>
  <c r="X1349" i="38"/>
  <c r="X1350" i="38"/>
  <c r="X1351" i="38"/>
  <c r="X1352" i="38"/>
  <c r="X1353" i="38"/>
  <c r="X1354" i="38"/>
  <c r="X1355" i="38"/>
  <c r="X1356" i="38"/>
  <c r="X1357" i="38"/>
  <c r="X1358" i="38"/>
  <c r="X1359" i="38"/>
  <c r="X1360" i="38"/>
  <c r="X1361" i="38"/>
  <c r="X1362" i="38"/>
  <c r="X1363" i="38"/>
  <c r="X1364" i="38"/>
  <c r="X1365" i="38"/>
  <c r="X1366" i="38"/>
  <c r="X1367" i="38"/>
  <c r="X1368" i="38"/>
  <c r="X1369" i="38"/>
  <c r="X1370" i="38"/>
  <c r="X1371" i="38"/>
  <c r="X1372" i="38"/>
  <c r="X1373" i="38"/>
  <c r="X1374" i="38"/>
  <c r="X1375" i="38"/>
  <c r="X1376" i="38"/>
  <c r="X1377" i="38"/>
  <c r="X1378" i="38"/>
  <c r="X1379" i="38"/>
  <c r="X1380" i="38"/>
  <c r="X1381" i="38"/>
  <c r="X1382" i="38"/>
  <c r="X1383" i="38"/>
  <c r="X1384" i="38"/>
  <c r="X1385" i="38"/>
  <c r="X1386" i="38"/>
  <c r="X1387" i="38"/>
  <c r="X1388" i="38"/>
  <c r="X1389" i="38"/>
  <c r="X1390" i="38"/>
  <c r="X1391" i="38"/>
  <c r="X1392" i="38"/>
  <c r="X1393" i="38"/>
  <c r="X1394" i="38"/>
  <c r="X1395" i="38"/>
  <c r="X1396" i="38"/>
  <c r="X1397" i="38"/>
  <c r="X1398" i="38"/>
  <c r="X1399" i="38"/>
  <c r="X1400" i="38"/>
  <c r="X1401" i="38"/>
  <c r="X1402" i="38"/>
  <c r="X1403" i="38"/>
  <c r="X1404" i="38"/>
  <c r="X1405" i="38"/>
  <c r="X1406" i="38"/>
  <c r="X1407" i="38"/>
  <c r="X1408" i="38"/>
  <c r="X1409" i="38"/>
  <c r="X1410" i="38"/>
  <c r="X1411" i="38"/>
  <c r="X1412" i="38"/>
  <c r="X1413" i="38"/>
  <c r="X1414" i="38"/>
  <c r="X1415" i="38"/>
  <c r="X1416" i="38"/>
  <c r="X1417" i="38"/>
  <c r="X1418" i="38"/>
  <c r="X1419" i="38"/>
  <c r="X1420" i="38"/>
  <c r="X1421" i="38"/>
  <c r="X1422" i="38"/>
  <c r="X1423" i="38"/>
  <c r="X1424" i="38"/>
  <c r="X1425" i="38"/>
  <c r="X1426" i="38"/>
  <c r="X1427" i="38"/>
  <c r="X1428" i="38"/>
  <c r="X1429" i="38"/>
  <c r="X1430" i="38"/>
  <c r="X1431" i="38"/>
  <c r="X1432" i="38"/>
  <c r="X1433" i="38"/>
  <c r="X1434" i="38"/>
  <c r="X1435" i="38"/>
  <c r="X1436" i="38"/>
  <c r="X1437" i="38"/>
  <c r="X1438" i="38"/>
  <c r="X1439" i="38"/>
  <c r="X1440" i="38"/>
  <c r="X1441" i="38"/>
  <c r="X1442" i="38"/>
  <c r="X1443" i="38"/>
  <c r="X1444" i="38"/>
  <c r="X1445" i="38"/>
  <c r="X1446" i="38"/>
  <c r="X1447" i="38"/>
  <c r="X1448" i="38"/>
  <c r="X1449" i="38"/>
  <c r="X1450" i="38"/>
  <c r="X1451" i="38"/>
  <c r="X1452" i="38"/>
  <c r="X1453" i="38"/>
  <c r="X1454" i="38"/>
  <c r="X1455" i="38"/>
  <c r="X1456" i="38"/>
  <c r="X1457" i="38"/>
  <c r="X1458" i="38"/>
  <c r="X1459" i="38"/>
  <c r="X1460" i="38"/>
  <c r="X1461" i="38"/>
  <c r="X1462" i="38"/>
  <c r="X1463" i="38"/>
  <c r="X1464" i="38"/>
  <c r="X1465" i="38"/>
  <c r="X1466" i="38"/>
  <c r="X1467" i="38"/>
  <c r="X1468" i="38"/>
  <c r="X1469" i="38"/>
  <c r="X1470" i="38"/>
  <c r="X1471" i="38"/>
  <c r="X1472" i="38"/>
  <c r="X1473" i="38"/>
  <c r="X1474" i="38"/>
  <c r="X1475" i="38"/>
  <c r="X1476" i="38"/>
  <c r="X1477" i="38"/>
  <c r="X1478" i="38"/>
  <c r="X1479" i="38"/>
  <c r="X1480" i="38"/>
  <c r="X1481" i="38"/>
  <c r="X1482" i="38"/>
  <c r="X1483" i="38"/>
  <c r="X1484" i="38"/>
  <c r="X1485" i="38"/>
  <c r="X1486" i="38"/>
  <c r="X1487" i="38"/>
  <c r="X1488" i="38"/>
  <c r="X1489" i="38"/>
  <c r="X1490" i="38"/>
  <c r="X1491" i="38"/>
  <c r="X1492" i="38"/>
  <c r="X1493" i="38"/>
  <c r="X1494" i="38"/>
  <c r="X1495" i="38"/>
  <c r="X1496" i="38"/>
  <c r="X1497" i="38"/>
  <c r="X1498" i="38"/>
  <c r="X1499" i="38"/>
  <c r="X1500" i="38"/>
  <c r="X1501" i="38"/>
  <c r="X1502" i="38"/>
  <c r="X1503" i="38"/>
  <c r="X1504" i="38"/>
  <c r="X1505" i="38"/>
  <c r="X1506" i="38"/>
  <c r="X1507" i="38"/>
  <c r="X1508" i="38"/>
  <c r="X1509" i="38"/>
  <c r="X1510" i="38"/>
  <c r="X1511" i="38"/>
  <c r="X1512" i="38"/>
  <c r="X1513" i="38"/>
  <c r="X1514" i="38"/>
  <c r="X1515" i="38"/>
  <c r="X1516" i="38"/>
  <c r="X1517" i="38"/>
  <c r="X1518" i="38"/>
  <c r="X1519" i="38"/>
  <c r="X1520" i="38"/>
  <c r="X1521" i="38"/>
  <c r="X1522" i="38"/>
  <c r="X1523" i="38"/>
  <c r="AH1524" i="38"/>
  <c r="I9" i="38"/>
  <c r="I1524" i="38" s="1"/>
  <c r="G4" i="38" s="1"/>
  <c r="N9" i="38"/>
  <c r="N10" i="38"/>
  <c r="M10" i="38"/>
  <c r="V10" i="38" s="1"/>
  <c r="N11" i="38"/>
  <c r="V11" i="38"/>
  <c r="N12" i="38"/>
  <c r="M12" i="38"/>
  <c r="V12" i="38" s="1"/>
  <c r="N13" i="38"/>
  <c r="M13" i="38"/>
  <c r="V13" i="38" s="1"/>
  <c r="N14" i="38"/>
  <c r="M14" i="38"/>
  <c r="V14" i="38" s="1"/>
  <c r="N15" i="38"/>
  <c r="M15" i="38"/>
  <c r="V15" i="38" s="1"/>
  <c r="N16" i="38"/>
  <c r="M16" i="38"/>
  <c r="V16" i="38" s="1"/>
  <c r="N17" i="38"/>
  <c r="M17" i="38"/>
  <c r="V17" i="38" s="1"/>
  <c r="N18" i="38"/>
  <c r="M18" i="38"/>
  <c r="V18" i="38" s="1"/>
  <c r="N19" i="38"/>
  <c r="M19" i="38"/>
  <c r="V19" i="38" s="1"/>
  <c r="N20" i="38"/>
  <c r="M20" i="38"/>
  <c r="V20" i="38" s="1"/>
  <c r="N21" i="38"/>
  <c r="M21" i="38"/>
  <c r="V21" i="38" s="1"/>
  <c r="N22" i="38"/>
  <c r="M22" i="38"/>
  <c r="V22" i="38" s="1"/>
  <c r="N23" i="38"/>
  <c r="M23" i="38"/>
  <c r="V23" i="38" s="1"/>
  <c r="N24" i="38"/>
  <c r="M24" i="38"/>
  <c r="V24" i="38" s="1"/>
  <c r="N25" i="38"/>
  <c r="M25" i="38"/>
  <c r="V25" i="38" s="1"/>
  <c r="N26" i="38"/>
  <c r="M26" i="38"/>
  <c r="V26" i="38" s="1"/>
  <c r="N27" i="38"/>
  <c r="M27" i="38"/>
  <c r="V27" i="38" s="1"/>
  <c r="N28" i="38"/>
  <c r="M28" i="38"/>
  <c r="V28" i="38" s="1"/>
  <c r="N29" i="38"/>
  <c r="M29" i="38"/>
  <c r="V29" i="38" s="1"/>
  <c r="N30" i="38"/>
  <c r="M30" i="38"/>
  <c r="V30" i="38" s="1"/>
  <c r="N31" i="38"/>
  <c r="M31" i="38"/>
  <c r="V31" i="38" s="1"/>
  <c r="N32" i="38"/>
  <c r="M32" i="38"/>
  <c r="V32" i="38" s="1"/>
  <c r="N33" i="38"/>
  <c r="M33" i="38"/>
  <c r="V33" i="38" s="1"/>
  <c r="N34" i="38"/>
  <c r="M34" i="38"/>
  <c r="V34" i="38" s="1"/>
  <c r="N35" i="38"/>
  <c r="M35" i="38"/>
  <c r="V35" i="38" s="1"/>
  <c r="N36" i="38"/>
  <c r="M36" i="38"/>
  <c r="V36" i="38" s="1"/>
  <c r="N37" i="38"/>
  <c r="M37" i="38"/>
  <c r="V37" i="38" s="1"/>
  <c r="N38" i="38"/>
  <c r="M38" i="38"/>
  <c r="V38" i="38" s="1"/>
  <c r="N39" i="38"/>
  <c r="M39" i="38"/>
  <c r="V39" i="38" s="1"/>
  <c r="N40" i="38"/>
  <c r="M40" i="38"/>
  <c r="V40" i="38" s="1"/>
  <c r="N41" i="38"/>
  <c r="M41" i="38"/>
  <c r="V41" i="38" s="1"/>
  <c r="N42" i="38"/>
  <c r="M42" i="38"/>
  <c r="V42" i="38" s="1"/>
  <c r="N43" i="38"/>
  <c r="M43" i="38"/>
  <c r="V43" i="38" s="1"/>
  <c r="N44" i="38"/>
  <c r="M44" i="38"/>
  <c r="V44" i="38" s="1"/>
  <c r="N45" i="38"/>
  <c r="M45" i="38"/>
  <c r="V45" i="38" s="1"/>
  <c r="N46" i="38"/>
  <c r="M46" i="38"/>
  <c r="V46" i="38" s="1"/>
  <c r="N47" i="38"/>
  <c r="M47" i="38"/>
  <c r="V47" i="38" s="1"/>
  <c r="N48" i="38"/>
  <c r="M48" i="38"/>
  <c r="V48" i="38" s="1"/>
  <c r="N49" i="38"/>
  <c r="M49" i="38"/>
  <c r="V49" i="38" s="1"/>
  <c r="N50" i="38"/>
  <c r="M50" i="38"/>
  <c r="V50" i="38" s="1"/>
  <c r="N51" i="38"/>
  <c r="M51" i="38"/>
  <c r="V51" i="38" s="1"/>
  <c r="N52" i="38"/>
  <c r="M52" i="38"/>
  <c r="V52" i="38" s="1"/>
  <c r="N53" i="38"/>
  <c r="M53" i="38"/>
  <c r="V53" i="38" s="1"/>
  <c r="N54" i="38"/>
  <c r="M54" i="38"/>
  <c r="V54" i="38" s="1"/>
  <c r="N55" i="38"/>
  <c r="M55" i="38"/>
  <c r="V55" i="38" s="1"/>
  <c r="N56" i="38"/>
  <c r="M56" i="38"/>
  <c r="V56" i="38" s="1"/>
  <c r="N57" i="38"/>
  <c r="M57" i="38"/>
  <c r="V57" i="38" s="1"/>
  <c r="N58" i="38"/>
  <c r="M58" i="38"/>
  <c r="V58" i="38" s="1"/>
  <c r="N59" i="38"/>
  <c r="M59" i="38"/>
  <c r="V59" i="38" s="1"/>
  <c r="N60" i="38"/>
  <c r="M60" i="38"/>
  <c r="V60" i="38" s="1"/>
  <c r="N61" i="38"/>
  <c r="M61" i="38"/>
  <c r="V61" i="38" s="1"/>
  <c r="N62" i="38"/>
  <c r="M62" i="38"/>
  <c r="V62" i="38" s="1"/>
  <c r="N63" i="38"/>
  <c r="M63" i="38"/>
  <c r="V63" i="38" s="1"/>
  <c r="N64" i="38"/>
  <c r="M64" i="38"/>
  <c r="V64" i="38" s="1"/>
  <c r="N65" i="38"/>
  <c r="M65" i="38"/>
  <c r="V65" i="38" s="1"/>
  <c r="N66" i="38"/>
  <c r="M66" i="38"/>
  <c r="V66" i="38" s="1"/>
  <c r="N67" i="38"/>
  <c r="M67" i="38"/>
  <c r="V67" i="38" s="1"/>
  <c r="N68" i="38"/>
  <c r="M68" i="38"/>
  <c r="V68" i="38" s="1"/>
  <c r="N69" i="38"/>
  <c r="M69" i="38"/>
  <c r="V69" i="38" s="1"/>
  <c r="N70" i="38"/>
  <c r="M70" i="38"/>
  <c r="V70" i="38" s="1"/>
  <c r="N71" i="38"/>
  <c r="M71" i="38"/>
  <c r="V71" i="38" s="1"/>
  <c r="N72" i="38"/>
  <c r="M72" i="38"/>
  <c r="V72" i="38" s="1"/>
  <c r="N73" i="38"/>
  <c r="M73" i="38"/>
  <c r="V73" i="38" s="1"/>
  <c r="N74" i="38"/>
  <c r="M74" i="38"/>
  <c r="V74" i="38" s="1"/>
  <c r="N75" i="38"/>
  <c r="M75" i="38"/>
  <c r="V75" i="38" s="1"/>
  <c r="N76" i="38"/>
  <c r="M76" i="38"/>
  <c r="V76" i="38" s="1"/>
  <c r="N77" i="38"/>
  <c r="M77" i="38"/>
  <c r="V77" i="38" s="1"/>
  <c r="N78" i="38"/>
  <c r="M78" i="38"/>
  <c r="V78" i="38" s="1"/>
  <c r="N79" i="38"/>
  <c r="M79" i="38"/>
  <c r="V79" i="38" s="1"/>
  <c r="N80" i="38"/>
  <c r="M80" i="38"/>
  <c r="V80" i="38" s="1"/>
  <c r="N81" i="38"/>
  <c r="M81" i="38"/>
  <c r="V81" i="38" s="1"/>
  <c r="N82" i="38"/>
  <c r="M82" i="38"/>
  <c r="V82" i="38" s="1"/>
  <c r="N83" i="38"/>
  <c r="M83" i="38"/>
  <c r="V83" i="38" s="1"/>
  <c r="N84" i="38"/>
  <c r="M84" i="38"/>
  <c r="V84" i="38" s="1"/>
  <c r="N85" i="38"/>
  <c r="M85" i="38"/>
  <c r="V85" i="38" s="1"/>
  <c r="N86" i="38"/>
  <c r="M86" i="38"/>
  <c r="V86" i="38" s="1"/>
  <c r="N87" i="38"/>
  <c r="M87" i="38"/>
  <c r="V87" i="38" s="1"/>
  <c r="N88" i="38"/>
  <c r="M88" i="38"/>
  <c r="V88" i="38" s="1"/>
  <c r="N89" i="38"/>
  <c r="M89" i="38"/>
  <c r="V89" i="38" s="1"/>
  <c r="N90" i="38"/>
  <c r="M90" i="38"/>
  <c r="V90" i="38" s="1"/>
  <c r="N91" i="38"/>
  <c r="M91" i="38"/>
  <c r="V91" i="38" s="1"/>
  <c r="N92" i="38"/>
  <c r="M92" i="38"/>
  <c r="V92" i="38" s="1"/>
  <c r="N93" i="38"/>
  <c r="M93" i="38"/>
  <c r="V93" i="38" s="1"/>
  <c r="N94" i="38"/>
  <c r="M94" i="38"/>
  <c r="V94" i="38" s="1"/>
  <c r="N95" i="38"/>
  <c r="M95" i="38"/>
  <c r="V95" i="38" s="1"/>
  <c r="N96" i="38"/>
  <c r="M96" i="38"/>
  <c r="V96" i="38" s="1"/>
  <c r="N97" i="38"/>
  <c r="M97" i="38"/>
  <c r="V97" i="38" s="1"/>
  <c r="N98" i="38"/>
  <c r="M98" i="38"/>
  <c r="V98" i="38" s="1"/>
  <c r="N99" i="38"/>
  <c r="M99" i="38"/>
  <c r="V99" i="38" s="1"/>
  <c r="N100" i="38"/>
  <c r="M100" i="38"/>
  <c r="V100" i="38" s="1"/>
  <c r="N101" i="38"/>
  <c r="M101" i="38"/>
  <c r="V101" i="38" s="1"/>
  <c r="N102" i="38"/>
  <c r="M102" i="38"/>
  <c r="V102" i="38" s="1"/>
  <c r="N103" i="38"/>
  <c r="M103" i="38"/>
  <c r="V103" i="38" s="1"/>
  <c r="N104" i="38"/>
  <c r="M104" i="38"/>
  <c r="V104" i="38" s="1"/>
  <c r="N105" i="38"/>
  <c r="M105" i="38"/>
  <c r="V105" i="38" s="1"/>
  <c r="N106" i="38"/>
  <c r="M106" i="38"/>
  <c r="V106" i="38" s="1"/>
  <c r="N107" i="38"/>
  <c r="M107" i="38"/>
  <c r="V107" i="38" s="1"/>
  <c r="N108" i="38"/>
  <c r="M108" i="38"/>
  <c r="V108" i="38" s="1"/>
  <c r="N109" i="38"/>
  <c r="M109" i="38"/>
  <c r="V109" i="38" s="1"/>
  <c r="N110" i="38"/>
  <c r="M110" i="38"/>
  <c r="V110" i="38" s="1"/>
  <c r="N111" i="38"/>
  <c r="M111" i="38"/>
  <c r="V111" i="38" s="1"/>
  <c r="N112" i="38"/>
  <c r="M112" i="38"/>
  <c r="V112" i="38" s="1"/>
  <c r="N113" i="38"/>
  <c r="M113" i="38"/>
  <c r="V113" i="38" s="1"/>
  <c r="N114" i="38"/>
  <c r="M114" i="38"/>
  <c r="V114" i="38" s="1"/>
  <c r="N115" i="38"/>
  <c r="M115" i="38"/>
  <c r="V115" i="38" s="1"/>
  <c r="N116" i="38"/>
  <c r="M116" i="38"/>
  <c r="V116" i="38" s="1"/>
  <c r="N117" i="38"/>
  <c r="M117" i="38"/>
  <c r="V117" i="38" s="1"/>
  <c r="N118" i="38"/>
  <c r="M118" i="38"/>
  <c r="V118" i="38" s="1"/>
  <c r="N119" i="38"/>
  <c r="M119" i="38"/>
  <c r="V119" i="38" s="1"/>
  <c r="N120" i="38"/>
  <c r="M120" i="38"/>
  <c r="V120" i="38" s="1"/>
  <c r="N121" i="38"/>
  <c r="M121" i="38"/>
  <c r="V121" i="38" s="1"/>
  <c r="N122" i="38"/>
  <c r="M122" i="38"/>
  <c r="V122" i="38" s="1"/>
  <c r="N123" i="38"/>
  <c r="M123" i="38"/>
  <c r="V123" i="38" s="1"/>
  <c r="N124" i="38"/>
  <c r="M124" i="38"/>
  <c r="V124" i="38" s="1"/>
  <c r="N125" i="38"/>
  <c r="M125" i="38"/>
  <c r="V125" i="38" s="1"/>
  <c r="N126" i="38"/>
  <c r="M126" i="38"/>
  <c r="V126" i="38" s="1"/>
  <c r="N127" i="38"/>
  <c r="M127" i="38"/>
  <c r="V127" i="38" s="1"/>
  <c r="N128" i="38"/>
  <c r="M128" i="38"/>
  <c r="V128" i="38" s="1"/>
  <c r="N129" i="38"/>
  <c r="M129" i="38"/>
  <c r="V129" i="38" s="1"/>
  <c r="N130" i="38"/>
  <c r="M130" i="38"/>
  <c r="V130" i="38" s="1"/>
  <c r="N131" i="38"/>
  <c r="M131" i="38"/>
  <c r="V131" i="38" s="1"/>
  <c r="N132" i="38"/>
  <c r="M132" i="38"/>
  <c r="V132" i="38" s="1"/>
  <c r="N133" i="38"/>
  <c r="M133" i="38"/>
  <c r="V133" i="38" s="1"/>
  <c r="N134" i="38"/>
  <c r="M134" i="38"/>
  <c r="V134" i="38" s="1"/>
  <c r="N135" i="38"/>
  <c r="M135" i="38"/>
  <c r="V135" i="38" s="1"/>
  <c r="N136" i="38"/>
  <c r="M136" i="38"/>
  <c r="V136" i="38" s="1"/>
  <c r="N137" i="38"/>
  <c r="M137" i="38"/>
  <c r="V137" i="38" s="1"/>
  <c r="N138" i="38"/>
  <c r="M138" i="38"/>
  <c r="V138" i="38" s="1"/>
  <c r="N139" i="38"/>
  <c r="M139" i="38"/>
  <c r="V139" i="38" s="1"/>
  <c r="N140" i="38"/>
  <c r="M140" i="38"/>
  <c r="V140" i="38" s="1"/>
  <c r="N141" i="38"/>
  <c r="M141" i="38"/>
  <c r="V141" i="38" s="1"/>
  <c r="N142" i="38"/>
  <c r="M142" i="38"/>
  <c r="V142" i="38" s="1"/>
  <c r="N143" i="38"/>
  <c r="M143" i="38"/>
  <c r="V143" i="38" s="1"/>
  <c r="N144" i="38"/>
  <c r="M144" i="38"/>
  <c r="V144" i="38" s="1"/>
  <c r="N145" i="38"/>
  <c r="M145" i="38"/>
  <c r="V145" i="38" s="1"/>
  <c r="N146" i="38"/>
  <c r="M146" i="38"/>
  <c r="V146" i="38" s="1"/>
  <c r="N147" i="38"/>
  <c r="M147" i="38"/>
  <c r="V147" i="38" s="1"/>
  <c r="N148" i="38"/>
  <c r="M148" i="38"/>
  <c r="V148" i="38" s="1"/>
  <c r="N149" i="38"/>
  <c r="M149" i="38"/>
  <c r="V149" i="38" s="1"/>
  <c r="N150" i="38"/>
  <c r="M150" i="38"/>
  <c r="V150" i="38" s="1"/>
  <c r="N151" i="38"/>
  <c r="M151" i="38"/>
  <c r="V151" i="38" s="1"/>
  <c r="N152" i="38"/>
  <c r="M152" i="38"/>
  <c r="V152" i="38" s="1"/>
  <c r="N153" i="38"/>
  <c r="M153" i="38"/>
  <c r="V153" i="38" s="1"/>
  <c r="N154" i="38"/>
  <c r="M154" i="38"/>
  <c r="V154" i="38" s="1"/>
  <c r="N155" i="38"/>
  <c r="M155" i="38"/>
  <c r="V155" i="38" s="1"/>
  <c r="N156" i="38"/>
  <c r="M156" i="38"/>
  <c r="V156" i="38" s="1"/>
  <c r="N157" i="38"/>
  <c r="M157" i="38"/>
  <c r="V157" i="38" s="1"/>
  <c r="N158" i="38"/>
  <c r="M158" i="38"/>
  <c r="V158" i="38" s="1"/>
  <c r="N159" i="38"/>
  <c r="M159" i="38"/>
  <c r="V159" i="38" s="1"/>
  <c r="N160" i="38"/>
  <c r="M160" i="38"/>
  <c r="V160" i="38" s="1"/>
  <c r="N161" i="38"/>
  <c r="M161" i="38"/>
  <c r="V161" i="38" s="1"/>
  <c r="N162" i="38"/>
  <c r="M162" i="38"/>
  <c r="V162" i="38" s="1"/>
  <c r="N163" i="38"/>
  <c r="M163" i="38"/>
  <c r="V163" i="38" s="1"/>
  <c r="N164" i="38"/>
  <c r="M164" i="38"/>
  <c r="V164" i="38" s="1"/>
  <c r="N165" i="38"/>
  <c r="M165" i="38"/>
  <c r="V165" i="38" s="1"/>
  <c r="N166" i="38"/>
  <c r="M166" i="38"/>
  <c r="V166" i="38" s="1"/>
  <c r="N167" i="38"/>
  <c r="M167" i="38"/>
  <c r="V167" i="38" s="1"/>
  <c r="N168" i="38"/>
  <c r="M168" i="38"/>
  <c r="V168" i="38" s="1"/>
  <c r="N169" i="38"/>
  <c r="M169" i="38"/>
  <c r="V169" i="38" s="1"/>
  <c r="N170" i="38"/>
  <c r="M170" i="38"/>
  <c r="V170" i="38" s="1"/>
  <c r="N171" i="38"/>
  <c r="M171" i="38"/>
  <c r="V171" i="38" s="1"/>
  <c r="N172" i="38"/>
  <c r="M172" i="38"/>
  <c r="V172" i="38" s="1"/>
  <c r="N173" i="38"/>
  <c r="M173" i="38"/>
  <c r="V173" i="38" s="1"/>
  <c r="N174" i="38"/>
  <c r="M174" i="38"/>
  <c r="V174" i="38" s="1"/>
  <c r="N175" i="38"/>
  <c r="M175" i="38"/>
  <c r="V175" i="38" s="1"/>
  <c r="N176" i="38"/>
  <c r="M176" i="38"/>
  <c r="V176" i="38" s="1"/>
  <c r="N177" i="38"/>
  <c r="M177" i="38"/>
  <c r="V177" i="38" s="1"/>
  <c r="N178" i="38"/>
  <c r="M178" i="38"/>
  <c r="V178" i="38" s="1"/>
  <c r="N179" i="38"/>
  <c r="M179" i="38"/>
  <c r="V179" i="38" s="1"/>
  <c r="N180" i="38"/>
  <c r="M180" i="38"/>
  <c r="V180" i="38" s="1"/>
  <c r="N181" i="38"/>
  <c r="M181" i="38"/>
  <c r="V181" i="38" s="1"/>
  <c r="N182" i="38"/>
  <c r="M182" i="38"/>
  <c r="V182" i="38" s="1"/>
  <c r="N183" i="38"/>
  <c r="M183" i="38"/>
  <c r="V183" i="38" s="1"/>
  <c r="N184" i="38"/>
  <c r="M184" i="38"/>
  <c r="V184" i="38" s="1"/>
  <c r="N185" i="38"/>
  <c r="M185" i="38"/>
  <c r="V185" i="38" s="1"/>
  <c r="N186" i="38"/>
  <c r="M186" i="38"/>
  <c r="V186" i="38" s="1"/>
  <c r="N187" i="38"/>
  <c r="M187" i="38"/>
  <c r="V187" i="38" s="1"/>
  <c r="N188" i="38"/>
  <c r="M188" i="38"/>
  <c r="V188" i="38" s="1"/>
  <c r="N189" i="38"/>
  <c r="M189" i="38"/>
  <c r="V189" i="38" s="1"/>
  <c r="N190" i="38"/>
  <c r="M190" i="38"/>
  <c r="V190" i="38" s="1"/>
  <c r="N191" i="38"/>
  <c r="M191" i="38"/>
  <c r="V191" i="38" s="1"/>
  <c r="N192" i="38"/>
  <c r="M192" i="38"/>
  <c r="V192" i="38" s="1"/>
  <c r="N193" i="38"/>
  <c r="M193" i="38"/>
  <c r="V193" i="38" s="1"/>
  <c r="N194" i="38"/>
  <c r="M194" i="38"/>
  <c r="V194" i="38" s="1"/>
  <c r="N195" i="38"/>
  <c r="M195" i="38"/>
  <c r="V195" i="38" s="1"/>
  <c r="N196" i="38"/>
  <c r="M196" i="38"/>
  <c r="V196" i="38" s="1"/>
  <c r="N197" i="38"/>
  <c r="M197" i="38"/>
  <c r="V197" i="38" s="1"/>
  <c r="N198" i="38"/>
  <c r="M198" i="38"/>
  <c r="V198" i="38" s="1"/>
  <c r="N199" i="38"/>
  <c r="M199" i="38"/>
  <c r="V199" i="38" s="1"/>
  <c r="N200" i="38"/>
  <c r="M200" i="38"/>
  <c r="V200" i="38" s="1"/>
  <c r="N201" i="38"/>
  <c r="M201" i="38"/>
  <c r="V201" i="38" s="1"/>
  <c r="N202" i="38"/>
  <c r="M202" i="38"/>
  <c r="V202" i="38" s="1"/>
  <c r="N203" i="38"/>
  <c r="M203" i="38"/>
  <c r="V203" i="38" s="1"/>
  <c r="N204" i="38"/>
  <c r="M204" i="38"/>
  <c r="V204" i="38" s="1"/>
  <c r="N205" i="38"/>
  <c r="M205" i="38"/>
  <c r="V205" i="38" s="1"/>
  <c r="N206" i="38"/>
  <c r="M206" i="38"/>
  <c r="V206" i="38" s="1"/>
  <c r="N207" i="38"/>
  <c r="M207" i="38"/>
  <c r="V207" i="38" s="1"/>
  <c r="N208" i="38"/>
  <c r="M208" i="38"/>
  <c r="V208" i="38" s="1"/>
  <c r="N209" i="38"/>
  <c r="M209" i="38"/>
  <c r="V209" i="38" s="1"/>
  <c r="N210" i="38"/>
  <c r="M210" i="38"/>
  <c r="V210" i="38" s="1"/>
  <c r="N211" i="38"/>
  <c r="M211" i="38"/>
  <c r="V211" i="38" s="1"/>
  <c r="N212" i="38"/>
  <c r="M212" i="38"/>
  <c r="V212" i="38" s="1"/>
  <c r="N213" i="38"/>
  <c r="M213" i="38"/>
  <c r="V213" i="38" s="1"/>
  <c r="N214" i="38"/>
  <c r="M214" i="38"/>
  <c r="V214" i="38" s="1"/>
  <c r="N215" i="38"/>
  <c r="M215" i="38"/>
  <c r="V215" i="38" s="1"/>
  <c r="N216" i="38"/>
  <c r="M216" i="38"/>
  <c r="V216" i="38" s="1"/>
  <c r="N217" i="38"/>
  <c r="M217" i="38"/>
  <c r="V217" i="38" s="1"/>
  <c r="N218" i="38"/>
  <c r="M218" i="38"/>
  <c r="V218" i="38" s="1"/>
  <c r="N219" i="38"/>
  <c r="M219" i="38"/>
  <c r="V219" i="38" s="1"/>
  <c r="N220" i="38"/>
  <c r="M220" i="38"/>
  <c r="V220" i="38" s="1"/>
  <c r="N221" i="38"/>
  <c r="M221" i="38"/>
  <c r="V221" i="38" s="1"/>
  <c r="N222" i="38"/>
  <c r="M222" i="38"/>
  <c r="V222" i="38" s="1"/>
  <c r="N223" i="38"/>
  <c r="M223" i="38"/>
  <c r="V223" i="38" s="1"/>
  <c r="N224" i="38"/>
  <c r="M224" i="38"/>
  <c r="V224" i="38" s="1"/>
  <c r="N225" i="38"/>
  <c r="M225" i="38"/>
  <c r="V225" i="38" s="1"/>
  <c r="N226" i="38"/>
  <c r="M226" i="38"/>
  <c r="V226" i="38" s="1"/>
  <c r="N227" i="38"/>
  <c r="M227" i="38"/>
  <c r="V227" i="38" s="1"/>
  <c r="N228" i="38"/>
  <c r="M228" i="38"/>
  <c r="V228" i="38" s="1"/>
  <c r="N229" i="38"/>
  <c r="M229" i="38"/>
  <c r="V229" i="38" s="1"/>
  <c r="N230" i="38"/>
  <c r="M230" i="38"/>
  <c r="V230" i="38" s="1"/>
  <c r="N231" i="38"/>
  <c r="M231" i="38"/>
  <c r="V231" i="38" s="1"/>
  <c r="N232" i="38"/>
  <c r="M232" i="38"/>
  <c r="V232" i="38" s="1"/>
  <c r="N233" i="38"/>
  <c r="M233" i="38"/>
  <c r="V233" i="38" s="1"/>
  <c r="N234" i="38"/>
  <c r="M234" i="38"/>
  <c r="V234" i="38" s="1"/>
  <c r="N235" i="38"/>
  <c r="M235" i="38"/>
  <c r="V235" i="38" s="1"/>
  <c r="N236" i="38"/>
  <c r="M236" i="38"/>
  <c r="V236" i="38" s="1"/>
  <c r="N237" i="38"/>
  <c r="M237" i="38"/>
  <c r="V237" i="38" s="1"/>
  <c r="N238" i="38"/>
  <c r="M238" i="38"/>
  <c r="V238" i="38" s="1"/>
  <c r="N239" i="38"/>
  <c r="M239" i="38"/>
  <c r="V239" i="38" s="1"/>
  <c r="N240" i="38"/>
  <c r="M240" i="38"/>
  <c r="V240" i="38" s="1"/>
  <c r="N241" i="38"/>
  <c r="M241" i="38"/>
  <c r="V241" i="38" s="1"/>
  <c r="N242" i="38"/>
  <c r="M242" i="38"/>
  <c r="V242" i="38" s="1"/>
  <c r="N243" i="38"/>
  <c r="M243" i="38"/>
  <c r="V243" i="38" s="1"/>
  <c r="N244" i="38"/>
  <c r="M244" i="38"/>
  <c r="V244" i="38" s="1"/>
  <c r="N245" i="38"/>
  <c r="M245" i="38"/>
  <c r="V245" i="38" s="1"/>
  <c r="N246" i="38"/>
  <c r="M246" i="38"/>
  <c r="V246" i="38" s="1"/>
  <c r="N247" i="38"/>
  <c r="M247" i="38"/>
  <c r="V247" i="38" s="1"/>
  <c r="N248" i="38"/>
  <c r="M248" i="38"/>
  <c r="V248" i="38" s="1"/>
  <c r="N249" i="38"/>
  <c r="M249" i="38"/>
  <c r="V249" i="38" s="1"/>
  <c r="N250" i="38"/>
  <c r="M250" i="38"/>
  <c r="V250" i="38" s="1"/>
  <c r="N251" i="38"/>
  <c r="M251" i="38"/>
  <c r="V251" i="38" s="1"/>
  <c r="N252" i="38"/>
  <c r="M252" i="38"/>
  <c r="V252" i="38" s="1"/>
  <c r="N253" i="38"/>
  <c r="M253" i="38"/>
  <c r="V253" i="38" s="1"/>
  <c r="N254" i="38"/>
  <c r="M254" i="38"/>
  <c r="V254" i="38" s="1"/>
  <c r="N255" i="38"/>
  <c r="M255" i="38"/>
  <c r="V255" i="38" s="1"/>
  <c r="N256" i="38"/>
  <c r="M256" i="38"/>
  <c r="V256" i="38" s="1"/>
  <c r="N257" i="38"/>
  <c r="M257" i="38"/>
  <c r="V257" i="38" s="1"/>
  <c r="N258" i="38"/>
  <c r="M258" i="38"/>
  <c r="V258" i="38" s="1"/>
  <c r="N259" i="38"/>
  <c r="M259" i="38"/>
  <c r="V259" i="38" s="1"/>
  <c r="N260" i="38"/>
  <c r="M260" i="38"/>
  <c r="V260" i="38" s="1"/>
  <c r="N261" i="38"/>
  <c r="M261" i="38"/>
  <c r="V261" i="38" s="1"/>
  <c r="N262" i="38"/>
  <c r="M262" i="38"/>
  <c r="V262" i="38" s="1"/>
  <c r="N263" i="38"/>
  <c r="M263" i="38"/>
  <c r="V263" i="38" s="1"/>
  <c r="N264" i="38"/>
  <c r="M264" i="38"/>
  <c r="V264" i="38" s="1"/>
  <c r="N265" i="38"/>
  <c r="M265" i="38"/>
  <c r="V265" i="38" s="1"/>
  <c r="N266" i="38"/>
  <c r="M266" i="38"/>
  <c r="V266" i="38" s="1"/>
  <c r="N267" i="38"/>
  <c r="M267" i="38"/>
  <c r="V267" i="38" s="1"/>
  <c r="N268" i="38"/>
  <c r="M268" i="38"/>
  <c r="V268" i="38" s="1"/>
  <c r="N269" i="38"/>
  <c r="M269" i="38"/>
  <c r="V269" i="38" s="1"/>
  <c r="N270" i="38"/>
  <c r="M270" i="38"/>
  <c r="V270" i="38" s="1"/>
  <c r="N271" i="38"/>
  <c r="M271" i="38"/>
  <c r="V271" i="38" s="1"/>
  <c r="N272" i="38"/>
  <c r="M272" i="38"/>
  <c r="V272" i="38" s="1"/>
  <c r="N273" i="38"/>
  <c r="M273" i="38"/>
  <c r="V273" i="38" s="1"/>
  <c r="N274" i="38"/>
  <c r="M274" i="38"/>
  <c r="V274" i="38" s="1"/>
  <c r="N275" i="38"/>
  <c r="M275" i="38"/>
  <c r="V275" i="38" s="1"/>
  <c r="N276" i="38"/>
  <c r="M276" i="38"/>
  <c r="V276" i="38" s="1"/>
  <c r="N277" i="38"/>
  <c r="M277" i="38"/>
  <c r="V277" i="38" s="1"/>
  <c r="N278" i="38"/>
  <c r="M278" i="38"/>
  <c r="V278" i="38" s="1"/>
  <c r="N279" i="38"/>
  <c r="M279" i="38"/>
  <c r="V279" i="38" s="1"/>
  <c r="N280" i="38"/>
  <c r="M280" i="38"/>
  <c r="V280" i="38" s="1"/>
  <c r="N281" i="38"/>
  <c r="M281" i="38"/>
  <c r="V281" i="38" s="1"/>
  <c r="N282" i="38"/>
  <c r="M282" i="38"/>
  <c r="V282" i="38" s="1"/>
  <c r="N283" i="38"/>
  <c r="M283" i="38"/>
  <c r="V283" i="38" s="1"/>
  <c r="N284" i="38"/>
  <c r="M284" i="38"/>
  <c r="V284" i="38" s="1"/>
  <c r="N285" i="38"/>
  <c r="M285" i="38"/>
  <c r="V285" i="38" s="1"/>
  <c r="N286" i="38"/>
  <c r="M286" i="38"/>
  <c r="V286" i="38" s="1"/>
  <c r="N287" i="38"/>
  <c r="M287" i="38"/>
  <c r="V287" i="38" s="1"/>
  <c r="N288" i="38"/>
  <c r="M288" i="38"/>
  <c r="V288" i="38" s="1"/>
  <c r="N289" i="38"/>
  <c r="M289" i="38"/>
  <c r="V289" i="38" s="1"/>
  <c r="N290" i="38"/>
  <c r="M290" i="38"/>
  <c r="V290" i="38" s="1"/>
  <c r="N291" i="38"/>
  <c r="M291" i="38"/>
  <c r="V291" i="38" s="1"/>
  <c r="N292" i="38"/>
  <c r="M292" i="38"/>
  <c r="V292" i="38" s="1"/>
  <c r="N293" i="38"/>
  <c r="M293" i="38"/>
  <c r="V293" i="38" s="1"/>
  <c r="N294" i="38"/>
  <c r="M294" i="38"/>
  <c r="V294" i="38" s="1"/>
  <c r="N295" i="38"/>
  <c r="M295" i="38"/>
  <c r="V295" i="38" s="1"/>
  <c r="N296" i="38"/>
  <c r="M296" i="38"/>
  <c r="V296" i="38" s="1"/>
  <c r="N297" i="38"/>
  <c r="M297" i="38"/>
  <c r="V297" i="38" s="1"/>
  <c r="N298" i="38"/>
  <c r="M298" i="38"/>
  <c r="V298" i="38" s="1"/>
  <c r="N299" i="38"/>
  <c r="M299" i="38"/>
  <c r="V299" i="38" s="1"/>
  <c r="N300" i="38"/>
  <c r="M300" i="38"/>
  <c r="V300" i="38" s="1"/>
  <c r="N301" i="38"/>
  <c r="M301" i="38"/>
  <c r="V301" i="38" s="1"/>
  <c r="N302" i="38"/>
  <c r="M302" i="38"/>
  <c r="V302" i="38" s="1"/>
  <c r="N303" i="38"/>
  <c r="M303" i="38"/>
  <c r="V303" i="38" s="1"/>
  <c r="N304" i="38"/>
  <c r="M304" i="38"/>
  <c r="V304" i="38" s="1"/>
  <c r="N305" i="38"/>
  <c r="M305" i="38"/>
  <c r="V305" i="38" s="1"/>
  <c r="N306" i="38"/>
  <c r="M306" i="38"/>
  <c r="V306" i="38" s="1"/>
  <c r="N307" i="38"/>
  <c r="M307" i="38"/>
  <c r="V307" i="38" s="1"/>
  <c r="N308" i="38"/>
  <c r="M308" i="38"/>
  <c r="V308" i="38" s="1"/>
  <c r="N309" i="38"/>
  <c r="M309" i="38"/>
  <c r="V309" i="38" s="1"/>
  <c r="N310" i="38"/>
  <c r="M310" i="38"/>
  <c r="V310" i="38" s="1"/>
  <c r="N311" i="38"/>
  <c r="M311" i="38"/>
  <c r="V311" i="38" s="1"/>
  <c r="N312" i="38"/>
  <c r="M312" i="38"/>
  <c r="V312" i="38" s="1"/>
  <c r="N313" i="38"/>
  <c r="M313" i="38"/>
  <c r="V313" i="38" s="1"/>
  <c r="N314" i="38"/>
  <c r="M314" i="38"/>
  <c r="V314" i="38" s="1"/>
  <c r="N315" i="38"/>
  <c r="M315" i="38"/>
  <c r="V315" i="38" s="1"/>
  <c r="N316" i="38"/>
  <c r="M316" i="38"/>
  <c r="V316" i="38" s="1"/>
  <c r="N317" i="38"/>
  <c r="M317" i="38"/>
  <c r="V317" i="38" s="1"/>
  <c r="N318" i="38"/>
  <c r="M318" i="38"/>
  <c r="V318" i="38" s="1"/>
  <c r="N319" i="38"/>
  <c r="M319" i="38"/>
  <c r="V319" i="38" s="1"/>
  <c r="N320" i="38"/>
  <c r="M320" i="38"/>
  <c r="V320" i="38" s="1"/>
  <c r="N321" i="38"/>
  <c r="M321" i="38"/>
  <c r="V321" i="38" s="1"/>
  <c r="N322" i="38"/>
  <c r="M322" i="38"/>
  <c r="V322" i="38" s="1"/>
  <c r="N323" i="38"/>
  <c r="M323" i="38"/>
  <c r="V323" i="38" s="1"/>
  <c r="N324" i="38"/>
  <c r="M324" i="38"/>
  <c r="V324" i="38" s="1"/>
  <c r="N325" i="38"/>
  <c r="M325" i="38"/>
  <c r="V325" i="38" s="1"/>
  <c r="N326" i="38"/>
  <c r="M326" i="38"/>
  <c r="V326" i="38" s="1"/>
  <c r="N327" i="38"/>
  <c r="M327" i="38"/>
  <c r="V327" i="38" s="1"/>
  <c r="N328" i="38"/>
  <c r="M328" i="38"/>
  <c r="V328" i="38" s="1"/>
  <c r="N329" i="38"/>
  <c r="M329" i="38"/>
  <c r="V329" i="38" s="1"/>
  <c r="N330" i="38"/>
  <c r="M330" i="38"/>
  <c r="V330" i="38" s="1"/>
  <c r="N331" i="38"/>
  <c r="M331" i="38"/>
  <c r="V331" i="38" s="1"/>
  <c r="N332" i="38"/>
  <c r="M332" i="38"/>
  <c r="V332" i="38" s="1"/>
  <c r="N333" i="38"/>
  <c r="M333" i="38"/>
  <c r="V333" i="38" s="1"/>
  <c r="N334" i="38"/>
  <c r="M334" i="38"/>
  <c r="V334" i="38" s="1"/>
  <c r="N335" i="38"/>
  <c r="M335" i="38"/>
  <c r="V335" i="38" s="1"/>
  <c r="N336" i="38"/>
  <c r="M336" i="38"/>
  <c r="V336" i="38" s="1"/>
  <c r="N337" i="38"/>
  <c r="M337" i="38"/>
  <c r="V337" i="38" s="1"/>
  <c r="N338" i="38"/>
  <c r="M338" i="38"/>
  <c r="V338" i="38" s="1"/>
  <c r="N339" i="38"/>
  <c r="M339" i="38"/>
  <c r="V339" i="38" s="1"/>
  <c r="N340" i="38"/>
  <c r="M340" i="38"/>
  <c r="V340" i="38" s="1"/>
  <c r="N341" i="38"/>
  <c r="M341" i="38"/>
  <c r="V341" i="38" s="1"/>
  <c r="N342" i="38"/>
  <c r="M342" i="38"/>
  <c r="V342" i="38" s="1"/>
  <c r="N343" i="38"/>
  <c r="M343" i="38"/>
  <c r="V343" i="38" s="1"/>
  <c r="N344" i="38"/>
  <c r="M344" i="38"/>
  <c r="V344" i="38" s="1"/>
  <c r="N345" i="38"/>
  <c r="M345" i="38"/>
  <c r="V345" i="38" s="1"/>
  <c r="N346" i="38"/>
  <c r="M346" i="38"/>
  <c r="V346" i="38" s="1"/>
  <c r="N347" i="38"/>
  <c r="M347" i="38"/>
  <c r="V347" i="38" s="1"/>
  <c r="N348" i="38"/>
  <c r="M348" i="38"/>
  <c r="V348" i="38" s="1"/>
  <c r="N349" i="38"/>
  <c r="M349" i="38"/>
  <c r="V349" i="38" s="1"/>
  <c r="N350" i="38"/>
  <c r="M350" i="38"/>
  <c r="V350" i="38" s="1"/>
  <c r="N351" i="38"/>
  <c r="M351" i="38"/>
  <c r="V351" i="38" s="1"/>
  <c r="N352" i="38"/>
  <c r="M352" i="38"/>
  <c r="V352" i="38" s="1"/>
  <c r="N353" i="38"/>
  <c r="M353" i="38"/>
  <c r="V353" i="38" s="1"/>
  <c r="N354" i="38"/>
  <c r="M354" i="38"/>
  <c r="V354" i="38" s="1"/>
  <c r="N355" i="38"/>
  <c r="M355" i="38"/>
  <c r="V355" i="38" s="1"/>
  <c r="N356" i="38"/>
  <c r="M356" i="38"/>
  <c r="V356" i="38" s="1"/>
  <c r="N357" i="38"/>
  <c r="M357" i="38"/>
  <c r="V357" i="38" s="1"/>
  <c r="N358" i="38"/>
  <c r="M358" i="38"/>
  <c r="V358" i="38" s="1"/>
  <c r="N359" i="38"/>
  <c r="M359" i="38"/>
  <c r="V359" i="38" s="1"/>
  <c r="N360" i="38"/>
  <c r="M360" i="38"/>
  <c r="V360" i="38" s="1"/>
  <c r="N361" i="38"/>
  <c r="M361" i="38"/>
  <c r="V361" i="38" s="1"/>
  <c r="N362" i="38"/>
  <c r="M362" i="38"/>
  <c r="V362" i="38" s="1"/>
  <c r="N363" i="38"/>
  <c r="M363" i="38"/>
  <c r="V363" i="38" s="1"/>
  <c r="N364" i="38"/>
  <c r="M364" i="38"/>
  <c r="V364" i="38" s="1"/>
  <c r="N365" i="38"/>
  <c r="M365" i="38"/>
  <c r="V365" i="38" s="1"/>
  <c r="N366" i="38"/>
  <c r="M366" i="38"/>
  <c r="V366" i="38" s="1"/>
  <c r="N367" i="38"/>
  <c r="M367" i="38"/>
  <c r="V367" i="38" s="1"/>
  <c r="N368" i="38"/>
  <c r="M368" i="38"/>
  <c r="V368" i="38" s="1"/>
  <c r="N369" i="38"/>
  <c r="M369" i="38"/>
  <c r="V369" i="38" s="1"/>
  <c r="N370" i="38"/>
  <c r="M370" i="38"/>
  <c r="V370" i="38" s="1"/>
  <c r="N371" i="38"/>
  <c r="M371" i="38"/>
  <c r="V371" i="38" s="1"/>
  <c r="N372" i="38"/>
  <c r="M372" i="38"/>
  <c r="V372" i="38" s="1"/>
  <c r="N373" i="38"/>
  <c r="M373" i="38"/>
  <c r="V373" i="38" s="1"/>
  <c r="N374" i="38"/>
  <c r="M374" i="38"/>
  <c r="V374" i="38" s="1"/>
  <c r="N375" i="38"/>
  <c r="M375" i="38"/>
  <c r="V375" i="38" s="1"/>
  <c r="N376" i="38"/>
  <c r="M376" i="38"/>
  <c r="V376" i="38" s="1"/>
  <c r="N377" i="38"/>
  <c r="M377" i="38"/>
  <c r="V377" i="38" s="1"/>
  <c r="N378" i="38"/>
  <c r="M378" i="38"/>
  <c r="V378" i="38" s="1"/>
  <c r="N379" i="38"/>
  <c r="M379" i="38"/>
  <c r="V379" i="38" s="1"/>
  <c r="N380" i="38"/>
  <c r="M380" i="38"/>
  <c r="V380" i="38" s="1"/>
  <c r="N381" i="38"/>
  <c r="M381" i="38"/>
  <c r="V381" i="38" s="1"/>
  <c r="N382" i="38"/>
  <c r="M382" i="38"/>
  <c r="V382" i="38" s="1"/>
  <c r="N383" i="38"/>
  <c r="M383" i="38"/>
  <c r="V383" i="38" s="1"/>
  <c r="N384" i="38"/>
  <c r="M384" i="38"/>
  <c r="V384" i="38" s="1"/>
  <c r="N385" i="38"/>
  <c r="M385" i="38"/>
  <c r="V385" i="38" s="1"/>
  <c r="N386" i="38"/>
  <c r="M386" i="38"/>
  <c r="V386" i="38" s="1"/>
  <c r="N387" i="38"/>
  <c r="M387" i="38"/>
  <c r="V387" i="38" s="1"/>
  <c r="N388" i="38"/>
  <c r="M388" i="38"/>
  <c r="V388" i="38" s="1"/>
  <c r="N389" i="38"/>
  <c r="M389" i="38"/>
  <c r="V389" i="38" s="1"/>
  <c r="N390" i="38"/>
  <c r="M390" i="38"/>
  <c r="V390" i="38" s="1"/>
  <c r="N391" i="38"/>
  <c r="M391" i="38"/>
  <c r="V391" i="38" s="1"/>
  <c r="N392" i="38"/>
  <c r="M392" i="38"/>
  <c r="V392" i="38" s="1"/>
  <c r="N393" i="38"/>
  <c r="M393" i="38"/>
  <c r="V393" i="38" s="1"/>
  <c r="N394" i="38"/>
  <c r="M394" i="38"/>
  <c r="V394" i="38" s="1"/>
  <c r="N395" i="38"/>
  <c r="M395" i="38"/>
  <c r="V395" i="38" s="1"/>
  <c r="N396" i="38"/>
  <c r="M396" i="38"/>
  <c r="V396" i="38" s="1"/>
  <c r="N397" i="38"/>
  <c r="M397" i="38"/>
  <c r="V397" i="38" s="1"/>
  <c r="N398" i="38"/>
  <c r="M398" i="38"/>
  <c r="V398" i="38" s="1"/>
  <c r="N399" i="38"/>
  <c r="M399" i="38"/>
  <c r="V399" i="38" s="1"/>
  <c r="N400" i="38"/>
  <c r="M400" i="38"/>
  <c r="V400" i="38" s="1"/>
  <c r="N401" i="38"/>
  <c r="M401" i="38"/>
  <c r="V401" i="38" s="1"/>
  <c r="N402" i="38"/>
  <c r="M402" i="38"/>
  <c r="V402" i="38" s="1"/>
  <c r="N403" i="38"/>
  <c r="M403" i="38"/>
  <c r="V403" i="38" s="1"/>
  <c r="N404" i="38"/>
  <c r="M404" i="38"/>
  <c r="V404" i="38" s="1"/>
  <c r="N405" i="38"/>
  <c r="M405" i="38"/>
  <c r="V405" i="38" s="1"/>
  <c r="N406" i="38"/>
  <c r="M406" i="38"/>
  <c r="V406" i="38" s="1"/>
  <c r="N407" i="38"/>
  <c r="M407" i="38"/>
  <c r="V407" i="38" s="1"/>
  <c r="N408" i="38"/>
  <c r="M408" i="38"/>
  <c r="V408" i="38" s="1"/>
  <c r="N409" i="38"/>
  <c r="M409" i="38"/>
  <c r="V409" i="38" s="1"/>
  <c r="N410" i="38"/>
  <c r="M410" i="38"/>
  <c r="V410" i="38" s="1"/>
  <c r="N411" i="38"/>
  <c r="M411" i="38"/>
  <c r="V411" i="38" s="1"/>
  <c r="N412" i="38"/>
  <c r="M412" i="38"/>
  <c r="V412" i="38" s="1"/>
  <c r="N413" i="38"/>
  <c r="M413" i="38"/>
  <c r="V413" i="38" s="1"/>
  <c r="N414" i="38"/>
  <c r="M414" i="38"/>
  <c r="V414" i="38" s="1"/>
  <c r="N415" i="38"/>
  <c r="M415" i="38"/>
  <c r="V415" i="38" s="1"/>
  <c r="N416" i="38"/>
  <c r="M416" i="38"/>
  <c r="V416" i="38" s="1"/>
  <c r="N417" i="38"/>
  <c r="M417" i="38"/>
  <c r="V417" i="38" s="1"/>
  <c r="N418" i="38"/>
  <c r="M418" i="38"/>
  <c r="V418" i="38" s="1"/>
  <c r="N419" i="38"/>
  <c r="M419" i="38"/>
  <c r="V419" i="38" s="1"/>
  <c r="N420" i="38"/>
  <c r="M420" i="38"/>
  <c r="V420" i="38" s="1"/>
  <c r="N421" i="38"/>
  <c r="M421" i="38"/>
  <c r="V421" i="38" s="1"/>
  <c r="N422" i="38"/>
  <c r="M422" i="38"/>
  <c r="V422" i="38" s="1"/>
  <c r="N423" i="38"/>
  <c r="M423" i="38"/>
  <c r="V423" i="38" s="1"/>
  <c r="N424" i="38"/>
  <c r="M424" i="38"/>
  <c r="V424" i="38" s="1"/>
  <c r="N425" i="38"/>
  <c r="M425" i="38"/>
  <c r="V425" i="38" s="1"/>
  <c r="N426" i="38"/>
  <c r="M426" i="38"/>
  <c r="V426" i="38" s="1"/>
  <c r="N427" i="38"/>
  <c r="M427" i="38"/>
  <c r="V427" i="38" s="1"/>
  <c r="N428" i="38"/>
  <c r="M428" i="38"/>
  <c r="V428" i="38" s="1"/>
  <c r="N429" i="38"/>
  <c r="M429" i="38"/>
  <c r="V429" i="38" s="1"/>
  <c r="N430" i="38"/>
  <c r="M430" i="38"/>
  <c r="V430" i="38" s="1"/>
  <c r="N431" i="38"/>
  <c r="M431" i="38"/>
  <c r="V431" i="38" s="1"/>
  <c r="N432" i="38"/>
  <c r="M432" i="38"/>
  <c r="V432" i="38" s="1"/>
  <c r="N433" i="38"/>
  <c r="M433" i="38"/>
  <c r="V433" i="38" s="1"/>
  <c r="N434" i="38"/>
  <c r="M434" i="38"/>
  <c r="V434" i="38" s="1"/>
  <c r="N435" i="38"/>
  <c r="M435" i="38"/>
  <c r="V435" i="38" s="1"/>
  <c r="N436" i="38"/>
  <c r="M436" i="38"/>
  <c r="V436" i="38" s="1"/>
  <c r="N437" i="38"/>
  <c r="M437" i="38"/>
  <c r="V437" i="38" s="1"/>
  <c r="N438" i="38"/>
  <c r="M438" i="38"/>
  <c r="V438" i="38" s="1"/>
  <c r="N439" i="38"/>
  <c r="M439" i="38"/>
  <c r="V439" i="38" s="1"/>
  <c r="N440" i="38"/>
  <c r="M440" i="38"/>
  <c r="V440" i="38" s="1"/>
  <c r="N441" i="38"/>
  <c r="M441" i="38"/>
  <c r="V441" i="38" s="1"/>
  <c r="N442" i="38"/>
  <c r="M442" i="38"/>
  <c r="V442" i="38" s="1"/>
  <c r="N443" i="38"/>
  <c r="M443" i="38"/>
  <c r="V443" i="38" s="1"/>
  <c r="N444" i="38"/>
  <c r="M444" i="38"/>
  <c r="V444" i="38" s="1"/>
  <c r="N445" i="38"/>
  <c r="M445" i="38"/>
  <c r="V445" i="38" s="1"/>
  <c r="N446" i="38"/>
  <c r="M446" i="38"/>
  <c r="V446" i="38" s="1"/>
  <c r="N447" i="38"/>
  <c r="M447" i="38"/>
  <c r="V447" i="38" s="1"/>
  <c r="N448" i="38"/>
  <c r="M448" i="38"/>
  <c r="V448" i="38" s="1"/>
  <c r="N449" i="38"/>
  <c r="M449" i="38"/>
  <c r="V449" i="38" s="1"/>
  <c r="N450" i="38"/>
  <c r="M450" i="38"/>
  <c r="V450" i="38" s="1"/>
  <c r="N451" i="38"/>
  <c r="M451" i="38"/>
  <c r="V451" i="38" s="1"/>
  <c r="N452" i="38"/>
  <c r="M452" i="38"/>
  <c r="V452" i="38" s="1"/>
  <c r="N453" i="38"/>
  <c r="M453" i="38"/>
  <c r="V453" i="38" s="1"/>
  <c r="N454" i="38"/>
  <c r="M454" i="38"/>
  <c r="V454" i="38" s="1"/>
  <c r="N455" i="38"/>
  <c r="M455" i="38"/>
  <c r="V455" i="38" s="1"/>
  <c r="N456" i="38"/>
  <c r="M456" i="38"/>
  <c r="V456" i="38" s="1"/>
  <c r="N457" i="38"/>
  <c r="M457" i="38"/>
  <c r="V457" i="38" s="1"/>
  <c r="N458" i="38"/>
  <c r="M458" i="38"/>
  <c r="V458" i="38" s="1"/>
  <c r="N459" i="38"/>
  <c r="M459" i="38"/>
  <c r="V459" i="38" s="1"/>
  <c r="N460" i="38"/>
  <c r="M460" i="38"/>
  <c r="V460" i="38" s="1"/>
  <c r="N461" i="38"/>
  <c r="M461" i="38"/>
  <c r="V461" i="38" s="1"/>
  <c r="N462" i="38"/>
  <c r="M462" i="38"/>
  <c r="V462" i="38" s="1"/>
  <c r="N463" i="38"/>
  <c r="M463" i="38"/>
  <c r="V463" i="38" s="1"/>
  <c r="N464" i="38"/>
  <c r="M464" i="38"/>
  <c r="V464" i="38" s="1"/>
  <c r="N465" i="38"/>
  <c r="M465" i="38"/>
  <c r="V465" i="38" s="1"/>
  <c r="N466" i="38"/>
  <c r="M466" i="38"/>
  <c r="V466" i="38" s="1"/>
  <c r="N467" i="38"/>
  <c r="M467" i="38"/>
  <c r="V467" i="38" s="1"/>
  <c r="N468" i="38"/>
  <c r="M468" i="38"/>
  <c r="V468" i="38" s="1"/>
  <c r="N469" i="38"/>
  <c r="M469" i="38"/>
  <c r="V469" i="38" s="1"/>
  <c r="N470" i="38"/>
  <c r="M470" i="38"/>
  <c r="V470" i="38" s="1"/>
  <c r="N471" i="38"/>
  <c r="M471" i="38"/>
  <c r="V471" i="38" s="1"/>
  <c r="N472" i="38"/>
  <c r="M472" i="38"/>
  <c r="V472" i="38" s="1"/>
  <c r="N473" i="38"/>
  <c r="M473" i="38"/>
  <c r="V473" i="38" s="1"/>
  <c r="N474" i="38"/>
  <c r="M474" i="38"/>
  <c r="V474" i="38" s="1"/>
  <c r="N475" i="38"/>
  <c r="M475" i="38"/>
  <c r="V475" i="38" s="1"/>
  <c r="N476" i="38"/>
  <c r="M476" i="38"/>
  <c r="V476" i="38" s="1"/>
  <c r="N477" i="38"/>
  <c r="M477" i="38"/>
  <c r="V477" i="38" s="1"/>
  <c r="N478" i="38"/>
  <c r="M478" i="38"/>
  <c r="V478" i="38" s="1"/>
  <c r="N479" i="38"/>
  <c r="M479" i="38"/>
  <c r="V479" i="38" s="1"/>
  <c r="N480" i="38"/>
  <c r="M480" i="38"/>
  <c r="V480" i="38" s="1"/>
  <c r="N481" i="38"/>
  <c r="M481" i="38"/>
  <c r="V481" i="38" s="1"/>
  <c r="N482" i="38"/>
  <c r="M482" i="38"/>
  <c r="V482" i="38" s="1"/>
  <c r="N483" i="38"/>
  <c r="M483" i="38"/>
  <c r="V483" i="38" s="1"/>
  <c r="N484" i="38"/>
  <c r="M484" i="38"/>
  <c r="V484" i="38" s="1"/>
  <c r="N485" i="38"/>
  <c r="M485" i="38"/>
  <c r="V485" i="38" s="1"/>
  <c r="N486" i="38"/>
  <c r="M486" i="38"/>
  <c r="V486" i="38" s="1"/>
  <c r="N487" i="38"/>
  <c r="M487" i="38"/>
  <c r="V487" i="38" s="1"/>
  <c r="N488" i="38"/>
  <c r="M488" i="38"/>
  <c r="V488" i="38" s="1"/>
  <c r="N489" i="38"/>
  <c r="M489" i="38"/>
  <c r="V489" i="38" s="1"/>
  <c r="N490" i="38"/>
  <c r="M490" i="38"/>
  <c r="V490" i="38" s="1"/>
  <c r="N491" i="38"/>
  <c r="M491" i="38"/>
  <c r="V491" i="38" s="1"/>
  <c r="N492" i="38"/>
  <c r="M492" i="38"/>
  <c r="V492" i="38" s="1"/>
  <c r="N493" i="38"/>
  <c r="M493" i="38"/>
  <c r="V493" i="38" s="1"/>
  <c r="N494" i="38"/>
  <c r="M494" i="38"/>
  <c r="V494" i="38" s="1"/>
  <c r="N495" i="38"/>
  <c r="M495" i="38"/>
  <c r="V495" i="38" s="1"/>
  <c r="N496" i="38"/>
  <c r="M496" i="38"/>
  <c r="V496" i="38" s="1"/>
  <c r="N497" i="38"/>
  <c r="M497" i="38"/>
  <c r="V497" i="38" s="1"/>
  <c r="N498" i="38"/>
  <c r="M498" i="38"/>
  <c r="V498" i="38" s="1"/>
  <c r="N499" i="38"/>
  <c r="M499" i="38"/>
  <c r="V499" i="38" s="1"/>
  <c r="N500" i="38"/>
  <c r="M500" i="38"/>
  <c r="V500" i="38" s="1"/>
  <c r="N501" i="38"/>
  <c r="M501" i="38"/>
  <c r="V501" i="38" s="1"/>
  <c r="N502" i="38"/>
  <c r="M502" i="38"/>
  <c r="V502" i="38" s="1"/>
  <c r="N503" i="38"/>
  <c r="M503" i="38"/>
  <c r="V503" i="38" s="1"/>
  <c r="N504" i="38"/>
  <c r="M504" i="38"/>
  <c r="V504" i="38" s="1"/>
  <c r="N505" i="38"/>
  <c r="M505" i="38"/>
  <c r="V505" i="38" s="1"/>
  <c r="N506" i="38"/>
  <c r="M506" i="38"/>
  <c r="V506" i="38" s="1"/>
  <c r="N507" i="38"/>
  <c r="M507" i="38"/>
  <c r="V507" i="38" s="1"/>
  <c r="N508" i="38"/>
  <c r="M508" i="38"/>
  <c r="V508" i="38" s="1"/>
  <c r="N509" i="38"/>
  <c r="M509" i="38"/>
  <c r="V509" i="38" s="1"/>
  <c r="N510" i="38"/>
  <c r="M510" i="38"/>
  <c r="V510" i="38" s="1"/>
  <c r="N511" i="38"/>
  <c r="M511" i="38"/>
  <c r="V511" i="38" s="1"/>
  <c r="N512" i="38"/>
  <c r="M512" i="38"/>
  <c r="V512" i="38" s="1"/>
  <c r="N513" i="38"/>
  <c r="M513" i="38"/>
  <c r="V513" i="38" s="1"/>
  <c r="N514" i="38"/>
  <c r="M514" i="38"/>
  <c r="V514" i="38" s="1"/>
  <c r="N515" i="38"/>
  <c r="M515" i="38"/>
  <c r="V515" i="38" s="1"/>
  <c r="N516" i="38"/>
  <c r="M516" i="38"/>
  <c r="V516" i="38" s="1"/>
  <c r="N517" i="38"/>
  <c r="M517" i="38"/>
  <c r="V517" i="38" s="1"/>
  <c r="N518" i="38"/>
  <c r="M518" i="38"/>
  <c r="V518" i="38" s="1"/>
  <c r="N519" i="38"/>
  <c r="M519" i="38"/>
  <c r="V519" i="38" s="1"/>
  <c r="N520" i="38"/>
  <c r="M520" i="38"/>
  <c r="V520" i="38" s="1"/>
  <c r="N521" i="38"/>
  <c r="M521" i="38"/>
  <c r="V521" i="38" s="1"/>
  <c r="N522" i="38"/>
  <c r="M522" i="38"/>
  <c r="V522" i="38" s="1"/>
  <c r="N523" i="38"/>
  <c r="M523" i="38"/>
  <c r="V523" i="38" s="1"/>
  <c r="N524" i="38"/>
  <c r="M524" i="38"/>
  <c r="V524" i="38" s="1"/>
  <c r="N525" i="38"/>
  <c r="M525" i="38"/>
  <c r="V525" i="38" s="1"/>
  <c r="N526" i="38"/>
  <c r="M526" i="38"/>
  <c r="V526" i="38" s="1"/>
  <c r="N527" i="38"/>
  <c r="M527" i="38"/>
  <c r="V527" i="38" s="1"/>
  <c r="N528" i="38"/>
  <c r="M528" i="38"/>
  <c r="V528" i="38" s="1"/>
  <c r="N529" i="38"/>
  <c r="M529" i="38"/>
  <c r="V529" i="38" s="1"/>
  <c r="N530" i="38"/>
  <c r="M530" i="38"/>
  <c r="V530" i="38" s="1"/>
  <c r="N531" i="38"/>
  <c r="M531" i="38"/>
  <c r="V531" i="38" s="1"/>
  <c r="N532" i="38"/>
  <c r="M532" i="38"/>
  <c r="V532" i="38" s="1"/>
  <c r="N533" i="38"/>
  <c r="M533" i="38"/>
  <c r="V533" i="38" s="1"/>
  <c r="N534" i="38"/>
  <c r="M534" i="38"/>
  <c r="V534" i="38" s="1"/>
  <c r="N535" i="38"/>
  <c r="M535" i="38"/>
  <c r="V535" i="38" s="1"/>
  <c r="N536" i="38"/>
  <c r="M536" i="38"/>
  <c r="V536" i="38" s="1"/>
  <c r="N537" i="38"/>
  <c r="M537" i="38"/>
  <c r="V537" i="38" s="1"/>
  <c r="N538" i="38"/>
  <c r="M538" i="38"/>
  <c r="V538" i="38" s="1"/>
  <c r="N539" i="38"/>
  <c r="M539" i="38"/>
  <c r="V539" i="38" s="1"/>
  <c r="N540" i="38"/>
  <c r="M540" i="38"/>
  <c r="V540" i="38" s="1"/>
  <c r="N541" i="38"/>
  <c r="M541" i="38"/>
  <c r="V541" i="38" s="1"/>
  <c r="N542" i="38"/>
  <c r="M542" i="38"/>
  <c r="V542" i="38" s="1"/>
  <c r="N543" i="38"/>
  <c r="M543" i="38"/>
  <c r="V543" i="38" s="1"/>
  <c r="N544" i="38"/>
  <c r="M544" i="38"/>
  <c r="V544" i="38" s="1"/>
  <c r="N545" i="38"/>
  <c r="M545" i="38"/>
  <c r="V545" i="38" s="1"/>
  <c r="N546" i="38"/>
  <c r="M546" i="38"/>
  <c r="V546" i="38" s="1"/>
  <c r="N547" i="38"/>
  <c r="M547" i="38"/>
  <c r="V547" i="38" s="1"/>
  <c r="N548" i="38"/>
  <c r="M548" i="38"/>
  <c r="V548" i="38" s="1"/>
  <c r="N549" i="38"/>
  <c r="M549" i="38"/>
  <c r="V549" i="38" s="1"/>
  <c r="N550" i="38"/>
  <c r="M550" i="38"/>
  <c r="V550" i="38" s="1"/>
  <c r="N551" i="38"/>
  <c r="M551" i="38"/>
  <c r="V551" i="38" s="1"/>
  <c r="N552" i="38"/>
  <c r="M552" i="38"/>
  <c r="V552" i="38" s="1"/>
  <c r="N553" i="38"/>
  <c r="M553" i="38"/>
  <c r="V553" i="38" s="1"/>
  <c r="N554" i="38"/>
  <c r="M554" i="38"/>
  <c r="V554" i="38" s="1"/>
  <c r="N555" i="38"/>
  <c r="M555" i="38"/>
  <c r="V555" i="38" s="1"/>
  <c r="N556" i="38"/>
  <c r="M556" i="38"/>
  <c r="V556" i="38" s="1"/>
  <c r="N557" i="38"/>
  <c r="M557" i="38"/>
  <c r="V557" i="38" s="1"/>
  <c r="N558" i="38"/>
  <c r="M558" i="38"/>
  <c r="V558" i="38" s="1"/>
  <c r="N559" i="38"/>
  <c r="M559" i="38"/>
  <c r="V559" i="38" s="1"/>
  <c r="N560" i="38"/>
  <c r="M560" i="38"/>
  <c r="V560" i="38" s="1"/>
  <c r="N561" i="38"/>
  <c r="M561" i="38"/>
  <c r="V561" i="38" s="1"/>
  <c r="N562" i="38"/>
  <c r="M562" i="38"/>
  <c r="V562" i="38" s="1"/>
  <c r="N563" i="38"/>
  <c r="M563" i="38"/>
  <c r="V563" i="38" s="1"/>
  <c r="N564" i="38"/>
  <c r="M564" i="38"/>
  <c r="V564" i="38" s="1"/>
  <c r="N565" i="38"/>
  <c r="M565" i="38"/>
  <c r="V565" i="38" s="1"/>
  <c r="N566" i="38"/>
  <c r="M566" i="38"/>
  <c r="V566" i="38" s="1"/>
  <c r="N567" i="38"/>
  <c r="M567" i="38"/>
  <c r="V567" i="38" s="1"/>
  <c r="N568" i="38"/>
  <c r="M568" i="38"/>
  <c r="V568" i="38" s="1"/>
  <c r="N569" i="38"/>
  <c r="M569" i="38"/>
  <c r="V569" i="38" s="1"/>
  <c r="N570" i="38"/>
  <c r="M570" i="38"/>
  <c r="V570" i="38" s="1"/>
  <c r="N571" i="38"/>
  <c r="M571" i="38"/>
  <c r="V571" i="38" s="1"/>
  <c r="N572" i="38"/>
  <c r="M572" i="38"/>
  <c r="V572" i="38" s="1"/>
  <c r="N573" i="38"/>
  <c r="M573" i="38"/>
  <c r="V573" i="38" s="1"/>
  <c r="N574" i="38"/>
  <c r="M574" i="38"/>
  <c r="V574" i="38" s="1"/>
  <c r="N575" i="38"/>
  <c r="M575" i="38"/>
  <c r="V575" i="38" s="1"/>
  <c r="N576" i="38"/>
  <c r="M576" i="38"/>
  <c r="V576" i="38" s="1"/>
  <c r="N577" i="38"/>
  <c r="M577" i="38"/>
  <c r="V577" i="38" s="1"/>
  <c r="N578" i="38"/>
  <c r="M578" i="38"/>
  <c r="V578" i="38" s="1"/>
  <c r="N579" i="38"/>
  <c r="M579" i="38"/>
  <c r="V579" i="38" s="1"/>
  <c r="N580" i="38"/>
  <c r="M580" i="38"/>
  <c r="V580" i="38" s="1"/>
  <c r="N581" i="38"/>
  <c r="M581" i="38"/>
  <c r="V581" i="38" s="1"/>
  <c r="N582" i="38"/>
  <c r="M582" i="38"/>
  <c r="V582" i="38" s="1"/>
  <c r="N583" i="38"/>
  <c r="M583" i="38"/>
  <c r="V583" i="38" s="1"/>
  <c r="N584" i="38"/>
  <c r="M584" i="38"/>
  <c r="V584" i="38" s="1"/>
  <c r="N585" i="38"/>
  <c r="M585" i="38"/>
  <c r="V585" i="38" s="1"/>
  <c r="N586" i="38"/>
  <c r="M586" i="38"/>
  <c r="V586" i="38" s="1"/>
  <c r="N587" i="38"/>
  <c r="M587" i="38"/>
  <c r="V587" i="38" s="1"/>
  <c r="N588" i="38"/>
  <c r="M588" i="38"/>
  <c r="V588" i="38" s="1"/>
  <c r="N589" i="38"/>
  <c r="M589" i="38"/>
  <c r="V589" i="38" s="1"/>
  <c r="N590" i="38"/>
  <c r="M590" i="38"/>
  <c r="V590" i="38" s="1"/>
  <c r="N591" i="38"/>
  <c r="M591" i="38"/>
  <c r="V591" i="38" s="1"/>
  <c r="N592" i="38"/>
  <c r="M592" i="38"/>
  <c r="V592" i="38" s="1"/>
  <c r="N593" i="38"/>
  <c r="M593" i="38"/>
  <c r="V593" i="38" s="1"/>
  <c r="N594" i="38"/>
  <c r="M594" i="38"/>
  <c r="V594" i="38" s="1"/>
  <c r="N595" i="38"/>
  <c r="M595" i="38"/>
  <c r="V595" i="38" s="1"/>
  <c r="N596" i="38"/>
  <c r="M596" i="38"/>
  <c r="V596" i="38" s="1"/>
  <c r="N597" i="38"/>
  <c r="M597" i="38"/>
  <c r="V597" i="38" s="1"/>
  <c r="N598" i="38"/>
  <c r="M598" i="38"/>
  <c r="V598" i="38" s="1"/>
  <c r="N599" i="38"/>
  <c r="M599" i="38"/>
  <c r="V599" i="38" s="1"/>
  <c r="N600" i="38"/>
  <c r="M600" i="38"/>
  <c r="V600" i="38" s="1"/>
  <c r="N601" i="38"/>
  <c r="M601" i="38"/>
  <c r="V601" i="38" s="1"/>
  <c r="N602" i="38"/>
  <c r="M602" i="38"/>
  <c r="V602" i="38" s="1"/>
  <c r="N603" i="38"/>
  <c r="M603" i="38"/>
  <c r="V603" i="38" s="1"/>
  <c r="N604" i="38"/>
  <c r="M604" i="38"/>
  <c r="V604" i="38" s="1"/>
  <c r="N605" i="38"/>
  <c r="M605" i="38"/>
  <c r="V605" i="38" s="1"/>
  <c r="N606" i="38"/>
  <c r="M606" i="38"/>
  <c r="V606" i="38" s="1"/>
  <c r="N607" i="38"/>
  <c r="M607" i="38"/>
  <c r="V607" i="38" s="1"/>
  <c r="N608" i="38"/>
  <c r="M608" i="38"/>
  <c r="V608" i="38" s="1"/>
  <c r="N609" i="38"/>
  <c r="M609" i="38"/>
  <c r="V609" i="38" s="1"/>
  <c r="N610" i="38"/>
  <c r="M610" i="38"/>
  <c r="V610" i="38" s="1"/>
  <c r="N611" i="38"/>
  <c r="M611" i="38"/>
  <c r="V611" i="38" s="1"/>
  <c r="N612" i="38"/>
  <c r="M612" i="38"/>
  <c r="V612" i="38" s="1"/>
  <c r="N613" i="38"/>
  <c r="M613" i="38"/>
  <c r="V613" i="38" s="1"/>
  <c r="N614" i="38"/>
  <c r="M614" i="38"/>
  <c r="V614" i="38" s="1"/>
  <c r="N615" i="38"/>
  <c r="M615" i="38"/>
  <c r="V615" i="38" s="1"/>
  <c r="N616" i="38"/>
  <c r="M616" i="38"/>
  <c r="V616" i="38" s="1"/>
  <c r="N617" i="38"/>
  <c r="M617" i="38"/>
  <c r="V617" i="38" s="1"/>
  <c r="N618" i="38"/>
  <c r="M618" i="38"/>
  <c r="V618" i="38" s="1"/>
  <c r="N619" i="38"/>
  <c r="M619" i="38"/>
  <c r="V619" i="38" s="1"/>
  <c r="N620" i="38"/>
  <c r="M620" i="38"/>
  <c r="V620" i="38" s="1"/>
  <c r="N621" i="38"/>
  <c r="M621" i="38"/>
  <c r="V621" i="38" s="1"/>
  <c r="N622" i="38"/>
  <c r="M622" i="38"/>
  <c r="V622" i="38" s="1"/>
  <c r="N623" i="38"/>
  <c r="M623" i="38"/>
  <c r="V623" i="38" s="1"/>
  <c r="N624" i="38"/>
  <c r="M624" i="38"/>
  <c r="V624" i="38" s="1"/>
  <c r="N625" i="38"/>
  <c r="M625" i="38"/>
  <c r="V625" i="38" s="1"/>
  <c r="N626" i="38"/>
  <c r="M626" i="38"/>
  <c r="V626" i="38" s="1"/>
  <c r="N627" i="38"/>
  <c r="M627" i="38"/>
  <c r="V627" i="38" s="1"/>
  <c r="N628" i="38"/>
  <c r="M628" i="38"/>
  <c r="V628" i="38" s="1"/>
  <c r="N629" i="38"/>
  <c r="M629" i="38"/>
  <c r="V629" i="38" s="1"/>
  <c r="N630" i="38"/>
  <c r="M630" i="38"/>
  <c r="V630" i="38" s="1"/>
  <c r="N631" i="38"/>
  <c r="M631" i="38"/>
  <c r="V631" i="38" s="1"/>
  <c r="N632" i="38"/>
  <c r="M632" i="38"/>
  <c r="V632" i="38" s="1"/>
  <c r="N633" i="38"/>
  <c r="M633" i="38"/>
  <c r="V633" i="38" s="1"/>
  <c r="N634" i="38"/>
  <c r="M634" i="38"/>
  <c r="V634" i="38" s="1"/>
  <c r="N635" i="38"/>
  <c r="M635" i="38"/>
  <c r="V635" i="38" s="1"/>
  <c r="N636" i="38"/>
  <c r="M636" i="38"/>
  <c r="V636" i="38" s="1"/>
  <c r="N637" i="38"/>
  <c r="M637" i="38"/>
  <c r="V637" i="38" s="1"/>
  <c r="N638" i="38"/>
  <c r="M638" i="38"/>
  <c r="V638" i="38" s="1"/>
  <c r="N639" i="38"/>
  <c r="M639" i="38"/>
  <c r="V639" i="38" s="1"/>
  <c r="N640" i="38"/>
  <c r="M640" i="38"/>
  <c r="V640" i="38" s="1"/>
  <c r="N641" i="38"/>
  <c r="M641" i="38"/>
  <c r="V641" i="38" s="1"/>
  <c r="N642" i="38"/>
  <c r="M642" i="38"/>
  <c r="V642" i="38" s="1"/>
  <c r="N643" i="38"/>
  <c r="M643" i="38"/>
  <c r="V643" i="38" s="1"/>
  <c r="N644" i="38"/>
  <c r="M644" i="38"/>
  <c r="V644" i="38" s="1"/>
  <c r="N645" i="38"/>
  <c r="M645" i="38"/>
  <c r="V645" i="38" s="1"/>
  <c r="N646" i="38"/>
  <c r="M646" i="38"/>
  <c r="V646" i="38" s="1"/>
  <c r="N647" i="38"/>
  <c r="M647" i="38"/>
  <c r="V647" i="38" s="1"/>
  <c r="N648" i="38"/>
  <c r="M648" i="38"/>
  <c r="V648" i="38" s="1"/>
  <c r="N649" i="38"/>
  <c r="M649" i="38"/>
  <c r="V649" i="38" s="1"/>
  <c r="N650" i="38"/>
  <c r="M650" i="38"/>
  <c r="V650" i="38" s="1"/>
  <c r="N651" i="38"/>
  <c r="M651" i="38"/>
  <c r="V651" i="38" s="1"/>
  <c r="N652" i="38"/>
  <c r="M652" i="38"/>
  <c r="V652" i="38" s="1"/>
  <c r="N653" i="38"/>
  <c r="M653" i="38"/>
  <c r="V653" i="38" s="1"/>
  <c r="N654" i="38"/>
  <c r="M654" i="38"/>
  <c r="V654" i="38" s="1"/>
  <c r="N655" i="38"/>
  <c r="M655" i="38"/>
  <c r="V655" i="38" s="1"/>
  <c r="N656" i="38"/>
  <c r="M656" i="38"/>
  <c r="V656" i="38" s="1"/>
  <c r="N657" i="38"/>
  <c r="M657" i="38"/>
  <c r="V657" i="38" s="1"/>
  <c r="N658" i="38"/>
  <c r="M658" i="38"/>
  <c r="V658" i="38" s="1"/>
  <c r="N659" i="38"/>
  <c r="M659" i="38"/>
  <c r="V659" i="38" s="1"/>
  <c r="N660" i="38"/>
  <c r="M660" i="38"/>
  <c r="V660" i="38" s="1"/>
  <c r="N661" i="38"/>
  <c r="M661" i="38"/>
  <c r="V661" i="38" s="1"/>
  <c r="N662" i="38"/>
  <c r="M662" i="38"/>
  <c r="V662" i="38" s="1"/>
  <c r="N663" i="38"/>
  <c r="M663" i="38"/>
  <c r="V663" i="38" s="1"/>
  <c r="N664" i="38"/>
  <c r="M664" i="38"/>
  <c r="V664" i="38" s="1"/>
  <c r="N665" i="38"/>
  <c r="M665" i="38"/>
  <c r="V665" i="38" s="1"/>
  <c r="N666" i="38"/>
  <c r="M666" i="38"/>
  <c r="V666" i="38" s="1"/>
  <c r="N667" i="38"/>
  <c r="M667" i="38"/>
  <c r="V667" i="38" s="1"/>
  <c r="N668" i="38"/>
  <c r="M668" i="38"/>
  <c r="V668" i="38" s="1"/>
  <c r="N669" i="38"/>
  <c r="M669" i="38"/>
  <c r="V669" i="38" s="1"/>
  <c r="N670" i="38"/>
  <c r="M670" i="38"/>
  <c r="V670" i="38" s="1"/>
  <c r="N671" i="38"/>
  <c r="M671" i="38"/>
  <c r="V671" i="38" s="1"/>
  <c r="N672" i="38"/>
  <c r="M672" i="38"/>
  <c r="V672" i="38" s="1"/>
  <c r="N673" i="38"/>
  <c r="M673" i="38"/>
  <c r="V673" i="38" s="1"/>
  <c r="N674" i="38"/>
  <c r="M674" i="38"/>
  <c r="V674" i="38" s="1"/>
  <c r="N675" i="38"/>
  <c r="M675" i="38"/>
  <c r="V675" i="38" s="1"/>
  <c r="N676" i="38"/>
  <c r="M676" i="38"/>
  <c r="V676" i="38" s="1"/>
  <c r="N677" i="38"/>
  <c r="M677" i="38"/>
  <c r="V677" i="38" s="1"/>
  <c r="N678" i="38"/>
  <c r="M678" i="38"/>
  <c r="V678" i="38" s="1"/>
  <c r="N679" i="38"/>
  <c r="M679" i="38"/>
  <c r="V679" i="38" s="1"/>
  <c r="N680" i="38"/>
  <c r="M680" i="38"/>
  <c r="V680" i="38" s="1"/>
  <c r="N681" i="38"/>
  <c r="M681" i="38"/>
  <c r="V681" i="38" s="1"/>
  <c r="N682" i="38"/>
  <c r="M682" i="38"/>
  <c r="V682" i="38" s="1"/>
  <c r="N683" i="38"/>
  <c r="M683" i="38"/>
  <c r="V683" i="38" s="1"/>
  <c r="N684" i="38"/>
  <c r="M684" i="38"/>
  <c r="V684" i="38" s="1"/>
  <c r="N685" i="38"/>
  <c r="M685" i="38"/>
  <c r="V685" i="38" s="1"/>
  <c r="N686" i="38"/>
  <c r="M686" i="38"/>
  <c r="V686" i="38" s="1"/>
  <c r="N687" i="38"/>
  <c r="M687" i="38"/>
  <c r="V687" i="38" s="1"/>
  <c r="N688" i="38"/>
  <c r="M688" i="38"/>
  <c r="V688" i="38" s="1"/>
  <c r="N689" i="38"/>
  <c r="M689" i="38"/>
  <c r="V689" i="38" s="1"/>
  <c r="N690" i="38"/>
  <c r="M690" i="38"/>
  <c r="V690" i="38" s="1"/>
  <c r="N691" i="38"/>
  <c r="M691" i="38"/>
  <c r="V691" i="38" s="1"/>
  <c r="N692" i="38"/>
  <c r="M692" i="38"/>
  <c r="V692" i="38" s="1"/>
  <c r="N693" i="38"/>
  <c r="M693" i="38"/>
  <c r="V693" i="38" s="1"/>
  <c r="N694" i="38"/>
  <c r="M694" i="38"/>
  <c r="V694" i="38" s="1"/>
  <c r="N695" i="38"/>
  <c r="M695" i="38"/>
  <c r="V695" i="38" s="1"/>
  <c r="N696" i="38"/>
  <c r="M696" i="38"/>
  <c r="V696" i="38" s="1"/>
  <c r="N697" i="38"/>
  <c r="M697" i="38"/>
  <c r="V697" i="38" s="1"/>
  <c r="N698" i="38"/>
  <c r="M698" i="38"/>
  <c r="V698" i="38" s="1"/>
  <c r="N699" i="38"/>
  <c r="M699" i="38"/>
  <c r="V699" i="38" s="1"/>
  <c r="N700" i="38"/>
  <c r="M700" i="38"/>
  <c r="V700" i="38" s="1"/>
  <c r="N701" i="38"/>
  <c r="M701" i="38"/>
  <c r="V701" i="38" s="1"/>
  <c r="N702" i="38"/>
  <c r="M702" i="38"/>
  <c r="V702" i="38" s="1"/>
  <c r="N703" i="38"/>
  <c r="M703" i="38"/>
  <c r="V703" i="38" s="1"/>
  <c r="N704" i="38"/>
  <c r="M704" i="38"/>
  <c r="V704" i="38" s="1"/>
  <c r="N705" i="38"/>
  <c r="M705" i="38"/>
  <c r="V705" i="38" s="1"/>
  <c r="N706" i="38"/>
  <c r="M706" i="38"/>
  <c r="V706" i="38" s="1"/>
  <c r="N707" i="38"/>
  <c r="M707" i="38"/>
  <c r="V707" i="38" s="1"/>
  <c r="N708" i="38"/>
  <c r="M708" i="38"/>
  <c r="V708" i="38" s="1"/>
  <c r="N709" i="38"/>
  <c r="M709" i="38"/>
  <c r="V709" i="38" s="1"/>
  <c r="N710" i="38"/>
  <c r="M710" i="38"/>
  <c r="V710" i="38" s="1"/>
  <c r="N711" i="38"/>
  <c r="M711" i="38"/>
  <c r="V711" i="38" s="1"/>
  <c r="N712" i="38"/>
  <c r="M712" i="38"/>
  <c r="V712" i="38" s="1"/>
  <c r="N713" i="38"/>
  <c r="M713" i="38"/>
  <c r="V713" i="38" s="1"/>
  <c r="N714" i="38"/>
  <c r="M714" i="38"/>
  <c r="V714" i="38" s="1"/>
  <c r="N715" i="38"/>
  <c r="M715" i="38"/>
  <c r="V715" i="38" s="1"/>
  <c r="N716" i="38"/>
  <c r="M716" i="38"/>
  <c r="V716" i="38" s="1"/>
  <c r="N717" i="38"/>
  <c r="M717" i="38"/>
  <c r="V717" i="38" s="1"/>
  <c r="N718" i="38"/>
  <c r="M718" i="38"/>
  <c r="V718" i="38" s="1"/>
  <c r="N719" i="38"/>
  <c r="M719" i="38"/>
  <c r="V719" i="38" s="1"/>
  <c r="N720" i="38"/>
  <c r="M720" i="38"/>
  <c r="V720" i="38" s="1"/>
  <c r="N721" i="38"/>
  <c r="M721" i="38"/>
  <c r="V721" i="38" s="1"/>
  <c r="N722" i="38"/>
  <c r="M722" i="38"/>
  <c r="V722" i="38" s="1"/>
  <c r="N723" i="38"/>
  <c r="M723" i="38"/>
  <c r="V723" i="38" s="1"/>
  <c r="N724" i="38"/>
  <c r="M724" i="38"/>
  <c r="V724" i="38" s="1"/>
  <c r="N725" i="38"/>
  <c r="M725" i="38"/>
  <c r="V725" i="38" s="1"/>
  <c r="N726" i="38"/>
  <c r="M726" i="38"/>
  <c r="V726" i="38" s="1"/>
  <c r="N727" i="38"/>
  <c r="M727" i="38"/>
  <c r="V727" i="38" s="1"/>
  <c r="N728" i="38"/>
  <c r="M728" i="38"/>
  <c r="V728" i="38" s="1"/>
  <c r="N729" i="38"/>
  <c r="M729" i="38"/>
  <c r="V729" i="38" s="1"/>
  <c r="N730" i="38"/>
  <c r="M730" i="38"/>
  <c r="V730" i="38" s="1"/>
  <c r="N731" i="38"/>
  <c r="M731" i="38"/>
  <c r="V731" i="38" s="1"/>
  <c r="N732" i="38"/>
  <c r="M732" i="38"/>
  <c r="V732" i="38" s="1"/>
  <c r="N733" i="38"/>
  <c r="M733" i="38"/>
  <c r="V733" i="38" s="1"/>
  <c r="N734" i="38"/>
  <c r="M734" i="38"/>
  <c r="V734" i="38" s="1"/>
  <c r="N735" i="38"/>
  <c r="M735" i="38"/>
  <c r="V735" i="38" s="1"/>
  <c r="N736" i="38"/>
  <c r="M736" i="38"/>
  <c r="V736" i="38" s="1"/>
  <c r="N737" i="38"/>
  <c r="M737" i="38"/>
  <c r="V737" i="38" s="1"/>
  <c r="N738" i="38"/>
  <c r="M738" i="38"/>
  <c r="V738" i="38" s="1"/>
  <c r="N739" i="38"/>
  <c r="M739" i="38"/>
  <c r="V739" i="38" s="1"/>
  <c r="N740" i="38"/>
  <c r="M740" i="38"/>
  <c r="V740" i="38" s="1"/>
  <c r="N741" i="38"/>
  <c r="M741" i="38"/>
  <c r="V741" i="38" s="1"/>
  <c r="N742" i="38"/>
  <c r="M742" i="38"/>
  <c r="V742" i="38" s="1"/>
  <c r="N743" i="38"/>
  <c r="M743" i="38"/>
  <c r="V743" i="38" s="1"/>
  <c r="N744" i="38"/>
  <c r="M744" i="38"/>
  <c r="V744" i="38" s="1"/>
  <c r="N745" i="38"/>
  <c r="M745" i="38"/>
  <c r="V745" i="38" s="1"/>
  <c r="N746" i="38"/>
  <c r="M746" i="38"/>
  <c r="V746" i="38" s="1"/>
  <c r="N747" i="38"/>
  <c r="M747" i="38"/>
  <c r="V747" i="38" s="1"/>
  <c r="N748" i="38"/>
  <c r="M748" i="38"/>
  <c r="V748" i="38" s="1"/>
  <c r="N749" i="38"/>
  <c r="M749" i="38"/>
  <c r="V749" i="38" s="1"/>
  <c r="N750" i="38"/>
  <c r="M750" i="38"/>
  <c r="V750" i="38" s="1"/>
  <c r="N751" i="38"/>
  <c r="M751" i="38"/>
  <c r="V751" i="38" s="1"/>
  <c r="N752" i="38"/>
  <c r="M752" i="38"/>
  <c r="V752" i="38" s="1"/>
  <c r="N753" i="38"/>
  <c r="M753" i="38"/>
  <c r="V753" i="38" s="1"/>
  <c r="N754" i="38"/>
  <c r="M754" i="38"/>
  <c r="V754" i="38" s="1"/>
  <c r="N755" i="38"/>
  <c r="M755" i="38"/>
  <c r="V755" i="38" s="1"/>
  <c r="N756" i="38"/>
  <c r="M756" i="38"/>
  <c r="V756" i="38" s="1"/>
  <c r="N757" i="38"/>
  <c r="M757" i="38"/>
  <c r="V757" i="38" s="1"/>
  <c r="N758" i="38"/>
  <c r="M758" i="38"/>
  <c r="V758" i="38" s="1"/>
  <c r="N759" i="38"/>
  <c r="M759" i="38"/>
  <c r="V759" i="38" s="1"/>
  <c r="N760" i="38"/>
  <c r="M760" i="38"/>
  <c r="V760" i="38" s="1"/>
  <c r="N761" i="38"/>
  <c r="M761" i="38"/>
  <c r="V761" i="38" s="1"/>
  <c r="N762" i="38"/>
  <c r="M762" i="38"/>
  <c r="V762" i="38" s="1"/>
  <c r="N763" i="38"/>
  <c r="M763" i="38"/>
  <c r="V763" i="38" s="1"/>
  <c r="N764" i="38"/>
  <c r="M764" i="38"/>
  <c r="V764" i="38" s="1"/>
  <c r="N765" i="38"/>
  <c r="M765" i="38"/>
  <c r="V765" i="38" s="1"/>
  <c r="N766" i="38"/>
  <c r="M766" i="38"/>
  <c r="V766" i="38" s="1"/>
  <c r="N767" i="38"/>
  <c r="M767" i="38"/>
  <c r="V767" i="38" s="1"/>
  <c r="N768" i="38"/>
  <c r="M768" i="38"/>
  <c r="V768" i="38" s="1"/>
  <c r="N769" i="38"/>
  <c r="M769" i="38"/>
  <c r="V769" i="38" s="1"/>
  <c r="N770" i="38"/>
  <c r="M770" i="38"/>
  <c r="V770" i="38" s="1"/>
  <c r="N771" i="38"/>
  <c r="M771" i="38"/>
  <c r="V771" i="38" s="1"/>
  <c r="N772" i="38"/>
  <c r="M772" i="38"/>
  <c r="V772" i="38" s="1"/>
  <c r="N773" i="38"/>
  <c r="M773" i="38"/>
  <c r="V773" i="38" s="1"/>
  <c r="N774" i="38"/>
  <c r="M774" i="38"/>
  <c r="V774" i="38" s="1"/>
  <c r="N775" i="38"/>
  <c r="M775" i="38"/>
  <c r="V775" i="38" s="1"/>
  <c r="N776" i="38"/>
  <c r="M776" i="38"/>
  <c r="V776" i="38" s="1"/>
  <c r="N777" i="38"/>
  <c r="M777" i="38"/>
  <c r="V777" i="38" s="1"/>
  <c r="N778" i="38"/>
  <c r="M778" i="38"/>
  <c r="V778" i="38" s="1"/>
  <c r="N779" i="38"/>
  <c r="M779" i="38"/>
  <c r="V779" i="38" s="1"/>
  <c r="N780" i="38"/>
  <c r="M780" i="38"/>
  <c r="V780" i="38" s="1"/>
  <c r="N781" i="38"/>
  <c r="M781" i="38"/>
  <c r="V781" i="38" s="1"/>
  <c r="N782" i="38"/>
  <c r="M782" i="38"/>
  <c r="V782" i="38" s="1"/>
  <c r="N783" i="38"/>
  <c r="M783" i="38"/>
  <c r="V783" i="38" s="1"/>
  <c r="N784" i="38"/>
  <c r="M784" i="38"/>
  <c r="V784" i="38" s="1"/>
  <c r="N785" i="38"/>
  <c r="M785" i="38"/>
  <c r="V785" i="38" s="1"/>
  <c r="N786" i="38"/>
  <c r="M786" i="38"/>
  <c r="V786" i="38" s="1"/>
  <c r="N787" i="38"/>
  <c r="M787" i="38"/>
  <c r="V787" i="38" s="1"/>
  <c r="N788" i="38"/>
  <c r="M788" i="38"/>
  <c r="V788" i="38" s="1"/>
  <c r="N789" i="38"/>
  <c r="M789" i="38"/>
  <c r="V789" i="38" s="1"/>
  <c r="N790" i="38"/>
  <c r="M790" i="38"/>
  <c r="V790" i="38" s="1"/>
  <c r="N791" i="38"/>
  <c r="M791" i="38"/>
  <c r="V791" i="38" s="1"/>
  <c r="N792" i="38"/>
  <c r="M792" i="38"/>
  <c r="V792" i="38" s="1"/>
  <c r="N793" i="38"/>
  <c r="M793" i="38"/>
  <c r="V793" i="38" s="1"/>
  <c r="N794" i="38"/>
  <c r="M794" i="38"/>
  <c r="V794" i="38" s="1"/>
  <c r="N795" i="38"/>
  <c r="M795" i="38"/>
  <c r="V795" i="38" s="1"/>
  <c r="N796" i="38"/>
  <c r="M796" i="38"/>
  <c r="V796" i="38" s="1"/>
  <c r="N797" i="38"/>
  <c r="M797" i="38"/>
  <c r="V797" i="38" s="1"/>
  <c r="N798" i="38"/>
  <c r="M798" i="38"/>
  <c r="V798" i="38" s="1"/>
  <c r="N799" i="38"/>
  <c r="M799" i="38"/>
  <c r="V799" i="38" s="1"/>
  <c r="N800" i="38"/>
  <c r="M800" i="38"/>
  <c r="V800" i="38" s="1"/>
  <c r="N801" i="38"/>
  <c r="M801" i="38"/>
  <c r="V801" i="38" s="1"/>
  <c r="N802" i="38"/>
  <c r="M802" i="38"/>
  <c r="V802" i="38" s="1"/>
  <c r="N803" i="38"/>
  <c r="M803" i="38"/>
  <c r="V803" i="38" s="1"/>
  <c r="N804" i="38"/>
  <c r="M804" i="38"/>
  <c r="V804" i="38" s="1"/>
  <c r="N805" i="38"/>
  <c r="M805" i="38"/>
  <c r="V805" i="38" s="1"/>
  <c r="N806" i="38"/>
  <c r="M806" i="38"/>
  <c r="V806" i="38" s="1"/>
  <c r="N807" i="38"/>
  <c r="M807" i="38"/>
  <c r="V807" i="38" s="1"/>
  <c r="N808" i="38"/>
  <c r="M808" i="38"/>
  <c r="V808" i="38" s="1"/>
  <c r="N809" i="38"/>
  <c r="M809" i="38"/>
  <c r="V809" i="38" s="1"/>
  <c r="N810" i="38"/>
  <c r="M810" i="38"/>
  <c r="V810" i="38" s="1"/>
  <c r="N811" i="38"/>
  <c r="M811" i="38"/>
  <c r="V811" i="38" s="1"/>
  <c r="N812" i="38"/>
  <c r="M812" i="38"/>
  <c r="V812" i="38" s="1"/>
  <c r="N813" i="38"/>
  <c r="M813" i="38"/>
  <c r="V813" i="38" s="1"/>
  <c r="N814" i="38"/>
  <c r="M814" i="38"/>
  <c r="V814" i="38" s="1"/>
  <c r="N815" i="38"/>
  <c r="M815" i="38"/>
  <c r="V815" i="38" s="1"/>
  <c r="N816" i="38"/>
  <c r="M816" i="38"/>
  <c r="V816" i="38" s="1"/>
  <c r="N817" i="38"/>
  <c r="M817" i="38"/>
  <c r="V817" i="38" s="1"/>
  <c r="N818" i="38"/>
  <c r="M818" i="38"/>
  <c r="V818" i="38" s="1"/>
  <c r="N819" i="38"/>
  <c r="M819" i="38"/>
  <c r="V819" i="38" s="1"/>
  <c r="N820" i="38"/>
  <c r="M820" i="38"/>
  <c r="V820" i="38" s="1"/>
  <c r="N821" i="38"/>
  <c r="M821" i="38"/>
  <c r="V821" i="38" s="1"/>
  <c r="N822" i="38"/>
  <c r="M822" i="38"/>
  <c r="V822" i="38" s="1"/>
  <c r="N823" i="38"/>
  <c r="M823" i="38"/>
  <c r="V823" i="38" s="1"/>
  <c r="N824" i="38"/>
  <c r="M824" i="38"/>
  <c r="V824" i="38" s="1"/>
  <c r="N825" i="38"/>
  <c r="M825" i="38"/>
  <c r="V825" i="38" s="1"/>
  <c r="N826" i="38"/>
  <c r="M826" i="38"/>
  <c r="V826" i="38" s="1"/>
  <c r="N827" i="38"/>
  <c r="M827" i="38"/>
  <c r="V827" i="38" s="1"/>
  <c r="N828" i="38"/>
  <c r="M828" i="38"/>
  <c r="V828" i="38" s="1"/>
  <c r="N829" i="38"/>
  <c r="M829" i="38"/>
  <c r="V829" i="38" s="1"/>
  <c r="N830" i="38"/>
  <c r="M830" i="38"/>
  <c r="V830" i="38" s="1"/>
  <c r="N831" i="38"/>
  <c r="M831" i="38"/>
  <c r="V831" i="38" s="1"/>
  <c r="N832" i="38"/>
  <c r="M832" i="38"/>
  <c r="V832" i="38" s="1"/>
  <c r="N833" i="38"/>
  <c r="M833" i="38"/>
  <c r="V833" i="38" s="1"/>
  <c r="N834" i="38"/>
  <c r="M834" i="38"/>
  <c r="V834" i="38" s="1"/>
  <c r="N835" i="38"/>
  <c r="M835" i="38"/>
  <c r="V835" i="38" s="1"/>
  <c r="N836" i="38"/>
  <c r="M836" i="38"/>
  <c r="V836" i="38" s="1"/>
  <c r="N837" i="38"/>
  <c r="M837" i="38"/>
  <c r="V837" i="38" s="1"/>
  <c r="N838" i="38"/>
  <c r="M838" i="38"/>
  <c r="V838" i="38" s="1"/>
  <c r="N839" i="38"/>
  <c r="M839" i="38"/>
  <c r="V839" i="38" s="1"/>
  <c r="N840" i="38"/>
  <c r="M840" i="38"/>
  <c r="V840" i="38" s="1"/>
  <c r="N841" i="38"/>
  <c r="M841" i="38"/>
  <c r="V841" i="38" s="1"/>
  <c r="N842" i="38"/>
  <c r="M842" i="38"/>
  <c r="V842" i="38" s="1"/>
  <c r="N843" i="38"/>
  <c r="M843" i="38"/>
  <c r="V843" i="38" s="1"/>
  <c r="N844" i="38"/>
  <c r="M844" i="38"/>
  <c r="V844" i="38" s="1"/>
  <c r="N845" i="38"/>
  <c r="M845" i="38"/>
  <c r="V845" i="38" s="1"/>
  <c r="N846" i="38"/>
  <c r="M846" i="38"/>
  <c r="V846" i="38" s="1"/>
  <c r="N847" i="38"/>
  <c r="M847" i="38"/>
  <c r="V847" i="38" s="1"/>
  <c r="N848" i="38"/>
  <c r="M848" i="38"/>
  <c r="V848" i="38" s="1"/>
  <c r="N849" i="38"/>
  <c r="M849" i="38"/>
  <c r="V849" i="38" s="1"/>
  <c r="N850" i="38"/>
  <c r="M850" i="38"/>
  <c r="V850" i="38" s="1"/>
  <c r="N851" i="38"/>
  <c r="M851" i="38"/>
  <c r="V851" i="38" s="1"/>
  <c r="N852" i="38"/>
  <c r="M852" i="38"/>
  <c r="V852" i="38" s="1"/>
  <c r="N853" i="38"/>
  <c r="M853" i="38"/>
  <c r="V853" i="38" s="1"/>
  <c r="N854" i="38"/>
  <c r="M854" i="38"/>
  <c r="V854" i="38" s="1"/>
  <c r="N855" i="38"/>
  <c r="M855" i="38"/>
  <c r="V855" i="38" s="1"/>
  <c r="N856" i="38"/>
  <c r="M856" i="38"/>
  <c r="V856" i="38" s="1"/>
  <c r="N857" i="38"/>
  <c r="M857" i="38"/>
  <c r="V857" i="38" s="1"/>
  <c r="N858" i="38"/>
  <c r="M858" i="38"/>
  <c r="V858" i="38" s="1"/>
  <c r="N859" i="38"/>
  <c r="M859" i="38"/>
  <c r="V859" i="38" s="1"/>
  <c r="N860" i="38"/>
  <c r="M860" i="38"/>
  <c r="V860" i="38" s="1"/>
  <c r="N861" i="38"/>
  <c r="M861" i="38"/>
  <c r="V861" i="38" s="1"/>
  <c r="N862" i="38"/>
  <c r="M862" i="38"/>
  <c r="V862" i="38" s="1"/>
  <c r="N863" i="38"/>
  <c r="M863" i="38"/>
  <c r="V863" i="38" s="1"/>
  <c r="N864" i="38"/>
  <c r="M864" i="38"/>
  <c r="V864" i="38" s="1"/>
  <c r="N865" i="38"/>
  <c r="M865" i="38"/>
  <c r="V865" i="38" s="1"/>
  <c r="N866" i="38"/>
  <c r="M866" i="38"/>
  <c r="V866" i="38" s="1"/>
  <c r="N867" i="38"/>
  <c r="M867" i="38"/>
  <c r="V867" i="38" s="1"/>
  <c r="N868" i="38"/>
  <c r="M868" i="38"/>
  <c r="V868" i="38" s="1"/>
  <c r="N869" i="38"/>
  <c r="M869" i="38"/>
  <c r="V869" i="38" s="1"/>
  <c r="N870" i="38"/>
  <c r="M870" i="38"/>
  <c r="V870" i="38" s="1"/>
  <c r="N871" i="38"/>
  <c r="M871" i="38"/>
  <c r="V871" i="38" s="1"/>
  <c r="N872" i="38"/>
  <c r="M872" i="38"/>
  <c r="V872" i="38" s="1"/>
  <c r="N873" i="38"/>
  <c r="M873" i="38"/>
  <c r="V873" i="38" s="1"/>
  <c r="N874" i="38"/>
  <c r="M874" i="38"/>
  <c r="V874" i="38" s="1"/>
  <c r="N875" i="38"/>
  <c r="M875" i="38"/>
  <c r="V875" i="38" s="1"/>
  <c r="N876" i="38"/>
  <c r="M876" i="38"/>
  <c r="V876" i="38" s="1"/>
  <c r="N877" i="38"/>
  <c r="M877" i="38"/>
  <c r="V877" i="38" s="1"/>
  <c r="N878" i="38"/>
  <c r="M878" i="38"/>
  <c r="V878" i="38" s="1"/>
  <c r="N879" i="38"/>
  <c r="M879" i="38"/>
  <c r="V879" i="38" s="1"/>
  <c r="N880" i="38"/>
  <c r="M880" i="38"/>
  <c r="V880" i="38" s="1"/>
  <c r="N881" i="38"/>
  <c r="M881" i="38"/>
  <c r="V881" i="38" s="1"/>
  <c r="N882" i="38"/>
  <c r="M882" i="38"/>
  <c r="V882" i="38" s="1"/>
  <c r="N883" i="38"/>
  <c r="M883" i="38"/>
  <c r="V883" i="38" s="1"/>
  <c r="N884" i="38"/>
  <c r="M884" i="38"/>
  <c r="V884" i="38" s="1"/>
  <c r="N885" i="38"/>
  <c r="M885" i="38"/>
  <c r="V885" i="38" s="1"/>
  <c r="N886" i="38"/>
  <c r="M886" i="38"/>
  <c r="V886" i="38" s="1"/>
  <c r="N887" i="38"/>
  <c r="M887" i="38"/>
  <c r="V887" i="38" s="1"/>
  <c r="N888" i="38"/>
  <c r="M888" i="38"/>
  <c r="V888" i="38" s="1"/>
  <c r="N889" i="38"/>
  <c r="M889" i="38"/>
  <c r="V889" i="38" s="1"/>
  <c r="N890" i="38"/>
  <c r="M890" i="38"/>
  <c r="V890" i="38" s="1"/>
  <c r="N891" i="38"/>
  <c r="M891" i="38"/>
  <c r="V891" i="38" s="1"/>
  <c r="N892" i="38"/>
  <c r="M892" i="38"/>
  <c r="V892" i="38" s="1"/>
  <c r="N893" i="38"/>
  <c r="M893" i="38"/>
  <c r="V893" i="38" s="1"/>
  <c r="N894" i="38"/>
  <c r="M894" i="38"/>
  <c r="V894" i="38" s="1"/>
  <c r="N895" i="38"/>
  <c r="M895" i="38"/>
  <c r="V895" i="38" s="1"/>
  <c r="N896" i="38"/>
  <c r="M896" i="38"/>
  <c r="V896" i="38" s="1"/>
  <c r="N897" i="38"/>
  <c r="M897" i="38"/>
  <c r="V897" i="38" s="1"/>
  <c r="N898" i="38"/>
  <c r="M898" i="38"/>
  <c r="V898" i="38" s="1"/>
  <c r="N899" i="38"/>
  <c r="M899" i="38"/>
  <c r="V899" i="38" s="1"/>
  <c r="N900" i="38"/>
  <c r="M900" i="38"/>
  <c r="V900" i="38" s="1"/>
  <c r="N901" i="38"/>
  <c r="M901" i="38"/>
  <c r="V901" i="38" s="1"/>
  <c r="N902" i="38"/>
  <c r="M902" i="38"/>
  <c r="V902" i="38" s="1"/>
  <c r="N903" i="38"/>
  <c r="M903" i="38"/>
  <c r="V903" i="38" s="1"/>
  <c r="N904" i="38"/>
  <c r="M904" i="38"/>
  <c r="V904" i="38" s="1"/>
  <c r="N905" i="38"/>
  <c r="M905" i="38"/>
  <c r="V905" i="38" s="1"/>
  <c r="N906" i="38"/>
  <c r="M906" i="38"/>
  <c r="V906" i="38" s="1"/>
  <c r="N907" i="38"/>
  <c r="M907" i="38"/>
  <c r="V907" i="38" s="1"/>
  <c r="N908" i="38"/>
  <c r="M908" i="38"/>
  <c r="V908" i="38" s="1"/>
  <c r="N909" i="38"/>
  <c r="M909" i="38"/>
  <c r="V909" i="38" s="1"/>
  <c r="N910" i="38"/>
  <c r="M910" i="38"/>
  <c r="V910" i="38" s="1"/>
  <c r="N911" i="38"/>
  <c r="M911" i="38"/>
  <c r="V911" i="38" s="1"/>
  <c r="N912" i="38"/>
  <c r="M912" i="38"/>
  <c r="V912" i="38" s="1"/>
  <c r="N913" i="38"/>
  <c r="M913" i="38"/>
  <c r="V913" i="38" s="1"/>
  <c r="N914" i="38"/>
  <c r="M914" i="38"/>
  <c r="V914" i="38" s="1"/>
  <c r="N915" i="38"/>
  <c r="M915" i="38"/>
  <c r="V915" i="38" s="1"/>
  <c r="N916" i="38"/>
  <c r="M916" i="38"/>
  <c r="V916" i="38" s="1"/>
  <c r="N917" i="38"/>
  <c r="M917" i="38"/>
  <c r="V917" i="38" s="1"/>
  <c r="N918" i="38"/>
  <c r="M918" i="38"/>
  <c r="V918" i="38" s="1"/>
  <c r="N919" i="38"/>
  <c r="M919" i="38"/>
  <c r="V919" i="38" s="1"/>
  <c r="N920" i="38"/>
  <c r="M920" i="38"/>
  <c r="V920" i="38" s="1"/>
  <c r="N921" i="38"/>
  <c r="M921" i="38"/>
  <c r="V921" i="38" s="1"/>
  <c r="N922" i="38"/>
  <c r="M922" i="38"/>
  <c r="V922" i="38" s="1"/>
  <c r="N923" i="38"/>
  <c r="M923" i="38"/>
  <c r="V923" i="38" s="1"/>
  <c r="N924" i="38"/>
  <c r="M924" i="38"/>
  <c r="V924" i="38" s="1"/>
  <c r="N925" i="38"/>
  <c r="M925" i="38"/>
  <c r="V925" i="38" s="1"/>
  <c r="N926" i="38"/>
  <c r="M926" i="38"/>
  <c r="V926" i="38" s="1"/>
  <c r="N927" i="38"/>
  <c r="M927" i="38"/>
  <c r="V927" i="38" s="1"/>
  <c r="N928" i="38"/>
  <c r="M928" i="38"/>
  <c r="V928" i="38" s="1"/>
  <c r="N929" i="38"/>
  <c r="M929" i="38"/>
  <c r="V929" i="38" s="1"/>
  <c r="N930" i="38"/>
  <c r="M930" i="38"/>
  <c r="V930" i="38" s="1"/>
  <c r="N931" i="38"/>
  <c r="M931" i="38"/>
  <c r="V931" i="38" s="1"/>
  <c r="N932" i="38"/>
  <c r="M932" i="38"/>
  <c r="V932" i="38" s="1"/>
  <c r="N933" i="38"/>
  <c r="M933" i="38"/>
  <c r="V933" i="38" s="1"/>
  <c r="N934" i="38"/>
  <c r="M934" i="38"/>
  <c r="V934" i="38" s="1"/>
  <c r="N935" i="38"/>
  <c r="M935" i="38"/>
  <c r="V935" i="38" s="1"/>
  <c r="N936" i="38"/>
  <c r="M936" i="38"/>
  <c r="V936" i="38" s="1"/>
  <c r="N937" i="38"/>
  <c r="M937" i="38"/>
  <c r="V937" i="38" s="1"/>
  <c r="N938" i="38"/>
  <c r="M938" i="38"/>
  <c r="V938" i="38" s="1"/>
  <c r="N939" i="38"/>
  <c r="M939" i="38"/>
  <c r="V939" i="38" s="1"/>
  <c r="N940" i="38"/>
  <c r="M940" i="38"/>
  <c r="V940" i="38" s="1"/>
  <c r="N941" i="38"/>
  <c r="M941" i="38"/>
  <c r="V941" i="38" s="1"/>
  <c r="N942" i="38"/>
  <c r="M942" i="38"/>
  <c r="V942" i="38" s="1"/>
  <c r="N943" i="38"/>
  <c r="M943" i="38"/>
  <c r="V943" i="38" s="1"/>
  <c r="N944" i="38"/>
  <c r="M944" i="38"/>
  <c r="V944" i="38" s="1"/>
  <c r="N945" i="38"/>
  <c r="M945" i="38"/>
  <c r="V945" i="38" s="1"/>
  <c r="N946" i="38"/>
  <c r="M946" i="38"/>
  <c r="V946" i="38" s="1"/>
  <c r="N947" i="38"/>
  <c r="M947" i="38"/>
  <c r="V947" i="38" s="1"/>
  <c r="N948" i="38"/>
  <c r="M948" i="38"/>
  <c r="V948" i="38" s="1"/>
  <c r="N949" i="38"/>
  <c r="M949" i="38"/>
  <c r="V949" i="38" s="1"/>
  <c r="N950" i="38"/>
  <c r="M950" i="38"/>
  <c r="V950" i="38" s="1"/>
  <c r="N951" i="38"/>
  <c r="M951" i="38"/>
  <c r="V951" i="38" s="1"/>
  <c r="N952" i="38"/>
  <c r="M952" i="38"/>
  <c r="V952" i="38" s="1"/>
  <c r="N953" i="38"/>
  <c r="M953" i="38"/>
  <c r="V953" i="38" s="1"/>
  <c r="N954" i="38"/>
  <c r="M954" i="38"/>
  <c r="V954" i="38" s="1"/>
  <c r="N955" i="38"/>
  <c r="M955" i="38"/>
  <c r="V955" i="38" s="1"/>
  <c r="N956" i="38"/>
  <c r="M956" i="38"/>
  <c r="V956" i="38" s="1"/>
  <c r="N957" i="38"/>
  <c r="M957" i="38"/>
  <c r="V957" i="38" s="1"/>
  <c r="N958" i="38"/>
  <c r="M958" i="38"/>
  <c r="V958" i="38" s="1"/>
  <c r="N959" i="38"/>
  <c r="M959" i="38"/>
  <c r="V959" i="38" s="1"/>
  <c r="N960" i="38"/>
  <c r="M960" i="38"/>
  <c r="V960" i="38" s="1"/>
  <c r="N961" i="38"/>
  <c r="M961" i="38"/>
  <c r="V961" i="38" s="1"/>
  <c r="N962" i="38"/>
  <c r="M962" i="38"/>
  <c r="V962" i="38" s="1"/>
  <c r="N963" i="38"/>
  <c r="M963" i="38"/>
  <c r="V963" i="38" s="1"/>
  <c r="N964" i="38"/>
  <c r="M964" i="38"/>
  <c r="V964" i="38" s="1"/>
  <c r="N965" i="38"/>
  <c r="M965" i="38"/>
  <c r="V965" i="38" s="1"/>
  <c r="N966" i="38"/>
  <c r="M966" i="38"/>
  <c r="V966" i="38" s="1"/>
  <c r="N967" i="38"/>
  <c r="M967" i="38"/>
  <c r="V967" i="38" s="1"/>
  <c r="N968" i="38"/>
  <c r="M968" i="38"/>
  <c r="V968" i="38" s="1"/>
  <c r="N969" i="38"/>
  <c r="M969" i="38"/>
  <c r="V969" i="38" s="1"/>
  <c r="N970" i="38"/>
  <c r="M970" i="38"/>
  <c r="V970" i="38" s="1"/>
  <c r="N971" i="38"/>
  <c r="M971" i="38"/>
  <c r="V971" i="38" s="1"/>
  <c r="N972" i="38"/>
  <c r="M972" i="38"/>
  <c r="V972" i="38" s="1"/>
  <c r="N973" i="38"/>
  <c r="M973" i="38"/>
  <c r="V973" i="38" s="1"/>
  <c r="N974" i="38"/>
  <c r="M974" i="38"/>
  <c r="V974" i="38" s="1"/>
  <c r="N975" i="38"/>
  <c r="M975" i="38"/>
  <c r="V975" i="38" s="1"/>
  <c r="N976" i="38"/>
  <c r="M976" i="38"/>
  <c r="V976" i="38" s="1"/>
  <c r="N977" i="38"/>
  <c r="M977" i="38"/>
  <c r="V977" i="38" s="1"/>
  <c r="N978" i="38"/>
  <c r="M978" i="38"/>
  <c r="V978" i="38" s="1"/>
  <c r="N979" i="38"/>
  <c r="M979" i="38"/>
  <c r="V979" i="38" s="1"/>
  <c r="N980" i="38"/>
  <c r="M980" i="38"/>
  <c r="V980" i="38" s="1"/>
  <c r="N981" i="38"/>
  <c r="M981" i="38"/>
  <c r="V981" i="38" s="1"/>
  <c r="N982" i="38"/>
  <c r="M982" i="38"/>
  <c r="V982" i="38" s="1"/>
  <c r="N983" i="38"/>
  <c r="M983" i="38"/>
  <c r="V983" i="38" s="1"/>
  <c r="N984" i="38"/>
  <c r="M984" i="38"/>
  <c r="V984" i="38" s="1"/>
  <c r="N985" i="38"/>
  <c r="M985" i="38"/>
  <c r="V985" i="38" s="1"/>
  <c r="N986" i="38"/>
  <c r="M986" i="38"/>
  <c r="V986" i="38" s="1"/>
  <c r="N987" i="38"/>
  <c r="M987" i="38"/>
  <c r="V987" i="38" s="1"/>
  <c r="N988" i="38"/>
  <c r="M988" i="38"/>
  <c r="V988" i="38" s="1"/>
  <c r="N989" i="38"/>
  <c r="M989" i="38"/>
  <c r="V989" i="38" s="1"/>
  <c r="N990" i="38"/>
  <c r="M990" i="38"/>
  <c r="V990" i="38" s="1"/>
  <c r="N991" i="38"/>
  <c r="M991" i="38"/>
  <c r="V991" i="38" s="1"/>
  <c r="N992" i="38"/>
  <c r="M992" i="38"/>
  <c r="V992" i="38" s="1"/>
  <c r="N993" i="38"/>
  <c r="M993" i="38"/>
  <c r="V993" i="38" s="1"/>
  <c r="N994" i="38"/>
  <c r="M994" i="38"/>
  <c r="V994" i="38" s="1"/>
  <c r="N995" i="38"/>
  <c r="M995" i="38"/>
  <c r="V995" i="38" s="1"/>
  <c r="N996" i="38"/>
  <c r="M996" i="38"/>
  <c r="V996" i="38" s="1"/>
  <c r="N997" i="38"/>
  <c r="M997" i="38"/>
  <c r="V997" i="38" s="1"/>
  <c r="N998" i="38"/>
  <c r="M998" i="38"/>
  <c r="V998" i="38" s="1"/>
  <c r="N999" i="38"/>
  <c r="M999" i="38"/>
  <c r="V999" i="38" s="1"/>
  <c r="N1000" i="38"/>
  <c r="M1000" i="38"/>
  <c r="V1000" i="38" s="1"/>
  <c r="N1001" i="38"/>
  <c r="M1001" i="38"/>
  <c r="V1001" i="38" s="1"/>
  <c r="N1002" i="38"/>
  <c r="M1002" i="38"/>
  <c r="V1002" i="38" s="1"/>
  <c r="N1003" i="38"/>
  <c r="M1003" i="38"/>
  <c r="V1003" i="38" s="1"/>
  <c r="N1004" i="38"/>
  <c r="M1004" i="38"/>
  <c r="V1004" i="38" s="1"/>
  <c r="N1005" i="38"/>
  <c r="M1005" i="38"/>
  <c r="V1005" i="38" s="1"/>
  <c r="N1006" i="38"/>
  <c r="M1006" i="38"/>
  <c r="V1006" i="38" s="1"/>
  <c r="N1007" i="38"/>
  <c r="M1007" i="38"/>
  <c r="V1007" i="38" s="1"/>
  <c r="N1008" i="38"/>
  <c r="M1008" i="38"/>
  <c r="V1008" i="38" s="1"/>
  <c r="N1009" i="38"/>
  <c r="M1009" i="38"/>
  <c r="V1009" i="38" s="1"/>
  <c r="N1010" i="38"/>
  <c r="M1010" i="38"/>
  <c r="V1010" i="38" s="1"/>
  <c r="N1011" i="38"/>
  <c r="M1011" i="38"/>
  <c r="V1011" i="38" s="1"/>
  <c r="N1012" i="38"/>
  <c r="M1012" i="38"/>
  <c r="V1012" i="38" s="1"/>
  <c r="N1013" i="38"/>
  <c r="M1013" i="38"/>
  <c r="V1013" i="38" s="1"/>
  <c r="N1014" i="38"/>
  <c r="M1014" i="38"/>
  <c r="V1014" i="38" s="1"/>
  <c r="N1015" i="38"/>
  <c r="M1015" i="38"/>
  <c r="V1015" i="38" s="1"/>
  <c r="N1016" i="38"/>
  <c r="M1016" i="38"/>
  <c r="V1016" i="38" s="1"/>
  <c r="N1017" i="38"/>
  <c r="M1017" i="38"/>
  <c r="V1017" i="38" s="1"/>
  <c r="N1018" i="38"/>
  <c r="M1018" i="38"/>
  <c r="V1018" i="38" s="1"/>
  <c r="N1019" i="38"/>
  <c r="M1019" i="38"/>
  <c r="V1019" i="38" s="1"/>
  <c r="N1020" i="38"/>
  <c r="M1020" i="38"/>
  <c r="V1020" i="38" s="1"/>
  <c r="N1021" i="38"/>
  <c r="M1021" i="38"/>
  <c r="V1021" i="38" s="1"/>
  <c r="N1022" i="38"/>
  <c r="M1022" i="38"/>
  <c r="V1022" i="38" s="1"/>
  <c r="N1023" i="38"/>
  <c r="M1023" i="38"/>
  <c r="V1023" i="38" s="1"/>
  <c r="N1024" i="38"/>
  <c r="M1024" i="38"/>
  <c r="V1024" i="38" s="1"/>
  <c r="N1025" i="38"/>
  <c r="M1025" i="38"/>
  <c r="V1025" i="38" s="1"/>
  <c r="N1026" i="38"/>
  <c r="M1026" i="38"/>
  <c r="V1026" i="38" s="1"/>
  <c r="N1027" i="38"/>
  <c r="M1027" i="38"/>
  <c r="V1027" i="38" s="1"/>
  <c r="N1028" i="38"/>
  <c r="M1028" i="38"/>
  <c r="V1028" i="38" s="1"/>
  <c r="N1029" i="38"/>
  <c r="M1029" i="38"/>
  <c r="V1029" i="38" s="1"/>
  <c r="N1030" i="38"/>
  <c r="M1030" i="38"/>
  <c r="V1030" i="38" s="1"/>
  <c r="N1031" i="38"/>
  <c r="M1031" i="38"/>
  <c r="V1031" i="38" s="1"/>
  <c r="N1032" i="38"/>
  <c r="M1032" i="38"/>
  <c r="V1032" i="38" s="1"/>
  <c r="N1033" i="38"/>
  <c r="M1033" i="38"/>
  <c r="V1033" i="38" s="1"/>
  <c r="N1034" i="38"/>
  <c r="M1034" i="38"/>
  <c r="V1034" i="38" s="1"/>
  <c r="N1035" i="38"/>
  <c r="M1035" i="38"/>
  <c r="V1035" i="38" s="1"/>
  <c r="N1036" i="38"/>
  <c r="M1036" i="38"/>
  <c r="V1036" i="38" s="1"/>
  <c r="N1037" i="38"/>
  <c r="M1037" i="38"/>
  <c r="V1037" i="38" s="1"/>
  <c r="N1038" i="38"/>
  <c r="M1038" i="38"/>
  <c r="V1038" i="38" s="1"/>
  <c r="N1039" i="38"/>
  <c r="M1039" i="38"/>
  <c r="V1039" i="38" s="1"/>
  <c r="N1040" i="38"/>
  <c r="M1040" i="38"/>
  <c r="V1040" i="38" s="1"/>
  <c r="N1041" i="38"/>
  <c r="M1041" i="38"/>
  <c r="V1041" i="38" s="1"/>
  <c r="N1042" i="38"/>
  <c r="M1042" i="38"/>
  <c r="V1042" i="38" s="1"/>
  <c r="N1043" i="38"/>
  <c r="M1043" i="38"/>
  <c r="V1043" i="38" s="1"/>
  <c r="N1044" i="38"/>
  <c r="M1044" i="38"/>
  <c r="V1044" i="38" s="1"/>
  <c r="N1045" i="38"/>
  <c r="M1045" i="38"/>
  <c r="V1045" i="38" s="1"/>
  <c r="N1046" i="38"/>
  <c r="M1046" i="38"/>
  <c r="V1046" i="38" s="1"/>
  <c r="N1047" i="38"/>
  <c r="M1047" i="38"/>
  <c r="V1047" i="38" s="1"/>
  <c r="N1048" i="38"/>
  <c r="M1048" i="38"/>
  <c r="V1048" i="38" s="1"/>
  <c r="N1049" i="38"/>
  <c r="M1049" i="38"/>
  <c r="V1049" i="38" s="1"/>
  <c r="N1050" i="38"/>
  <c r="M1050" i="38"/>
  <c r="V1050" i="38" s="1"/>
  <c r="N1051" i="38"/>
  <c r="M1051" i="38"/>
  <c r="V1051" i="38" s="1"/>
  <c r="N1052" i="38"/>
  <c r="M1052" i="38"/>
  <c r="V1052" i="38" s="1"/>
  <c r="N1053" i="38"/>
  <c r="M1053" i="38"/>
  <c r="V1053" i="38" s="1"/>
  <c r="N1054" i="38"/>
  <c r="M1054" i="38"/>
  <c r="V1054" i="38" s="1"/>
  <c r="N1055" i="38"/>
  <c r="M1055" i="38"/>
  <c r="V1055" i="38" s="1"/>
  <c r="N1056" i="38"/>
  <c r="M1056" i="38"/>
  <c r="V1056" i="38" s="1"/>
  <c r="N1057" i="38"/>
  <c r="M1057" i="38"/>
  <c r="V1057" i="38" s="1"/>
  <c r="N1058" i="38"/>
  <c r="M1058" i="38"/>
  <c r="V1058" i="38" s="1"/>
  <c r="N1059" i="38"/>
  <c r="M1059" i="38"/>
  <c r="V1059" i="38" s="1"/>
  <c r="N1060" i="38"/>
  <c r="M1060" i="38"/>
  <c r="V1060" i="38" s="1"/>
  <c r="N1061" i="38"/>
  <c r="M1061" i="38"/>
  <c r="V1061" i="38" s="1"/>
  <c r="N1062" i="38"/>
  <c r="M1062" i="38"/>
  <c r="V1062" i="38" s="1"/>
  <c r="N1063" i="38"/>
  <c r="M1063" i="38"/>
  <c r="V1063" i="38" s="1"/>
  <c r="N1064" i="38"/>
  <c r="M1064" i="38"/>
  <c r="V1064" i="38" s="1"/>
  <c r="N1065" i="38"/>
  <c r="M1065" i="38"/>
  <c r="V1065" i="38" s="1"/>
  <c r="N1066" i="38"/>
  <c r="M1066" i="38"/>
  <c r="V1066" i="38" s="1"/>
  <c r="N1067" i="38"/>
  <c r="M1067" i="38"/>
  <c r="V1067" i="38" s="1"/>
  <c r="N1068" i="38"/>
  <c r="M1068" i="38"/>
  <c r="V1068" i="38" s="1"/>
  <c r="N1069" i="38"/>
  <c r="M1069" i="38"/>
  <c r="V1069" i="38" s="1"/>
  <c r="N1070" i="38"/>
  <c r="M1070" i="38"/>
  <c r="V1070" i="38" s="1"/>
  <c r="N1071" i="38"/>
  <c r="M1071" i="38"/>
  <c r="V1071" i="38" s="1"/>
  <c r="N1072" i="38"/>
  <c r="M1072" i="38"/>
  <c r="V1072" i="38" s="1"/>
  <c r="N1073" i="38"/>
  <c r="M1073" i="38"/>
  <c r="V1073" i="38" s="1"/>
  <c r="N1074" i="38"/>
  <c r="M1074" i="38"/>
  <c r="V1074" i="38" s="1"/>
  <c r="N1075" i="38"/>
  <c r="M1075" i="38"/>
  <c r="V1075" i="38" s="1"/>
  <c r="N1076" i="38"/>
  <c r="M1076" i="38"/>
  <c r="V1076" i="38" s="1"/>
  <c r="N1077" i="38"/>
  <c r="M1077" i="38"/>
  <c r="V1077" i="38" s="1"/>
  <c r="N1078" i="38"/>
  <c r="M1078" i="38"/>
  <c r="V1078" i="38" s="1"/>
  <c r="N1079" i="38"/>
  <c r="M1079" i="38"/>
  <c r="V1079" i="38" s="1"/>
  <c r="N1080" i="38"/>
  <c r="M1080" i="38"/>
  <c r="V1080" i="38" s="1"/>
  <c r="N1081" i="38"/>
  <c r="M1081" i="38"/>
  <c r="V1081" i="38" s="1"/>
  <c r="N1082" i="38"/>
  <c r="M1082" i="38"/>
  <c r="V1082" i="38" s="1"/>
  <c r="N1083" i="38"/>
  <c r="M1083" i="38"/>
  <c r="V1083" i="38" s="1"/>
  <c r="N1084" i="38"/>
  <c r="M1084" i="38"/>
  <c r="V1084" i="38" s="1"/>
  <c r="N1085" i="38"/>
  <c r="M1085" i="38"/>
  <c r="V1085" i="38" s="1"/>
  <c r="N1086" i="38"/>
  <c r="M1086" i="38"/>
  <c r="V1086" i="38" s="1"/>
  <c r="N1087" i="38"/>
  <c r="M1087" i="38"/>
  <c r="V1087" i="38" s="1"/>
  <c r="N1088" i="38"/>
  <c r="M1088" i="38"/>
  <c r="V1088" i="38" s="1"/>
  <c r="N1089" i="38"/>
  <c r="M1089" i="38"/>
  <c r="V1089" i="38" s="1"/>
  <c r="N1090" i="38"/>
  <c r="M1090" i="38"/>
  <c r="V1090" i="38" s="1"/>
  <c r="N1091" i="38"/>
  <c r="M1091" i="38"/>
  <c r="V1091" i="38" s="1"/>
  <c r="N1092" i="38"/>
  <c r="M1092" i="38"/>
  <c r="V1092" i="38" s="1"/>
  <c r="N1093" i="38"/>
  <c r="M1093" i="38"/>
  <c r="V1093" i="38" s="1"/>
  <c r="N1094" i="38"/>
  <c r="M1094" i="38"/>
  <c r="V1094" i="38" s="1"/>
  <c r="N1095" i="38"/>
  <c r="M1095" i="38"/>
  <c r="V1095" i="38" s="1"/>
  <c r="N1096" i="38"/>
  <c r="M1096" i="38"/>
  <c r="V1096" i="38" s="1"/>
  <c r="N1097" i="38"/>
  <c r="M1097" i="38"/>
  <c r="V1097" i="38" s="1"/>
  <c r="N1098" i="38"/>
  <c r="M1098" i="38"/>
  <c r="V1098" i="38" s="1"/>
  <c r="N1099" i="38"/>
  <c r="M1099" i="38"/>
  <c r="V1099" i="38" s="1"/>
  <c r="N1100" i="38"/>
  <c r="M1100" i="38"/>
  <c r="V1100" i="38" s="1"/>
  <c r="N1101" i="38"/>
  <c r="M1101" i="38"/>
  <c r="V1101" i="38" s="1"/>
  <c r="N1102" i="38"/>
  <c r="M1102" i="38"/>
  <c r="V1102" i="38" s="1"/>
  <c r="N1103" i="38"/>
  <c r="M1103" i="38"/>
  <c r="V1103" i="38" s="1"/>
  <c r="N1104" i="38"/>
  <c r="M1104" i="38"/>
  <c r="V1104" i="38" s="1"/>
  <c r="N1105" i="38"/>
  <c r="M1105" i="38"/>
  <c r="V1105" i="38" s="1"/>
  <c r="N1106" i="38"/>
  <c r="M1106" i="38"/>
  <c r="V1106" i="38" s="1"/>
  <c r="N1107" i="38"/>
  <c r="M1107" i="38"/>
  <c r="V1107" i="38" s="1"/>
  <c r="N1108" i="38"/>
  <c r="M1108" i="38"/>
  <c r="V1108" i="38" s="1"/>
  <c r="N1109" i="38"/>
  <c r="M1109" i="38"/>
  <c r="V1109" i="38" s="1"/>
  <c r="N1110" i="38"/>
  <c r="M1110" i="38"/>
  <c r="V1110" i="38" s="1"/>
  <c r="N1111" i="38"/>
  <c r="M1111" i="38"/>
  <c r="V1111" i="38" s="1"/>
  <c r="N1112" i="38"/>
  <c r="M1112" i="38"/>
  <c r="V1112" i="38" s="1"/>
  <c r="N1113" i="38"/>
  <c r="M1113" i="38"/>
  <c r="V1113" i="38" s="1"/>
  <c r="N1114" i="38"/>
  <c r="M1114" i="38"/>
  <c r="V1114" i="38" s="1"/>
  <c r="N1115" i="38"/>
  <c r="M1115" i="38"/>
  <c r="V1115" i="38" s="1"/>
  <c r="N1116" i="38"/>
  <c r="M1116" i="38"/>
  <c r="V1116" i="38" s="1"/>
  <c r="N1117" i="38"/>
  <c r="M1117" i="38"/>
  <c r="V1117" i="38" s="1"/>
  <c r="N1118" i="38"/>
  <c r="M1118" i="38"/>
  <c r="V1118" i="38" s="1"/>
  <c r="N1119" i="38"/>
  <c r="M1119" i="38"/>
  <c r="V1119" i="38" s="1"/>
  <c r="N1120" i="38"/>
  <c r="M1120" i="38"/>
  <c r="V1120" i="38" s="1"/>
  <c r="N1121" i="38"/>
  <c r="M1121" i="38"/>
  <c r="V1121" i="38" s="1"/>
  <c r="N1122" i="38"/>
  <c r="M1122" i="38"/>
  <c r="V1122" i="38" s="1"/>
  <c r="N1123" i="38"/>
  <c r="M1123" i="38"/>
  <c r="V1123" i="38" s="1"/>
  <c r="N1124" i="38"/>
  <c r="M1124" i="38"/>
  <c r="V1124" i="38" s="1"/>
  <c r="N1125" i="38"/>
  <c r="M1125" i="38"/>
  <c r="V1125" i="38" s="1"/>
  <c r="N1126" i="38"/>
  <c r="M1126" i="38"/>
  <c r="V1126" i="38" s="1"/>
  <c r="N1127" i="38"/>
  <c r="M1127" i="38"/>
  <c r="V1127" i="38" s="1"/>
  <c r="N1128" i="38"/>
  <c r="M1128" i="38"/>
  <c r="V1128" i="38" s="1"/>
  <c r="N1129" i="38"/>
  <c r="M1129" i="38"/>
  <c r="V1129" i="38" s="1"/>
  <c r="N1130" i="38"/>
  <c r="M1130" i="38"/>
  <c r="V1130" i="38" s="1"/>
  <c r="N1131" i="38"/>
  <c r="M1131" i="38"/>
  <c r="V1131" i="38" s="1"/>
  <c r="N1132" i="38"/>
  <c r="M1132" i="38"/>
  <c r="V1132" i="38" s="1"/>
  <c r="N1133" i="38"/>
  <c r="M1133" i="38"/>
  <c r="V1133" i="38" s="1"/>
  <c r="N1134" i="38"/>
  <c r="M1134" i="38"/>
  <c r="V1134" i="38" s="1"/>
  <c r="N1135" i="38"/>
  <c r="M1135" i="38"/>
  <c r="V1135" i="38" s="1"/>
  <c r="N1136" i="38"/>
  <c r="M1136" i="38"/>
  <c r="V1136" i="38" s="1"/>
  <c r="N1137" i="38"/>
  <c r="M1137" i="38"/>
  <c r="V1137" i="38" s="1"/>
  <c r="N1138" i="38"/>
  <c r="M1138" i="38"/>
  <c r="V1138" i="38" s="1"/>
  <c r="N1139" i="38"/>
  <c r="M1139" i="38"/>
  <c r="V1139" i="38" s="1"/>
  <c r="N1140" i="38"/>
  <c r="M1140" i="38"/>
  <c r="V1140" i="38" s="1"/>
  <c r="N1141" i="38"/>
  <c r="M1141" i="38"/>
  <c r="V1141" i="38" s="1"/>
  <c r="N1142" i="38"/>
  <c r="M1142" i="38"/>
  <c r="V1142" i="38" s="1"/>
  <c r="N1143" i="38"/>
  <c r="M1143" i="38"/>
  <c r="V1143" i="38" s="1"/>
  <c r="N1144" i="38"/>
  <c r="M1144" i="38"/>
  <c r="V1144" i="38" s="1"/>
  <c r="N1145" i="38"/>
  <c r="M1145" i="38"/>
  <c r="V1145" i="38" s="1"/>
  <c r="N1146" i="38"/>
  <c r="M1146" i="38"/>
  <c r="V1146" i="38" s="1"/>
  <c r="N1147" i="38"/>
  <c r="M1147" i="38"/>
  <c r="V1147" i="38" s="1"/>
  <c r="N1148" i="38"/>
  <c r="M1148" i="38"/>
  <c r="V1148" i="38" s="1"/>
  <c r="N1149" i="38"/>
  <c r="M1149" i="38"/>
  <c r="V1149" i="38" s="1"/>
  <c r="N1150" i="38"/>
  <c r="M1150" i="38"/>
  <c r="V1150" i="38" s="1"/>
  <c r="N1151" i="38"/>
  <c r="M1151" i="38"/>
  <c r="V1151" i="38" s="1"/>
  <c r="N1152" i="38"/>
  <c r="M1152" i="38"/>
  <c r="V1152" i="38" s="1"/>
  <c r="N1153" i="38"/>
  <c r="M1153" i="38"/>
  <c r="V1153" i="38" s="1"/>
  <c r="N1154" i="38"/>
  <c r="M1154" i="38"/>
  <c r="V1154" i="38" s="1"/>
  <c r="N1155" i="38"/>
  <c r="M1155" i="38"/>
  <c r="V1155" i="38" s="1"/>
  <c r="N1156" i="38"/>
  <c r="M1156" i="38"/>
  <c r="V1156" i="38" s="1"/>
  <c r="N1157" i="38"/>
  <c r="M1157" i="38"/>
  <c r="V1157" i="38" s="1"/>
  <c r="N1158" i="38"/>
  <c r="M1158" i="38"/>
  <c r="V1158" i="38" s="1"/>
  <c r="N1159" i="38"/>
  <c r="M1159" i="38"/>
  <c r="V1159" i="38" s="1"/>
  <c r="N1160" i="38"/>
  <c r="M1160" i="38"/>
  <c r="V1160" i="38" s="1"/>
  <c r="N1161" i="38"/>
  <c r="M1161" i="38"/>
  <c r="V1161" i="38" s="1"/>
  <c r="N1162" i="38"/>
  <c r="M1162" i="38"/>
  <c r="V1162" i="38" s="1"/>
  <c r="N1163" i="38"/>
  <c r="M1163" i="38"/>
  <c r="V1163" i="38" s="1"/>
  <c r="N1164" i="38"/>
  <c r="M1164" i="38"/>
  <c r="V1164" i="38" s="1"/>
  <c r="N1165" i="38"/>
  <c r="M1165" i="38"/>
  <c r="V1165" i="38" s="1"/>
  <c r="N1166" i="38"/>
  <c r="M1166" i="38"/>
  <c r="V1166" i="38" s="1"/>
  <c r="N1167" i="38"/>
  <c r="M1167" i="38"/>
  <c r="V1167" i="38" s="1"/>
  <c r="N1168" i="38"/>
  <c r="M1168" i="38"/>
  <c r="V1168" i="38" s="1"/>
  <c r="N1169" i="38"/>
  <c r="M1169" i="38"/>
  <c r="V1169" i="38" s="1"/>
  <c r="N1170" i="38"/>
  <c r="M1170" i="38"/>
  <c r="V1170" i="38" s="1"/>
  <c r="N1171" i="38"/>
  <c r="M1171" i="38"/>
  <c r="V1171" i="38" s="1"/>
  <c r="N1172" i="38"/>
  <c r="M1172" i="38"/>
  <c r="V1172" i="38" s="1"/>
  <c r="N1173" i="38"/>
  <c r="M1173" i="38"/>
  <c r="V1173" i="38" s="1"/>
  <c r="N1174" i="38"/>
  <c r="M1174" i="38"/>
  <c r="V1174" i="38" s="1"/>
  <c r="N1175" i="38"/>
  <c r="M1175" i="38"/>
  <c r="V1175" i="38" s="1"/>
  <c r="N1176" i="38"/>
  <c r="M1176" i="38"/>
  <c r="V1176" i="38" s="1"/>
  <c r="N1177" i="38"/>
  <c r="M1177" i="38"/>
  <c r="V1177" i="38" s="1"/>
  <c r="N1178" i="38"/>
  <c r="M1178" i="38"/>
  <c r="V1178" i="38" s="1"/>
  <c r="N1179" i="38"/>
  <c r="M1179" i="38"/>
  <c r="V1179" i="38" s="1"/>
  <c r="N1180" i="38"/>
  <c r="M1180" i="38"/>
  <c r="V1180" i="38" s="1"/>
  <c r="N1181" i="38"/>
  <c r="M1181" i="38"/>
  <c r="V1181" i="38" s="1"/>
  <c r="N1182" i="38"/>
  <c r="M1182" i="38"/>
  <c r="V1182" i="38" s="1"/>
  <c r="N1183" i="38"/>
  <c r="M1183" i="38"/>
  <c r="V1183" i="38" s="1"/>
  <c r="N1184" i="38"/>
  <c r="M1184" i="38"/>
  <c r="V1184" i="38" s="1"/>
  <c r="N1185" i="38"/>
  <c r="M1185" i="38"/>
  <c r="V1185" i="38" s="1"/>
  <c r="N1186" i="38"/>
  <c r="M1186" i="38"/>
  <c r="V1186" i="38" s="1"/>
  <c r="N1187" i="38"/>
  <c r="M1187" i="38"/>
  <c r="V1187" i="38" s="1"/>
  <c r="N1188" i="38"/>
  <c r="M1188" i="38"/>
  <c r="V1188" i="38" s="1"/>
  <c r="N1189" i="38"/>
  <c r="M1189" i="38"/>
  <c r="V1189" i="38" s="1"/>
  <c r="N1190" i="38"/>
  <c r="M1190" i="38"/>
  <c r="V1190" i="38" s="1"/>
  <c r="N1191" i="38"/>
  <c r="M1191" i="38"/>
  <c r="V1191" i="38" s="1"/>
  <c r="N1192" i="38"/>
  <c r="M1192" i="38"/>
  <c r="V1192" i="38" s="1"/>
  <c r="N1193" i="38"/>
  <c r="M1193" i="38"/>
  <c r="V1193" i="38" s="1"/>
  <c r="N1194" i="38"/>
  <c r="M1194" i="38"/>
  <c r="V1194" i="38" s="1"/>
  <c r="N1195" i="38"/>
  <c r="M1195" i="38"/>
  <c r="V1195" i="38" s="1"/>
  <c r="N1196" i="38"/>
  <c r="M1196" i="38"/>
  <c r="V1196" i="38" s="1"/>
  <c r="N1197" i="38"/>
  <c r="M1197" i="38"/>
  <c r="V1197" i="38" s="1"/>
  <c r="N1198" i="38"/>
  <c r="M1198" i="38"/>
  <c r="V1198" i="38" s="1"/>
  <c r="N1199" i="38"/>
  <c r="M1199" i="38"/>
  <c r="V1199" i="38" s="1"/>
  <c r="N1200" i="38"/>
  <c r="M1200" i="38"/>
  <c r="V1200" i="38" s="1"/>
  <c r="N1201" i="38"/>
  <c r="M1201" i="38"/>
  <c r="V1201" i="38" s="1"/>
  <c r="N1202" i="38"/>
  <c r="M1202" i="38"/>
  <c r="V1202" i="38" s="1"/>
  <c r="N1203" i="38"/>
  <c r="M1203" i="38"/>
  <c r="V1203" i="38" s="1"/>
  <c r="N1204" i="38"/>
  <c r="M1204" i="38"/>
  <c r="V1204" i="38" s="1"/>
  <c r="N1205" i="38"/>
  <c r="M1205" i="38"/>
  <c r="V1205" i="38" s="1"/>
  <c r="N1206" i="38"/>
  <c r="M1206" i="38"/>
  <c r="V1206" i="38" s="1"/>
  <c r="N1207" i="38"/>
  <c r="M1207" i="38"/>
  <c r="V1207" i="38" s="1"/>
  <c r="N1208" i="38"/>
  <c r="M1208" i="38"/>
  <c r="V1208" i="38" s="1"/>
  <c r="N1209" i="38"/>
  <c r="M1209" i="38"/>
  <c r="V1209" i="38" s="1"/>
  <c r="N1210" i="38"/>
  <c r="M1210" i="38"/>
  <c r="V1210" i="38" s="1"/>
  <c r="N1211" i="38"/>
  <c r="M1211" i="38"/>
  <c r="V1211" i="38" s="1"/>
  <c r="N1212" i="38"/>
  <c r="M1212" i="38"/>
  <c r="V1212" i="38" s="1"/>
  <c r="N1213" i="38"/>
  <c r="M1213" i="38"/>
  <c r="V1213" i="38" s="1"/>
  <c r="N1214" i="38"/>
  <c r="M1214" i="38"/>
  <c r="V1214" i="38" s="1"/>
  <c r="N1215" i="38"/>
  <c r="M1215" i="38"/>
  <c r="V1215" i="38" s="1"/>
  <c r="N1216" i="38"/>
  <c r="M1216" i="38"/>
  <c r="V1216" i="38" s="1"/>
  <c r="N1217" i="38"/>
  <c r="M1217" i="38"/>
  <c r="V1217" i="38" s="1"/>
  <c r="N1218" i="38"/>
  <c r="M1218" i="38"/>
  <c r="V1218" i="38" s="1"/>
  <c r="N1219" i="38"/>
  <c r="M1219" i="38"/>
  <c r="V1219" i="38" s="1"/>
  <c r="N1220" i="38"/>
  <c r="M1220" i="38"/>
  <c r="V1220" i="38" s="1"/>
  <c r="N1221" i="38"/>
  <c r="M1221" i="38"/>
  <c r="V1221" i="38" s="1"/>
  <c r="N1222" i="38"/>
  <c r="M1222" i="38"/>
  <c r="V1222" i="38" s="1"/>
  <c r="N1223" i="38"/>
  <c r="M1223" i="38"/>
  <c r="V1223" i="38" s="1"/>
  <c r="N1224" i="38"/>
  <c r="M1224" i="38"/>
  <c r="V1224" i="38" s="1"/>
  <c r="N1225" i="38"/>
  <c r="M1225" i="38"/>
  <c r="V1225" i="38" s="1"/>
  <c r="N1226" i="38"/>
  <c r="M1226" i="38"/>
  <c r="V1226" i="38" s="1"/>
  <c r="N1227" i="38"/>
  <c r="M1227" i="38"/>
  <c r="V1227" i="38" s="1"/>
  <c r="N1228" i="38"/>
  <c r="M1228" i="38"/>
  <c r="V1228" i="38" s="1"/>
  <c r="N1229" i="38"/>
  <c r="M1229" i="38"/>
  <c r="V1229" i="38" s="1"/>
  <c r="N1230" i="38"/>
  <c r="M1230" i="38"/>
  <c r="V1230" i="38" s="1"/>
  <c r="N1231" i="38"/>
  <c r="M1231" i="38"/>
  <c r="V1231" i="38" s="1"/>
  <c r="N1232" i="38"/>
  <c r="M1232" i="38"/>
  <c r="V1232" i="38" s="1"/>
  <c r="N1233" i="38"/>
  <c r="M1233" i="38"/>
  <c r="V1233" i="38" s="1"/>
  <c r="N1234" i="38"/>
  <c r="M1234" i="38"/>
  <c r="V1234" i="38" s="1"/>
  <c r="N1235" i="38"/>
  <c r="M1235" i="38"/>
  <c r="V1235" i="38" s="1"/>
  <c r="N1236" i="38"/>
  <c r="M1236" i="38"/>
  <c r="V1236" i="38" s="1"/>
  <c r="N1237" i="38"/>
  <c r="M1237" i="38"/>
  <c r="V1237" i="38" s="1"/>
  <c r="N1238" i="38"/>
  <c r="M1238" i="38"/>
  <c r="V1238" i="38" s="1"/>
  <c r="N1239" i="38"/>
  <c r="M1239" i="38"/>
  <c r="V1239" i="38" s="1"/>
  <c r="N1240" i="38"/>
  <c r="M1240" i="38"/>
  <c r="V1240" i="38" s="1"/>
  <c r="N1241" i="38"/>
  <c r="M1241" i="38"/>
  <c r="V1241" i="38" s="1"/>
  <c r="N1242" i="38"/>
  <c r="M1242" i="38"/>
  <c r="V1242" i="38" s="1"/>
  <c r="N1243" i="38"/>
  <c r="M1243" i="38"/>
  <c r="V1243" i="38" s="1"/>
  <c r="N1244" i="38"/>
  <c r="M1244" i="38"/>
  <c r="V1244" i="38" s="1"/>
  <c r="N1245" i="38"/>
  <c r="M1245" i="38"/>
  <c r="V1245" i="38" s="1"/>
  <c r="N1246" i="38"/>
  <c r="M1246" i="38"/>
  <c r="V1246" i="38" s="1"/>
  <c r="N1247" i="38"/>
  <c r="M1247" i="38"/>
  <c r="V1247" i="38" s="1"/>
  <c r="N1248" i="38"/>
  <c r="M1248" i="38"/>
  <c r="V1248" i="38" s="1"/>
  <c r="N1249" i="38"/>
  <c r="M1249" i="38"/>
  <c r="V1249" i="38" s="1"/>
  <c r="N1250" i="38"/>
  <c r="M1250" i="38"/>
  <c r="V1250" i="38" s="1"/>
  <c r="N1251" i="38"/>
  <c r="M1251" i="38"/>
  <c r="V1251" i="38" s="1"/>
  <c r="N1252" i="38"/>
  <c r="M1252" i="38"/>
  <c r="V1252" i="38" s="1"/>
  <c r="N1253" i="38"/>
  <c r="M1253" i="38"/>
  <c r="V1253" i="38" s="1"/>
  <c r="N1254" i="38"/>
  <c r="M1254" i="38"/>
  <c r="V1254" i="38" s="1"/>
  <c r="N1255" i="38"/>
  <c r="M1255" i="38"/>
  <c r="V1255" i="38" s="1"/>
  <c r="N1256" i="38"/>
  <c r="M1256" i="38"/>
  <c r="V1256" i="38" s="1"/>
  <c r="N1257" i="38"/>
  <c r="M1257" i="38"/>
  <c r="V1257" i="38" s="1"/>
  <c r="N1258" i="38"/>
  <c r="M1258" i="38"/>
  <c r="V1258" i="38" s="1"/>
  <c r="N1259" i="38"/>
  <c r="M1259" i="38"/>
  <c r="V1259" i="38" s="1"/>
  <c r="N1260" i="38"/>
  <c r="M1260" i="38"/>
  <c r="V1260" i="38" s="1"/>
  <c r="N1261" i="38"/>
  <c r="M1261" i="38"/>
  <c r="V1261" i="38" s="1"/>
  <c r="N1262" i="38"/>
  <c r="M1262" i="38"/>
  <c r="V1262" i="38" s="1"/>
  <c r="N1263" i="38"/>
  <c r="M1263" i="38"/>
  <c r="V1263" i="38" s="1"/>
  <c r="N1264" i="38"/>
  <c r="M1264" i="38"/>
  <c r="V1264" i="38" s="1"/>
  <c r="N1265" i="38"/>
  <c r="M1265" i="38"/>
  <c r="V1265" i="38" s="1"/>
  <c r="N1266" i="38"/>
  <c r="M1266" i="38"/>
  <c r="V1266" i="38" s="1"/>
  <c r="N1267" i="38"/>
  <c r="M1267" i="38"/>
  <c r="V1267" i="38" s="1"/>
  <c r="N1268" i="38"/>
  <c r="M1268" i="38"/>
  <c r="V1268" i="38" s="1"/>
  <c r="N1269" i="38"/>
  <c r="M1269" i="38"/>
  <c r="V1269" i="38" s="1"/>
  <c r="N1270" i="38"/>
  <c r="M1270" i="38"/>
  <c r="V1270" i="38" s="1"/>
  <c r="N1271" i="38"/>
  <c r="M1271" i="38"/>
  <c r="V1271" i="38" s="1"/>
  <c r="N1272" i="38"/>
  <c r="M1272" i="38"/>
  <c r="V1272" i="38" s="1"/>
  <c r="N1273" i="38"/>
  <c r="M1273" i="38"/>
  <c r="V1273" i="38" s="1"/>
  <c r="N1274" i="38"/>
  <c r="M1274" i="38"/>
  <c r="V1274" i="38" s="1"/>
  <c r="N1275" i="38"/>
  <c r="M1275" i="38"/>
  <c r="V1275" i="38" s="1"/>
  <c r="N1276" i="38"/>
  <c r="M1276" i="38"/>
  <c r="V1276" i="38" s="1"/>
  <c r="N1277" i="38"/>
  <c r="M1277" i="38"/>
  <c r="V1277" i="38" s="1"/>
  <c r="N1278" i="38"/>
  <c r="M1278" i="38"/>
  <c r="V1278" i="38" s="1"/>
  <c r="N1279" i="38"/>
  <c r="M1279" i="38"/>
  <c r="V1279" i="38" s="1"/>
  <c r="N1280" i="38"/>
  <c r="M1280" i="38"/>
  <c r="V1280" i="38" s="1"/>
  <c r="N1281" i="38"/>
  <c r="M1281" i="38"/>
  <c r="V1281" i="38" s="1"/>
  <c r="N1282" i="38"/>
  <c r="M1282" i="38"/>
  <c r="V1282" i="38" s="1"/>
  <c r="N1283" i="38"/>
  <c r="M1283" i="38"/>
  <c r="V1283" i="38" s="1"/>
  <c r="N1284" i="38"/>
  <c r="M1284" i="38"/>
  <c r="V1284" i="38" s="1"/>
  <c r="N1285" i="38"/>
  <c r="M1285" i="38"/>
  <c r="V1285" i="38" s="1"/>
  <c r="N1286" i="38"/>
  <c r="M1286" i="38"/>
  <c r="V1286" i="38" s="1"/>
  <c r="N1287" i="38"/>
  <c r="M1287" i="38"/>
  <c r="V1287" i="38" s="1"/>
  <c r="N1288" i="38"/>
  <c r="M1288" i="38"/>
  <c r="V1288" i="38" s="1"/>
  <c r="N1289" i="38"/>
  <c r="M1289" i="38"/>
  <c r="V1289" i="38" s="1"/>
  <c r="N1290" i="38"/>
  <c r="M1290" i="38"/>
  <c r="V1290" i="38" s="1"/>
  <c r="N1291" i="38"/>
  <c r="M1291" i="38"/>
  <c r="V1291" i="38" s="1"/>
  <c r="N1292" i="38"/>
  <c r="M1292" i="38"/>
  <c r="V1292" i="38" s="1"/>
  <c r="N1293" i="38"/>
  <c r="M1293" i="38"/>
  <c r="V1293" i="38" s="1"/>
  <c r="N1294" i="38"/>
  <c r="M1294" i="38"/>
  <c r="V1294" i="38" s="1"/>
  <c r="N1295" i="38"/>
  <c r="M1295" i="38"/>
  <c r="V1295" i="38" s="1"/>
  <c r="N1296" i="38"/>
  <c r="M1296" i="38"/>
  <c r="V1296" i="38" s="1"/>
  <c r="N1297" i="38"/>
  <c r="M1297" i="38"/>
  <c r="V1297" i="38" s="1"/>
  <c r="N1298" i="38"/>
  <c r="M1298" i="38"/>
  <c r="V1298" i="38" s="1"/>
  <c r="N1299" i="38"/>
  <c r="M1299" i="38"/>
  <c r="V1299" i="38" s="1"/>
  <c r="N1300" i="38"/>
  <c r="M1300" i="38"/>
  <c r="V1300" i="38" s="1"/>
  <c r="N1301" i="38"/>
  <c r="M1301" i="38"/>
  <c r="V1301" i="38" s="1"/>
  <c r="N1302" i="38"/>
  <c r="M1302" i="38"/>
  <c r="V1302" i="38" s="1"/>
  <c r="N1303" i="38"/>
  <c r="M1303" i="38"/>
  <c r="V1303" i="38" s="1"/>
  <c r="N1304" i="38"/>
  <c r="M1304" i="38"/>
  <c r="V1304" i="38" s="1"/>
  <c r="N1305" i="38"/>
  <c r="M1305" i="38"/>
  <c r="V1305" i="38" s="1"/>
  <c r="N1306" i="38"/>
  <c r="M1306" i="38"/>
  <c r="V1306" i="38" s="1"/>
  <c r="N1307" i="38"/>
  <c r="M1307" i="38"/>
  <c r="V1307" i="38" s="1"/>
  <c r="N1308" i="38"/>
  <c r="M1308" i="38"/>
  <c r="V1308" i="38" s="1"/>
  <c r="N1309" i="38"/>
  <c r="M1309" i="38"/>
  <c r="V1309" i="38" s="1"/>
  <c r="N1310" i="38"/>
  <c r="M1310" i="38"/>
  <c r="V1310" i="38" s="1"/>
  <c r="N1311" i="38"/>
  <c r="M1311" i="38"/>
  <c r="V1311" i="38" s="1"/>
  <c r="N1312" i="38"/>
  <c r="M1312" i="38"/>
  <c r="V1312" i="38" s="1"/>
  <c r="N1313" i="38"/>
  <c r="M1313" i="38"/>
  <c r="V1313" i="38" s="1"/>
  <c r="N1314" i="38"/>
  <c r="M1314" i="38"/>
  <c r="V1314" i="38" s="1"/>
  <c r="N1315" i="38"/>
  <c r="M1315" i="38"/>
  <c r="V1315" i="38" s="1"/>
  <c r="N1316" i="38"/>
  <c r="M1316" i="38"/>
  <c r="V1316" i="38" s="1"/>
  <c r="N1317" i="38"/>
  <c r="M1317" i="38"/>
  <c r="V1317" i="38" s="1"/>
  <c r="N1318" i="38"/>
  <c r="M1318" i="38"/>
  <c r="V1318" i="38" s="1"/>
  <c r="N1319" i="38"/>
  <c r="M1319" i="38"/>
  <c r="V1319" i="38" s="1"/>
  <c r="N1320" i="38"/>
  <c r="M1320" i="38"/>
  <c r="V1320" i="38" s="1"/>
  <c r="N1321" i="38"/>
  <c r="M1321" i="38"/>
  <c r="V1321" i="38" s="1"/>
  <c r="N1322" i="38"/>
  <c r="M1322" i="38"/>
  <c r="V1322" i="38" s="1"/>
  <c r="N1323" i="38"/>
  <c r="M1323" i="38"/>
  <c r="V1323" i="38" s="1"/>
  <c r="N1324" i="38"/>
  <c r="M1324" i="38"/>
  <c r="V1324" i="38" s="1"/>
  <c r="N1325" i="38"/>
  <c r="M1325" i="38"/>
  <c r="V1325" i="38" s="1"/>
  <c r="N1326" i="38"/>
  <c r="M1326" i="38"/>
  <c r="V1326" i="38" s="1"/>
  <c r="N1327" i="38"/>
  <c r="M1327" i="38"/>
  <c r="V1327" i="38" s="1"/>
  <c r="N1328" i="38"/>
  <c r="M1328" i="38"/>
  <c r="V1328" i="38" s="1"/>
  <c r="N1329" i="38"/>
  <c r="M1329" i="38"/>
  <c r="V1329" i="38" s="1"/>
  <c r="N1330" i="38"/>
  <c r="M1330" i="38"/>
  <c r="V1330" i="38" s="1"/>
  <c r="N1331" i="38"/>
  <c r="M1331" i="38"/>
  <c r="V1331" i="38" s="1"/>
  <c r="N1332" i="38"/>
  <c r="M1332" i="38"/>
  <c r="V1332" i="38" s="1"/>
  <c r="N1333" i="38"/>
  <c r="M1333" i="38"/>
  <c r="V1333" i="38" s="1"/>
  <c r="N1334" i="38"/>
  <c r="M1334" i="38"/>
  <c r="V1334" i="38" s="1"/>
  <c r="N1335" i="38"/>
  <c r="M1335" i="38"/>
  <c r="V1335" i="38" s="1"/>
  <c r="N1336" i="38"/>
  <c r="M1336" i="38"/>
  <c r="V1336" i="38" s="1"/>
  <c r="N1337" i="38"/>
  <c r="M1337" i="38"/>
  <c r="V1337" i="38" s="1"/>
  <c r="N1338" i="38"/>
  <c r="M1338" i="38"/>
  <c r="V1338" i="38" s="1"/>
  <c r="N1339" i="38"/>
  <c r="M1339" i="38"/>
  <c r="V1339" i="38" s="1"/>
  <c r="N1340" i="38"/>
  <c r="M1340" i="38"/>
  <c r="V1340" i="38" s="1"/>
  <c r="N1341" i="38"/>
  <c r="M1341" i="38"/>
  <c r="V1341" i="38" s="1"/>
  <c r="N1342" i="38"/>
  <c r="M1342" i="38"/>
  <c r="V1342" i="38" s="1"/>
  <c r="N1343" i="38"/>
  <c r="M1343" i="38"/>
  <c r="V1343" i="38" s="1"/>
  <c r="N1344" i="38"/>
  <c r="M1344" i="38"/>
  <c r="V1344" i="38" s="1"/>
  <c r="N1345" i="38"/>
  <c r="M1345" i="38"/>
  <c r="V1345" i="38" s="1"/>
  <c r="N1346" i="38"/>
  <c r="M1346" i="38"/>
  <c r="V1346" i="38" s="1"/>
  <c r="N1347" i="38"/>
  <c r="M1347" i="38"/>
  <c r="V1347" i="38" s="1"/>
  <c r="N1348" i="38"/>
  <c r="M1348" i="38"/>
  <c r="V1348" i="38" s="1"/>
  <c r="N1349" i="38"/>
  <c r="M1349" i="38"/>
  <c r="V1349" i="38" s="1"/>
  <c r="N1350" i="38"/>
  <c r="M1350" i="38"/>
  <c r="V1350" i="38" s="1"/>
  <c r="N1351" i="38"/>
  <c r="M1351" i="38"/>
  <c r="V1351" i="38" s="1"/>
  <c r="N1352" i="38"/>
  <c r="M1352" i="38"/>
  <c r="V1352" i="38" s="1"/>
  <c r="N1353" i="38"/>
  <c r="M1353" i="38"/>
  <c r="V1353" i="38" s="1"/>
  <c r="N1354" i="38"/>
  <c r="M1354" i="38"/>
  <c r="V1354" i="38" s="1"/>
  <c r="N1355" i="38"/>
  <c r="M1355" i="38"/>
  <c r="V1355" i="38" s="1"/>
  <c r="N1356" i="38"/>
  <c r="M1356" i="38"/>
  <c r="V1356" i="38" s="1"/>
  <c r="N1357" i="38"/>
  <c r="M1357" i="38"/>
  <c r="V1357" i="38" s="1"/>
  <c r="N1358" i="38"/>
  <c r="M1358" i="38"/>
  <c r="V1358" i="38" s="1"/>
  <c r="N1359" i="38"/>
  <c r="M1359" i="38"/>
  <c r="V1359" i="38" s="1"/>
  <c r="N1360" i="38"/>
  <c r="M1360" i="38"/>
  <c r="V1360" i="38" s="1"/>
  <c r="N1361" i="38"/>
  <c r="M1361" i="38"/>
  <c r="V1361" i="38" s="1"/>
  <c r="N1362" i="38"/>
  <c r="M1362" i="38"/>
  <c r="V1362" i="38" s="1"/>
  <c r="N1363" i="38"/>
  <c r="M1363" i="38"/>
  <c r="V1363" i="38" s="1"/>
  <c r="N1364" i="38"/>
  <c r="M1364" i="38"/>
  <c r="V1364" i="38" s="1"/>
  <c r="N1365" i="38"/>
  <c r="M1365" i="38"/>
  <c r="V1365" i="38" s="1"/>
  <c r="N1366" i="38"/>
  <c r="M1366" i="38"/>
  <c r="V1366" i="38" s="1"/>
  <c r="N1367" i="38"/>
  <c r="M1367" i="38"/>
  <c r="V1367" i="38" s="1"/>
  <c r="N1368" i="38"/>
  <c r="M1368" i="38"/>
  <c r="V1368" i="38" s="1"/>
  <c r="N1369" i="38"/>
  <c r="M1369" i="38"/>
  <c r="V1369" i="38" s="1"/>
  <c r="N1370" i="38"/>
  <c r="M1370" i="38"/>
  <c r="V1370" i="38" s="1"/>
  <c r="N1371" i="38"/>
  <c r="M1371" i="38"/>
  <c r="V1371" i="38" s="1"/>
  <c r="N1372" i="38"/>
  <c r="M1372" i="38"/>
  <c r="V1372" i="38" s="1"/>
  <c r="N1373" i="38"/>
  <c r="M1373" i="38"/>
  <c r="V1373" i="38" s="1"/>
  <c r="N1374" i="38"/>
  <c r="M1374" i="38"/>
  <c r="V1374" i="38" s="1"/>
  <c r="N1375" i="38"/>
  <c r="M1375" i="38"/>
  <c r="V1375" i="38" s="1"/>
  <c r="N1376" i="38"/>
  <c r="M1376" i="38"/>
  <c r="V1376" i="38" s="1"/>
  <c r="N1377" i="38"/>
  <c r="M1377" i="38"/>
  <c r="V1377" i="38" s="1"/>
  <c r="N1378" i="38"/>
  <c r="M1378" i="38"/>
  <c r="V1378" i="38" s="1"/>
  <c r="N1379" i="38"/>
  <c r="M1379" i="38"/>
  <c r="V1379" i="38" s="1"/>
  <c r="N1380" i="38"/>
  <c r="M1380" i="38"/>
  <c r="V1380" i="38" s="1"/>
  <c r="N1381" i="38"/>
  <c r="M1381" i="38"/>
  <c r="V1381" i="38" s="1"/>
  <c r="N1382" i="38"/>
  <c r="M1382" i="38"/>
  <c r="V1382" i="38" s="1"/>
  <c r="N1383" i="38"/>
  <c r="M1383" i="38"/>
  <c r="V1383" i="38" s="1"/>
  <c r="N1384" i="38"/>
  <c r="M1384" i="38"/>
  <c r="V1384" i="38" s="1"/>
  <c r="N1385" i="38"/>
  <c r="M1385" i="38"/>
  <c r="V1385" i="38" s="1"/>
  <c r="N1386" i="38"/>
  <c r="M1386" i="38"/>
  <c r="V1386" i="38" s="1"/>
  <c r="N1387" i="38"/>
  <c r="M1387" i="38"/>
  <c r="V1387" i="38" s="1"/>
  <c r="N1388" i="38"/>
  <c r="M1388" i="38"/>
  <c r="V1388" i="38" s="1"/>
  <c r="N1389" i="38"/>
  <c r="M1389" i="38"/>
  <c r="V1389" i="38" s="1"/>
  <c r="N1390" i="38"/>
  <c r="M1390" i="38"/>
  <c r="V1390" i="38" s="1"/>
  <c r="N1391" i="38"/>
  <c r="M1391" i="38"/>
  <c r="V1391" i="38" s="1"/>
  <c r="N1392" i="38"/>
  <c r="M1392" i="38"/>
  <c r="V1392" i="38" s="1"/>
  <c r="N1393" i="38"/>
  <c r="M1393" i="38"/>
  <c r="V1393" i="38" s="1"/>
  <c r="N1394" i="38"/>
  <c r="M1394" i="38"/>
  <c r="V1394" i="38" s="1"/>
  <c r="N1395" i="38"/>
  <c r="M1395" i="38"/>
  <c r="V1395" i="38" s="1"/>
  <c r="N1396" i="38"/>
  <c r="M1396" i="38"/>
  <c r="V1396" i="38" s="1"/>
  <c r="N1397" i="38"/>
  <c r="M1397" i="38"/>
  <c r="V1397" i="38" s="1"/>
  <c r="N1398" i="38"/>
  <c r="M1398" i="38"/>
  <c r="V1398" i="38" s="1"/>
  <c r="N1399" i="38"/>
  <c r="M1399" i="38"/>
  <c r="V1399" i="38" s="1"/>
  <c r="N1400" i="38"/>
  <c r="M1400" i="38"/>
  <c r="V1400" i="38" s="1"/>
  <c r="N1401" i="38"/>
  <c r="M1401" i="38"/>
  <c r="V1401" i="38" s="1"/>
  <c r="N1402" i="38"/>
  <c r="M1402" i="38"/>
  <c r="V1402" i="38" s="1"/>
  <c r="N1403" i="38"/>
  <c r="M1403" i="38"/>
  <c r="V1403" i="38" s="1"/>
  <c r="N1404" i="38"/>
  <c r="M1404" i="38"/>
  <c r="V1404" i="38" s="1"/>
  <c r="N1405" i="38"/>
  <c r="M1405" i="38"/>
  <c r="V1405" i="38" s="1"/>
  <c r="N1406" i="38"/>
  <c r="M1406" i="38"/>
  <c r="V1406" i="38" s="1"/>
  <c r="N1407" i="38"/>
  <c r="M1407" i="38"/>
  <c r="V1407" i="38" s="1"/>
  <c r="N1408" i="38"/>
  <c r="M1408" i="38"/>
  <c r="V1408" i="38" s="1"/>
  <c r="N1409" i="38"/>
  <c r="M1409" i="38"/>
  <c r="V1409" i="38" s="1"/>
  <c r="N1410" i="38"/>
  <c r="M1410" i="38"/>
  <c r="V1410" i="38" s="1"/>
  <c r="N1411" i="38"/>
  <c r="M1411" i="38"/>
  <c r="V1411" i="38" s="1"/>
  <c r="N1412" i="38"/>
  <c r="M1412" i="38"/>
  <c r="V1412" i="38" s="1"/>
  <c r="N1413" i="38"/>
  <c r="M1413" i="38"/>
  <c r="V1413" i="38" s="1"/>
  <c r="N1414" i="38"/>
  <c r="M1414" i="38"/>
  <c r="V1414" i="38" s="1"/>
  <c r="N1415" i="38"/>
  <c r="M1415" i="38"/>
  <c r="V1415" i="38" s="1"/>
  <c r="N1416" i="38"/>
  <c r="M1416" i="38"/>
  <c r="V1416" i="38" s="1"/>
  <c r="N1417" i="38"/>
  <c r="M1417" i="38"/>
  <c r="V1417" i="38" s="1"/>
  <c r="N1418" i="38"/>
  <c r="M1418" i="38"/>
  <c r="V1418" i="38" s="1"/>
  <c r="N1419" i="38"/>
  <c r="M1419" i="38"/>
  <c r="V1419" i="38" s="1"/>
  <c r="N1420" i="38"/>
  <c r="M1420" i="38"/>
  <c r="V1420" i="38" s="1"/>
  <c r="N1421" i="38"/>
  <c r="M1421" i="38"/>
  <c r="V1421" i="38" s="1"/>
  <c r="N1422" i="38"/>
  <c r="M1422" i="38"/>
  <c r="V1422" i="38" s="1"/>
  <c r="N1423" i="38"/>
  <c r="M1423" i="38"/>
  <c r="V1423" i="38" s="1"/>
  <c r="N1424" i="38"/>
  <c r="M1424" i="38"/>
  <c r="V1424" i="38" s="1"/>
  <c r="N1425" i="38"/>
  <c r="M1425" i="38"/>
  <c r="V1425" i="38" s="1"/>
  <c r="N1426" i="38"/>
  <c r="M1426" i="38"/>
  <c r="V1426" i="38" s="1"/>
  <c r="N1427" i="38"/>
  <c r="M1427" i="38"/>
  <c r="V1427" i="38" s="1"/>
  <c r="N1428" i="38"/>
  <c r="M1428" i="38"/>
  <c r="V1428" i="38" s="1"/>
  <c r="N1429" i="38"/>
  <c r="M1429" i="38"/>
  <c r="V1429" i="38" s="1"/>
  <c r="N1430" i="38"/>
  <c r="M1430" i="38"/>
  <c r="V1430" i="38" s="1"/>
  <c r="N1431" i="38"/>
  <c r="M1431" i="38"/>
  <c r="V1431" i="38" s="1"/>
  <c r="N1432" i="38"/>
  <c r="M1432" i="38"/>
  <c r="V1432" i="38" s="1"/>
  <c r="N1433" i="38"/>
  <c r="M1433" i="38"/>
  <c r="V1433" i="38" s="1"/>
  <c r="N1434" i="38"/>
  <c r="M1434" i="38"/>
  <c r="V1434" i="38" s="1"/>
  <c r="N1435" i="38"/>
  <c r="M1435" i="38"/>
  <c r="V1435" i="38" s="1"/>
  <c r="N1436" i="38"/>
  <c r="M1436" i="38"/>
  <c r="V1436" i="38" s="1"/>
  <c r="N1437" i="38"/>
  <c r="M1437" i="38"/>
  <c r="V1437" i="38" s="1"/>
  <c r="N1438" i="38"/>
  <c r="M1438" i="38"/>
  <c r="V1438" i="38" s="1"/>
  <c r="N1439" i="38"/>
  <c r="M1439" i="38"/>
  <c r="V1439" i="38" s="1"/>
  <c r="N1440" i="38"/>
  <c r="M1440" i="38"/>
  <c r="V1440" i="38" s="1"/>
  <c r="N1441" i="38"/>
  <c r="M1441" i="38"/>
  <c r="V1441" i="38" s="1"/>
  <c r="N1442" i="38"/>
  <c r="M1442" i="38"/>
  <c r="V1442" i="38" s="1"/>
  <c r="N1443" i="38"/>
  <c r="M1443" i="38"/>
  <c r="V1443" i="38" s="1"/>
  <c r="N1444" i="38"/>
  <c r="M1444" i="38"/>
  <c r="V1444" i="38" s="1"/>
  <c r="N1445" i="38"/>
  <c r="M1445" i="38"/>
  <c r="V1445" i="38" s="1"/>
  <c r="N1446" i="38"/>
  <c r="M1446" i="38"/>
  <c r="V1446" i="38" s="1"/>
  <c r="N1447" i="38"/>
  <c r="M1447" i="38"/>
  <c r="V1447" i="38" s="1"/>
  <c r="N1448" i="38"/>
  <c r="M1448" i="38"/>
  <c r="V1448" i="38" s="1"/>
  <c r="N1449" i="38"/>
  <c r="M1449" i="38"/>
  <c r="V1449" i="38" s="1"/>
  <c r="N1450" i="38"/>
  <c r="M1450" i="38"/>
  <c r="V1450" i="38" s="1"/>
  <c r="N1451" i="38"/>
  <c r="M1451" i="38"/>
  <c r="V1451" i="38" s="1"/>
  <c r="N1452" i="38"/>
  <c r="M1452" i="38"/>
  <c r="V1452" i="38" s="1"/>
  <c r="N1453" i="38"/>
  <c r="M1453" i="38"/>
  <c r="V1453" i="38" s="1"/>
  <c r="N1454" i="38"/>
  <c r="M1454" i="38"/>
  <c r="V1454" i="38" s="1"/>
  <c r="N1455" i="38"/>
  <c r="M1455" i="38"/>
  <c r="V1455" i="38" s="1"/>
  <c r="N1456" i="38"/>
  <c r="M1456" i="38"/>
  <c r="V1456" i="38" s="1"/>
  <c r="N1457" i="38"/>
  <c r="M1457" i="38"/>
  <c r="V1457" i="38" s="1"/>
  <c r="N1458" i="38"/>
  <c r="M1458" i="38"/>
  <c r="V1458" i="38" s="1"/>
  <c r="N1459" i="38"/>
  <c r="M1459" i="38"/>
  <c r="V1459" i="38" s="1"/>
  <c r="N1460" i="38"/>
  <c r="M1460" i="38"/>
  <c r="V1460" i="38" s="1"/>
  <c r="N1461" i="38"/>
  <c r="M1461" i="38"/>
  <c r="V1461" i="38" s="1"/>
  <c r="N1462" i="38"/>
  <c r="M1462" i="38"/>
  <c r="V1462" i="38" s="1"/>
  <c r="N1463" i="38"/>
  <c r="M1463" i="38"/>
  <c r="V1463" i="38" s="1"/>
  <c r="N1464" i="38"/>
  <c r="M1464" i="38"/>
  <c r="V1464" i="38" s="1"/>
  <c r="N1465" i="38"/>
  <c r="M1465" i="38"/>
  <c r="V1465" i="38" s="1"/>
  <c r="N1466" i="38"/>
  <c r="M1466" i="38"/>
  <c r="V1466" i="38" s="1"/>
  <c r="N1467" i="38"/>
  <c r="M1467" i="38"/>
  <c r="V1467" i="38" s="1"/>
  <c r="N1468" i="38"/>
  <c r="M1468" i="38"/>
  <c r="V1468" i="38" s="1"/>
  <c r="N1469" i="38"/>
  <c r="M1469" i="38"/>
  <c r="V1469" i="38" s="1"/>
  <c r="N1470" i="38"/>
  <c r="M1470" i="38"/>
  <c r="V1470" i="38" s="1"/>
  <c r="N1471" i="38"/>
  <c r="M1471" i="38"/>
  <c r="V1471" i="38" s="1"/>
  <c r="N1472" i="38"/>
  <c r="M1472" i="38"/>
  <c r="V1472" i="38" s="1"/>
  <c r="N1473" i="38"/>
  <c r="M1473" i="38"/>
  <c r="V1473" i="38" s="1"/>
  <c r="N1474" i="38"/>
  <c r="M1474" i="38"/>
  <c r="V1474" i="38" s="1"/>
  <c r="N1475" i="38"/>
  <c r="M1475" i="38"/>
  <c r="V1475" i="38" s="1"/>
  <c r="N1476" i="38"/>
  <c r="M1476" i="38"/>
  <c r="V1476" i="38" s="1"/>
  <c r="N1477" i="38"/>
  <c r="M1477" i="38"/>
  <c r="V1477" i="38" s="1"/>
  <c r="N1478" i="38"/>
  <c r="M1478" i="38"/>
  <c r="V1478" i="38" s="1"/>
  <c r="N1479" i="38"/>
  <c r="M1479" i="38"/>
  <c r="V1479" i="38" s="1"/>
  <c r="N1480" i="38"/>
  <c r="M1480" i="38"/>
  <c r="V1480" i="38" s="1"/>
  <c r="N1481" i="38"/>
  <c r="M1481" i="38"/>
  <c r="V1481" i="38" s="1"/>
  <c r="N1482" i="38"/>
  <c r="M1482" i="38"/>
  <c r="V1482" i="38" s="1"/>
  <c r="N1483" i="38"/>
  <c r="M1483" i="38"/>
  <c r="V1483" i="38" s="1"/>
  <c r="N1484" i="38"/>
  <c r="M1484" i="38"/>
  <c r="V1484" i="38" s="1"/>
  <c r="N1485" i="38"/>
  <c r="M1485" i="38"/>
  <c r="V1485" i="38" s="1"/>
  <c r="N1486" i="38"/>
  <c r="M1486" i="38"/>
  <c r="V1486" i="38" s="1"/>
  <c r="N1487" i="38"/>
  <c r="M1487" i="38"/>
  <c r="V1487" i="38" s="1"/>
  <c r="N1488" i="38"/>
  <c r="M1488" i="38"/>
  <c r="V1488" i="38" s="1"/>
  <c r="N1489" i="38"/>
  <c r="M1489" i="38"/>
  <c r="V1489" i="38" s="1"/>
  <c r="N1490" i="38"/>
  <c r="M1490" i="38"/>
  <c r="V1490" i="38" s="1"/>
  <c r="N1491" i="38"/>
  <c r="M1491" i="38"/>
  <c r="V1491" i="38" s="1"/>
  <c r="N1492" i="38"/>
  <c r="M1492" i="38"/>
  <c r="V1492" i="38" s="1"/>
  <c r="N1493" i="38"/>
  <c r="M1493" i="38"/>
  <c r="V1493" i="38" s="1"/>
  <c r="N1494" i="38"/>
  <c r="M1494" i="38"/>
  <c r="V1494" i="38" s="1"/>
  <c r="N1495" i="38"/>
  <c r="M1495" i="38"/>
  <c r="V1495" i="38" s="1"/>
  <c r="N1496" i="38"/>
  <c r="M1496" i="38"/>
  <c r="V1496" i="38" s="1"/>
  <c r="N1497" i="38"/>
  <c r="M1497" i="38"/>
  <c r="V1497" i="38" s="1"/>
  <c r="N1498" i="38"/>
  <c r="M1498" i="38"/>
  <c r="V1498" i="38" s="1"/>
  <c r="N1499" i="38"/>
  <c r="M1499" i="38"/>
  <c r="V1499" i="38" s="1"/>
  <c r="N1500" i="38"/>
  <c r="M1500" i="38"/>
  <c r="V1500" i="38" s="1"/>
  <c r="N1501" i="38"/>
  <c r="M1501" i="38"/>
  <c r="V1501" i="38" s="1"/>
  <c r="N1502" i="38"/>
  <c r="M1502" i="38"/>
  <c r="V1502" i="38" s="1"/>
  <c r="N1503" i="38"/>
  <c r="M1503" i="38"/>
  <c r="V1503" i="38" s="1"/>
  <c r="N1504" i="38"/>
  <c r="M1504" i="38"/>
  <c r="V1504" i="38" s="1"/>
  <c r="N1505" i="38"/>
  <c r="M1505" i="38"/>
  <c r="V1505" i="38" s="1"/>
  <c r="N1506" i="38"/>
  <c r="M1506" i="38"/>
  <c r="V1506" i="38" s="1"/>
  <c r="N1507" i="38"/>
  <c r="M1507" i="38"/>
  <c r="V1507" i="38" s="1"/>
  <c r="N1508" i="38"/>
  <c r="M1508" i="38"/>
  <c r="V1508" i="38" s="1"/>
  <c r="N1509" i="38"/>
  <c r="M1509" i="38"/>
  <c r="V1509" i="38" s="1"/>
  <c r="N1510" i="38"/>
  <c r="M1510" i="38"/>
  <c r="V1510" i="38" s="1"/>
  <c r="N1511" i="38"/>
  <c r="M1511" i="38"/>
  <c r="V1511" i="38" s="1"/>
  <c r="N1512" i="38"/>
  <c r="M1512" i="38"/>
  <c r="V1512" i="38" s="1"/>
  <c r="N1513" i="38"/>
  <c r="M1513" i="38"/>
  <c r="V1513" i="38" s="1"/>
  <c r="N1514" i="38"/>
  <c r="M1514" i="38"/>
  <c r="V1514" i="38" s="1"/>
  <c r="N1515" i="38"/>
  <c r="M1515" i="38"/>
  <c r="V1515" i="38" s="1"/>
  <c r="N1516" i="38"/>
  <c r="M1516" i="38"/>
  <c r="V1516" i="38" s="1"/>
  <c r="N1517" i="38"/>
  <c r="M1517" i="38"/>
  <c r="V1517" i="38" s="1"/>
  <c r="N1518" i="38"/>
  <c r="M1518" i="38"/>
  <c r="V1518" i="38" s="1"/>
  <c r="N1519" i="38"/>
  <c r="M1519" i="38"/>
  <c r="V1519" i="38" s="1"/>
  <c r="N1520" i="38"/>
  <c r="M1520" i="38"/>
  <c r="V1520" i="38" s="1"/>
  <c r="N1521" i="38"/>
  <c r="M1521" i="38"/>
  <c r="V1521" i="38" s="1"/>
  <c r="N1522" i="38"/>
  <c r="M1522" i="38"/>
  <c r="V1522" i="38" s="1"/>
  <c r="N1523" i="38"/>
  <c r="M1523" i="38"/>
  <c r="V1523" i="38" s="1"/>
  <c r="C8" i="42" l="1" a="1"/>
  <c r="C8" i="42" s="1"/>
  <c r="C9" i="42" a="1"/>
  <c r="C9" i="42" s="1"/>
  <c r="C10" i="42" a="1"/>
  <c r="C10" i="42" s="1"/>
  <c r="C11" i="42" a="1"/>
  <c r="C11" i="42" s="1"/>
  <c r="C12" i="42" a="1"/>
  <c r="C12" i="42" s="1"/>
  <c r="C13" i="42" a="1"/>
  <c r="C13" i="42" s="1"/>
  <c r="C14" i="42" a="1"/>
  <c r="C14" i="42" s="1"/>
  <c r="C7" i="42" a="1"/>
  <c r="C7" i="42" s="1"/>
  <c r="N1524" i="38"/>
  <c r="N4" i="38" s="1"/>
  <c r="V9" i="38"/>
  <c r="X9" i="38" l="1"/>
  <c r="F8" i="42" l="1" a="1"/>
  <c r="F8" i="42" s="1"/>
  <c r="F9" i="42" a="1"/>
  <c r="F9" i="42" s="1"/>
  <c r="F10" i="42" a="1"/>
  <c r="F10" i="42" s="1"/>
  <c r="F11" i="42" a="1"/>
  <c r="F11" i="42" s="1"/>
  <c r="F12" i="42" a="1"/>
  <c r="F12" i="42" s="1"/>
  <c r="F13" i="42" a="1"/>
  <c r="F13" i="42" s="1"/>
  <c r="F14" i="42" a="1"/>
  <c r="F14" i="42" s="1"/>
  <c r="F7" i="42" a="1"/>
  <c r="F7" i="42" s="1"/>
  <c r="X1524" i="38"/>
  <c r="X4" i="38" s="1"/>
  <c r="H53" i="35"/>
  <c r="H52" i="35"/>
  <c r="H47" i="35"/>
  <c r="H44" i="35"/>
  <c r="F15" i="42" l="1"/>
  <c r="H51" i="26"/>
  <c r="H52" i="26"/>
  <c r="H50" i="26"/>
  <c r="H49" i="26"/>
  <c r="H48" i="26"/>
  <c r="H47" i="26"/>
  <c r="H45" i="26"/>
  <c r="H40" i="26"/>
  <c r="H44" i="26"/>
  <c r="H43" i="26"/>
  <c r="H42" i="26"/>
  <c r="C15" i="42" l="1"/>
  <c r="F33" i="35"/>
  <c r="F35" i="35"/>
  <c r="F20" i="42" s="1"/>
  <c r="F29" i="42" s="1"/>
  <c r="F31" i="42" s="1"/>
  <c r="E35" i="35"/>
  <c r="C20" i="42" s="1"/>
  <c r="C29" i="42" s="1"/>
  <c r="C31" i="42" s="1"/>
</calcChain>
</file>

<file path=xl/comments1.xml><?xml version="1.0" encoding="utf-8"?>
<comments xmlns="http://schemas.openxmlformats.org/spreadsheetml/2006/main">
  <authors>
    <author>איתן רובין</author>
    <author>admin</author>
  </authors>
  <commentList>
    <comment ref="B26" authorId="0" shapeId="0">
      <text>
        <r>
          <rPr>
            <sz val="9"/>
            <color indexed="81"/>
            <rFont val="Tahoma"/>
            <family val="2"/>
          </rPr>
          <t>שולחן שניתן לכוון את גובהו חשמלית</t>
        </r>
      </text>
    </comment>
    <comment ref="B27" authorId="0" shapeId="0">
      <text>
        <r>
          <rPr>
            <sz val="9"/>
            <color indexed="81"/>
            <rFont val="Tahoma"/>
            <family val="2"/>
          </rPr>
          <t>שולחן בו ניתן לכוון ידנית את גובה השולחן עם כוונון טלסקופי של רגלי השולחן</t>
        </r>
      </text>
    </comment>
    <comment ref="B50" authorId="0" shapeId="0">
      <text>
        <r>
          <rPr>
            <sz val="9"/>
            <color indexed="81"/>
            <rFont val="Tahoma"/>
            <family val="2"/>
          </rPr>
          <t>כרטיס נטען לרכישת אפליקציות מוטוריות וקוגניטיביות ניתן לרכוש בבנק הדואר</t>
        </r>
      </text>
    </comment>
    <comment ref="B51" authorId="0" shapeId="0">
      <text>
        <r>
          <rPr>
            <sz val="9"/>
            <color indexed="81"/>
            <rFont val="Tahoma"/>
            <family val="2"/>
          </rPr>
          <t>כרטיס נטען לרכישת אפליקציות מוטוריות וקוגניטיביות ניתן לרכוש בבנק הדואר</t>
        </r>
      </text>
    </comment>
    <comment ref="B61" authorId="0" shapeId="0">
      <text>
        <r>
          <rPr>
            <sz val="9"/>
            <color indexed="81"/>
            <rFont val="Tahoma"/>
            <family val="2"/>
          </rPr>
          <t xml:space="preserve">מכשיר שמאפשר לשלוט בהפעלת מכשירי חשמל עם מתג עבור אנשים עם מוגבלות מוטורית
</t>
        </r>
      </text>
    </comment>
    <comment ref="B62" authorId="0" shapeId="0">
      <text>
        <r>
          <rPr>
            <sz val="9"/>
            <color indexed="81"/>
            <rFont val="Tahoma"/>
            <family val="2"/>
          </rPr>
          <t>מתג בקוטר 6.5 ס"מ שניתן להפעיל איתו את החשמלון</t>
        </r>
      </text>
    </comment>
    <comment ref="B63" authorId="0" shapeId="0">
      <text>
        <r>
          <rPr>
            <sz val="9"/>
            <color indexed="81"/>
            <rFont val="Tahoma"/>
            <family val="2"/>
          </rPr>
          <t>מתג בקוטר 20 ס"מ שניתן להפעיל איתו את החשמלון</t>
        </r>
      </text>
    </comment>
    <comment ref="B66" authorId="1" shapeId="0">
      <text>
        <r>
          <rPr>
            <b/>
            <sz val="11"/>
            <color indexed="81"/>
            <rFont val="Tahoma"/>
            <family val="2"/>
          </rPr>
          <t>admin:</t>
        </r>
        <r>
          <rPr>
            <sz val="11"/>
            <color indexed="81"/>
            <rFont val="Tahoma"/>
            <family val="2"/>
          </rPr>
          <t xml:space="preserve">
מערכות טכנולוגיות שיקומיות ניידות או נייחות לשם תרגול מיומנויות מוטוריות וקוגניטיביות. לדוגמא: מערכת מציאות מדומה (VR), מערכת תרגול מוטורי של גפיים תחתונות ועליונות, תרגול תנועה, שיווי משקל ומוטוריקה, מערכת לשיפור ושיקום של יכולות קוגניטיביות.</t>
        </r>
      </text>
    </comment>
    <comment ref="B86" authorId="0" shapeId="0">
      <text>
        <r>
          <rPr>
            <sz val="9"/>
            <color indexed="81"/>
            <rFont val="Tahoma"/>
            <family val="2"/>
          </rPr>
          <t xml:space="preserve">מערכת אימון חכמה בטכנולוגיה תגובה מבוססת אור, המאפשרת מדידה של ביצועים בדיוק מרבי ושיפור הזריזות, האיזון, התיאום, זמן התגובה, הכוח ועוד.
</t>
        </r>
      </text>
    </comment>
    <comment ref="B87" authorId="0" shapeId="0">
      <text>
        <r>
          <rPr>
            <sz val="9"/>
            <color indexed="81"/>
            <rFont val="Tahoma"/>
            <family val="2"/>
          </rPr>
          <t xml:space="preserve">כלי טכנולוגי לקידום מיומנויות קורדינאציה ושיווי משקל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<sst xmlns="http://schemas.openxmlformats.org/spreadsheetml/2006/main" count="6925" uniqueCount="710">
  <si>
    <t>תקן הצטיידות למרכזי יום לקשיש - יולי 2022</t>
  </si>
  <si>
    <t>מס'</t>
  </si>
  <si>
    <t>מבוא כללי</t>
  </si>
  <si>
    <r>
      <t>התקן נכתב "</t>
    </r>
    <r>
      <rPr>
        <b/>
        <u/>
        <sz val="12"/>
        <color rgb="FF000000"/>
        <rFont val="Arial"/>
        <family val="2"/>
      </rPr>
      <t>בלשון זכר</t>
    </r>
    <r>
      <rPr>
        <u/>
        <sz val="12"/>
        <color rgb="FF000000"/>
        <rFont val="Arial"/>
        <family val="2"/>
      </rPr>
      <t>" ובכל מקום שנכתב בלשון זכר הכוונה היא גם ל</t>
    </r>
    <r>
      <rPr>
        <b/>
        <u/>
        <sz val="12"/>
        <color rgb="FF000000"/>
        <rFont val="Arial"/>
        <family val="2"/>
      </rPr>
      <t>לשון נקבה</t>
    </r>
    <r>
      <rPr>
        <u/>
        <sz val="12"/>
        <color rgb="FF000000"/>
        <rFont val="Arial"/>
        <family val="2"/>
      </rPr>
      <t>.</t>
    </r>
  </si>
  <si>
    <t xml:space="preserve">תקן הצטיידות נועד לסייע בעת הגשת בקשה ובכך לחסוך את הצורך להביא 2 הצעות מחיר. </t>
  </si>
  <si>
    <t xml:space="preserve">תקן ההצטיידות הינו כלי עזר למנהלי/ות מרכזי יום ו/או למנהלי/ות הרווחה לצורך תכנון הצטיידות המרכז. </t>
  </si>
  <si>
    <t>הצעות מחיר, בשלב הגשת הבקשה, נדרשות במקרים בהם מבוקשים פריטים שאינם מופיעים בתקן או לאחר אישור הבקשה או בשלב הביצוע. פריטים החורגים מהותית בכמות ו/או במחיר לא מהתקן, יובאו לאישור קרן סיעוד טרם הרכישה.</t>
  </si>
  <si>
    <t>במידה ויבקש הגוף לבצע רכישות שונות מהתקן, הרציונאל ושתי הצעות מחיר יוצגו בגיליון נפרד בפני קרן סיעוד שתחליט בנושא.</t>
  </si>
  <si>
    <t>במידה ולא נוצל כל תקציב ההצטיידות המאושר, ניתן יהיה לבצע המרות ו/או רכישות נוספות באישור מראש של קרן סיעוד.</t>
  </si>
  <si>
    <r>
      <rPr>
        <b/>
        <sz val="12"/>
        <color rgb="FF000000"/>
        <rFont val="Arial"/>
        <family val="2"/>
      </rPr>
      <t xml:space="preserve">תקן ההצטיידות למרכז חושב על-פי הכמות המירבית המבוססת על פרוגרמה מעודכנת </t>
    </r>
    <r>
      <rPr>
        <b/>
        <u/>
        <sz val="12"/>
        <color rgb="FF000000"/>
        <rFont val="Arial"/>
        <family val="2"/>
      </rPr>
      <t>ואישור הפעלה</t>
    </r>
    <r>
      <rPr>
        <u/>
        <sz val="12"/>
        <color rgb="FF000000"/>
        <rFont val="Arial"/>
        <family val="2"/>
      </rPr>
      <t xml:space="preserve"> של</t>
    </r>
    <r>
      <rPr>
        <b/>
        <u/>
        <sz val="12"/>
        <color rgb="FF000000"/>
        <rFont val="Arial"/>
        <family val="2"/>
      </rPr>
      <t xml:space="preserve"> "משרד הרווחה והביטחון החברתי"</t>
    </r>
    <r>
      <rPr>
        <sz val="12"/>
        <color rgb="FF000000"/>
        <rFont val="Arial"/>
        <family val="2"/>
      </rPr>
      <t xml:space="preserve">. </t>
    </r>
  </si>
  <si>
    <r>
      <t xml:space="preserve">מחירי הפריטים השונים הינם </t>
    </r>
    <r>
      <rPr>
        <b/>
        <sz val="12"/>
        <color rgb="FF000000"/>
        <rFont val="Arial"/>
        <family val="2"/>
      </rPr>
      <t>בש"ח וכוללים מע"מ</t>
    </r>
    <r>
      <rPr>
        <sz val="12"/>
        <color rgb="FF000000"/>
        <rFont val="Arial"/>
        <family val="2"/>
      </rPr>
      <t xml:space="preserve"> והינם מחירי מקסימום מעודכנים לרבעון 2 של שנת 2022.</t>
    </r>
  </si>
  <si>
    <r>
      <t xml:space="preserve">גיליון 'תוספות מיוחדות' מאפשר הוספת פריטים  </t>
    </r>
    <r>
      <rPr>
        <b/>
        <sz val="12"/>
        <color rgb="FF000000"/>
        <rFont val="Arial"/>
        <family val="2"/>
      </rPr>
      <t>שאינם מופיעים בתקן</t>
    </r>
    <r>
      <rPr>
        <sz val="12"/>
        <color rgb="FF000000"/>
        <rFont val="Arial"/>
        <family val="2"/>
      </rPr>
      <t xml:space="preserve"> עפ"י צרכי הגוף, יש לצרף 2 הצעות מחיר והנמקה ולקבל אישור מראש של קרן סיעוד.</t>
    </r>
  </si>
  <si>
    <t xml:space="preserve">התקן כולל גיליונות נוספים המתייחסים לתחומים מקצועיים ואחרים כמו: הנגשת שמע, פיזיותרפיה, הנגשת ראייה, שימור ושיפור, עם הפנים לקהילה וכדו'. יש לפעול עפ"י ההנחיות בגיליונות אלו. </t>
  </si>
  <si>
    <t>הגדרות של סוגי מרכזי יום</t>
  </si>
  <si>
    <r>
      <rPr>
        <b/>
        <sz val="12"/>
        <color rgb="FF000000"/>
        <rFont val="Arial"/>
        <family val="2"/>
      </rPr>
      <t>הערה</t>
    </r>
    <r>
      <rPr>
        <sz val="12"/>
        <color rgb="FF000000"/>
        <rFont val="Arial"/>
        <family val="2"/>
      </rPr>
      <t xml:space="preserve">: דגם של </t>
    </r>
    <r>
      <rPr>
        <b/>
        <sz val="12"/>
        <color rgb="FF000000"/>
        <rFont val="Arial"/>
        <family val="2"/>
      </rPr>
      <t>מרכז יום לתשושים-אופק</t>
    </r>
    <r>
      <rPr>
        <sz val="12"/>
        <color rgb="FF000000"/>
        <rFont val="Arial"/>
        <family val="2"/>
      </rPr>
      <t xml:space="preserve"> הותאם לתפיסה של "</t>
    </r>
    <r>
      <rPr>
        <b/>
        <sz val="12"/>
        <color rgb="FF000000"/>
        <rFont val="Arial"/>
        <family val="2"/>
      </rPr>
      <t>מרכז אופק</t>
    </r>
    <r>
      <rPr>
        <sz val="12"/>
        <color rgb="FF000000"/>
        <rFont val="Arial"/>
        <family val="2"/>
      </rPr>
      <t>".</t>
    </r>
  </si>
  <si>
    <t>הנחיות למילוי הבקשה</t>
  </si>
  <si>
    <r>
      <t xml:space="preserve"> מלא את הפרטים בגיליון '</t>
    </r>
    <r>
      <rPr>
        <b/>
        <sz val="12"/>
        <color rgb="FF000000"/>
        <rFont val="Arial"/>
        <family val="2"/>
      </rPr>
      <t>שאלון'</t>
    </r>
    <r>
      <rPr>
        <sz val="12"/>
        <color rgb="FF000000"/>
        <rFont val="Arial"/>
        <family val="2"/>
      </rPr>
      <t>.</t>
    </r>
  </si>
  <si>
    <r>
      <t>עבור  לגיליון '</t>
    </r>
    <r>
      <rPr>
        <b/>
        <sz val="12"/>
        <color rgb="FF000000"/>
        <rFont val="Arial"/>
        <family val="2"/>
      </rPr>
      <t>הנחיות</t>
    </r>
    <r>
      <rPr>
        <sz val="12"/>
        <color rgb="FF000000"/>
        <rFont val="Arial"/>
        <family val="2"/>
      </rPr>
      <t>' כדי לבחור את סוג וגודל מרכז.</t>
    </r>
  </si>
  <si>
    <r>
      <t>עבור  לגיליון '</t>
    </r>
    <r>
      <rPr>
        <b/>
        <sz val="16"/>
        <color rgb="FF000000"/>
        <rFont val="Arial"/>
        <family val="2"/>
      </rPr>
      <t>ציוד כללי</t>
    </r>
    <r>
      <rPr>
        <sz val="16"/>
        <color rgb="FF000000"/>
        <rFont val="Arial"/>
        <family val="2"/>
      </rPr>
      <t xml:space="preserve">' כדי לעדכן את בקשת התקציב עפ"י צרכי מרכז היום. יש לעדכן </t>
    </r>
    <r>
      <rPr>
        <b/>
        <sz val="16"/>
        <color rgb="FF000000"/>
        <rFont val="Arial"/>
        <family val="2"/>
      </rPr>
      <t>רק את כמות הפריטים בטור הכמות</t>
    </r>
    <r>
      <rPr>
        <sz val="16"/>
        <color rgb="FF000000"/>
        <rFont val="Arial"/>
        <family val="2"/>
      </rPr>
      <t xml:space="preserve"> הצבוע בצבע צהוב. </t>
    </r>
    <r>
      <rPr>
        <b/>
        <sz val="16"/>
        <color rgb="FF000000"/>
        <rFont val="Arial"/>
        <family val="2"/>
      </rPr>
      <t>אין למחוק שורות או לבצע שינויים אחרים - השינוי המותר הוא רק בכמות הפריטים וטור ההערות/נימוק!</t>
    </r>
  </si>
  <si>
    <t>המלצות כלליות להצטיידות</t>
  </si>
  <si>
    <r>
      <t xml:space="preserve">יש </t>
    </r>
    <r>
      <rPr>
        <b/>
        <sz val="12"/>
        <rFont val="Arial"/>
        <family val="2"/>
      </rPr>
      <t>לתת עדיפות</t>
    </r>
    <r>
      <rPr>
        <sz val="12"/>
        <rFont val="Arial"/>
        <family val="2"/>
      </rPr>
      <t xml:space="preserve"> לרכישת ציוד המיוצר בארץ לעומת ספקים המייבאים את הציוד שלהם מחו"ל. </t>
    </r>
  </si>
  <si>
    <r>
      <t xml:space="preserve">יש לפעול, בנושא ההצטיידות, עפ"י ההנחיות והתקנות של </t>
    </r>
    <r>
      <rPr>
        <b/>
        <sz val="12"/>
        <color rgb="FF000000"/>
        <rFont val="Arial"/>
        <family val="2"/>
      </rPr>
      <t>נגישות השירות</t>
    </r>
    <r>
      <rPr>
        <sz val="12"/>
        <color rgb="FF000000"/>
        <rFont val="Arial"/>
        <family val="2"/>
      </rPr>
      <t>. מומלץ להיעזר ביועצי קרן סיעוד על מנת להצטייד כנדרש ועפ"י החוק.</t>
    </r>
  </si>
  <si>
    <t xml:space="preserve">יש לדרוש  מהספקים תקופת אחריות מורחבת, ככל שניתן, ולוודא קיומם של שירותי אחזקה ותיקונים. </t>
  </si>
  <si>
    <t>הצטיידות בכסאות תעשה כאשר חלקם עם ידיות וחלקם ללא ידיות על-פי צרכי המרכז. מומלץ לרכוש כיסאות נערמים לנוחיות הניקיון וחיסכון בשטח ריצפה.</t>
  </si>
  <si>
    <t>הצטיידות בשולחנות - מומלץ לרכוש חלק מהשולחנות שניתן להזיזם בקלות (גלגלים ל- 2 רגליים) ו/או חלק מהשולחנות מתקפלים.</t>
  </si>
  <si>
    <t>דלפק קבלה / מזכירות רצוי שיהיה חצוי - חצי נמוך וחצי גבוה לנגישות נאותה לקשישים ולכיסאות גלגלים.</t>
  </si>
  <si>
    <t>המטבח המופיע בתקן הינו מטבח מחמם.</t>
  </si>
  <si>
    <t>בהצטיידות של מרכזי יום קיימים יש להתאים את ההצטיידות למצאי הציוד והריהוט התקינים הקיימים במרכז.</t>
  </si>
  <si>
    <t>באחריות המרכז לבדוק באילו פריטים יש צורך בהדרכה ו/או אישור הפעלה ו/או איש מקצוע מהתחום (לדוגמא: ציוד פיזיו תרפיה, דפיברילטור) ולדאוג לכך.</t>
  </si>
  <si>
    <t>למילוי ע"י מרכז היום המבקש</t>
  </si>
  <si>
    <t>תאריך הגשת הבקשה:</t>
  </si>
  <si>
    <t>שם מרכז היום המבקש:</t>
  </si>
  <si>
    <t>ח"פ/ע"ר של מרכז היום:</t>
  </si>
  <si>
    <t>כתובת מרכז היום המבקש:</t>
  </si>
  <si>
    <t>שם מרכז היום:</t>
  </si>
  <si>
    <t>כתובת מרכז היום:</t>
  </si>
  <si>
    <t>סוג מרכז היום:</t>
  </si>
  <si>
    <t>מספר המבקרים על פי אישור הפעלה:</t>
  </si>
  <si>
    <t>איש קשר:</t>
  </si>
  <si>
    <t>אימייל איש קשר:</t>
  </si>
  <si>
    <t>טלפון איש קשר:</t>
  </si>
  <si>
    <t>הערה: לאחר מילוי השאלון שלעיל עבור ללשונית 'הנחיות'.</t>
  </si>
  <si>
    <t>לא מובן</t>
  </si>
  <si>
    <t>הנחיות לשימוש בקובץ - "תקן הצטיידות"</t>
  </si>
  <si>
    <t>שלב 1 - בחירת סוג מרכז</t>
  </si>
  <si>
    <t>א.</t>
  </si>
  <si>
    <t>בחר בתא המיועד את סוג המרכז באמצעות לחיצה על הרשומה הנבחרת.</t>
  </si>
  <si>
    <t>ב.</t>
  </si>
  <si>
    <t>לניקוי הבחירה לחץ על 'ניקוי מסנן' בכותרת הטבלה.</t>
  </si>
  <si>
    <t>שלב 2 - בחר במיקום המיועד את גודל המרכז באמצעות לחיצה על הרשומה הנבחרת</t>
  </si>
  <si>
    <t>בחר בתא המיועד את גודל המרכז באמצעות לחיצה על הרשומה הנבחרת.</t>
  </si>
  <si>
    <t>שלב 3 - הגדרת כמות הפריטים המבוקשת</t>
  </si>
  <si>
    <t xml:space="preserve">א. </t>
  </si>
  <si>
    <t>לאחר ביצוע הבחירות שלעיל לשונית 'ציוד כללי' תכיל את נתוני התקן עבור סוג וגודל המרכז שנבחר.</t>
  </si>
  <si>
    <t xml:space="preserve">ב. </t>
  </si>
  <si>
    <r>
      <t xml:space="preserve">עבור ללשונית 'ציוד כללי', עדכן, במידת הצורך, </t>
    </r>
    <r>
      <rPr>
        <u/>
        <sz val="16"/>
        <color theme="1"/>
        <rFont val="Arial"/>
        <family val="2"/>
        <scheme val="minor"/>
      </rPr>
      <t>רק את הכמות המבוקשת</t>
    </r>
    <r>
      <rPr>
        <sz val="14"/>
        <color theme="1"/>
        <rFont val="Arial"/>
        <family val="2"/>
        <scheme val="minor"/>
      </rPr>
      <t xml:space="preserve"> מכל פריט בתאים הצהובים (במידה והכמות שונה מהכמות לפי התקן). </t>
    </r>
    <r>
      <rPr>
        <b/>
        <u/>
        <sz val="14"/>
        <color theme="1"/>
        <rFont val="Arial"/>
        <family val="2"/>
        <scheme val="minor"/>
      </rPr>
      <t>אין למחוק שורות או לעדכן מחירים וכדו'!</t>
    </r>
  </si>
  <si>
    <t>ג.</t>
  </si>
  <si>
    <t>במידה ונבחרה כמות שונה מהתקן יש לרשום את הנימוק במקום המיועד לכך.</t>
  </si>
  <si>
    <t>למילוי  ע"י המרכז</t>
  </si>
  <si>
    <t>למילוי ע"י מנהל התכנית</t>
  </si>
  <si>
    <t>טבלת תקציב מבוקש בש"ח כולל מע"מ</t>
  </si>
  <si>
    <t>טבלת תקציב מאושר בש"ח כולל מע"מ</t>
  </si>
  <si>
    <t>טבלה 1: ריכוז מגיליון 'ציוד כללי' - בקשת מרכז היום</t>
  </si>
  <si>
    <t>טבלה 1: ריכוז מגיליון 'ציוד כללי' - אישור מנהל התכנית</t>
  </si>
  <si>
    <t>סוג פריט</t>
  </si>
  <si>
    <t>סהכ עלות</t>
  </si>
  <si>
    <t>אביזרים</t>
  </si>
  <si>
    <t>מספרה/טיפוח חן</t>
  </si>
  <si>
    <t>כלי חשמל</t>
  </si>
  <si>
    <t>כללי</t>
  </si>
  <si>
    <t>מטבח וחדר אוכל</t>
  </si>
  <si>
    <t>מיחשוב</t>
  </si>
  <si>
    <t>ציוד אלקטרוני</t>
  </si>
  <si>
    <t>ריהוט</t>
  </si>
  <si>
    <t>סה"כ</t>
  </si>
  <si>
    <t>טבלה 2: ריכוז מגיליונות מקצועיים ותוספות</t>
  </si>
  <si>
    <t>הנגשת ראייה</t>
  </si>
  <si>
    <t>הנגשת שמע</t>
  </si>
  <si>
    <t>ריפוי בעיסוק ופיזיותרפיה</t>
  </si>
  <si>
    <t>חדר סנוזלן</t>
  </si>
  <si>
    <t>חממה/גינה טיפולית</t>
  </si>
  <si>
    <t>חוגים</t>
  </si>
  <si>
    <t>עם הפנים לקהילה</t>
  </si>
  <si>
    <t>שימור שיפור ופנאי</t>
  </si>
  <si>
    <t>תוספות מיוחדות</t>
  </si>
  <si>
    <t>סה"כ תקציב הצטיידות</t>
  </si>
  <si>
    <t>טבלת ציוד כללי לפי סוג וגודל מרכז יום (המחירים בש"ח וכוללים מע"מ)</t>
  </si>
  <si>
    <t>סה"כ תקציב לפי תקן</t>
  </si>
  <si>
    <t>סה"כ  תקציב מבוקש</t>
  </si>
  <si>
    <t>סה"כ תקציב מאושר</t>
  </si>
  <si>
    <t>תקציב לפי תקן</t>
  </si>
  <si>
    <t>בקשת מרכז היום</t>
  </si>
  <si>
    <t>אישור מנהל התכנית</t>
  </si>
  <si>
    <t>סוג מרכז</t>
  </si>
  <si>
    <t>גודל מרכז</t>
  </si>
  <si>
    <t>קטגוריה</t>
  </si>
  <si>
    <t>תיאור פריט</t>
  </si>
  <si>
    <t>עלות פריט תקן</t>
  </si>
  <si>
    <t>כמות תקן</t>
  </si>
  <si>
    <t>סה"כ עלות</t>
  </si>
  <si>
    <t>כמות מבוקשת</t>
  </si>
  <si>
    <t>סטייה מהתקן</t>
  </si>
  <si>
    <t>סה"כ עלות מבוקשת</t>
  </si>
  <si>
    <t>הערות/נימוק</t>
  </si>
  <si>
    <t>כמות מאושרת</t>
  </si>
  <si>
    <t>עלות פריט</t>
  </si>
  <si>
    <t>סה"כ עלות מאושרת</t>
  </si>
  <si>
    <t>הערות</t>
  </si>
  <si>
    <t>תיאור הפריט</t>
  </si>
  <si>
    <t>כמות</t>
  </si>
  <si>
    <t>טבלת תקן הצטיידות מרכזת לפי סוג וגודל מרכז ( בש"ח כולל מע"מ)</t>
  </si>
  <si>
    <t>תשושי נפש</t>
  </si>
  <si>
    <t xml:space="preserve"> שילוט לחדרים (תקציב)</t>
  </si>
  <si>
    <t>חדר מזכירות וקבלה</t>
  </si>
  <si>
    <t>אביזרים (לוח מודעות, פח, פריטי עיצוב)</t>
  </si>
  <si>
    <t>חדר מנהל</t>
  </si>
  <si>
    <t>שירותי צוות ומלתחה</t>
  </si>
  <si>
    <t>אביזרים (מתקן לסבון נוזלי, מתקן טואלט, מתקן מגבות נייר,פח וכדו')</t>
  </si>
  <si>
    <t>שירותים ציבוריים</t>
  </si>
  <si>
    <t>אביזרים (מתקן לסבון נוזלי, מתקן טואלט, מתקן מגבות נייר,פח,ידיות אחיזה)</t>
  </si>
  <si>
    <t>אולם כניסה</t>
  </si>
  <si>
    <t>אביזרים (פח אשפה, מיכלי צמחים, מתקן מטריות, שעון קיר, אביזרי עיצוב)</t>
  </si>
  <si>
    <t>חצר פעילות ומנוחה</t>
  </si>
  <si>
    <t>אביזרים (פח אשפה, מיכלי צמחים, פריטי עיצוב)</t>
  </si>
  <si>
    <t>חדר מחשבים</t>
  </si>
  <si>
    <t>אביזרים (פח, עיצוב וכדו')</t>
  </si>
  <si>
    <t>מחסנים - מטבח, כללי, תעסוקה</t>
  </si>
  <si>
    <t>ארגז כלי עבודה כולל מקדחה ומברגה</t>
  </si>
  <si>
    <t>חדר רחצה</t>
  </si>
  <si>
    <t>וילון מקלחת</t>
  </si>
  <si>
    <t>ידיות אחיזה</t>
  </si>
  <si>
    <t>חדר אוכל</t>
  </si>
  <si>
    <t>לוח מודעות 80/120</t>
  </si>
  <si>
    <t>חדרי פעילות/תעסוקה</t>
  </si>
  <si>
    <t>חדרי צוות/רב תחומי</t>
  </si>
  <si>
    <t>מאזני אדם</t>
  </si>
  <si>
    <t>מדף לסבונים + סבוניה</t>
  </si>
  <si>
    <t>מושב הגבהה לשירותים</t>
  </si>
  <si>
    <t>מזוזות</t>
  </si>
  <si>
    <t>מיכל לאיסוף מחטים משומשות</t>
  </si>
  <si>
    <t>מתקן לגלילי נייר חד פעמי</t>
  </si>
  <si>
    <t>חדר ניקיון</t>
  </si>
  <si>
    <t>סולם</t>
  </si>
  <si>
    <t>מכבסה</t>
  </si>
  <si>
    <t>סלי כביסה</t>
  </si>
  <si>
    <t>סלסלות אישיות לעבודות הקשישים</t>
  </si>
  <si>
    <t>עגלת ניקיון</t>
  </si>
  <si>
    <t>פח אשפה</t>
  </si>
  <si>
    <t>פריטי עיצוב, תמונות, מיכל צמחים וכדו' (תקציב)</t>
  </si>
  <si>
    <t>קולב בגדים</t>
  </si>
  <si>
    <t>קרש גיהוץ + מגהץ</t>
  </si>
  <si>
    <t>שטיח למניעת החלקה</t>
  </si>
  <si>
    <t>שילוט חיצוני למרכז (תקציב)</t>
  </si>
  <si>
    <t>שעון נוכחות</t>
  </si>
  <si>
    <t>שעון קיר</t>
  </si>
  <si>
    <t>תמונות וקישוטי קיר (תקציב)</t>
  </si>
  <si>
    <t>ארון איחסון (רוחב 80-100 ס"מ)</t>
  </si>
  <si>
    <t>ארון תחתון+כיור+ברז+משטח</t>
  </si>
  <si>
    <t>דלפק עבודה למספרה</t>
  </si>
  <si>
    <t>כיסא טיפולים</t>
  </si>
  <si>
    <t>כיסא לייבוש + הדום</t>
  </si>
  <si>
    <t>כיסא מספרה</t>
  </si>
  <si>
    <t>כיסא פעילות/עובד</t>
  </si>
  <si>
    <t>כיסא+כיור חפיפה</t>
  </si>
  <si>
    <t>מייבש שיער מקצועי</t>
  </si>
  <si>
    <t>מכונת ייבוש</t>
  </si>
  <si>
    <t>מכונת תספורת</t>
  </si>
  <si>
    <t>מנורה מכוונת</t>
  </si>
  <si>
    <t>מראה</t>
  </si>
  <si>
    <t>מתלה נייד למגבות</t>
  </si>
  <si>
    <t xml:space="preserve">סטרליזטור </t>
  </si>
  <si>
    <t>עגלת טיפולים</t>
  </si>
  <si>
    <t>רגלית פדיקור</t>
  </si>
  <si>
    <t>שרפרף למטפל</t>
  </si>
  <si>
    <t xml:space="preserve">מייבש כביסה  </t>
  </si>
  <si>
    <t>מייבש שיער</t>
  </si>
  <si>
    <t>מכונת כביסה 7 ק"ג</t>
  </si>
  <si>
    <t>מכונת שטיפה</t>
  </si>
  <si>
    <t>מתקן טיהור אויר חשמלי</t>
  </si>
  <si>
    <t>מתקן מים קרים</t>
  </si>
  <si>
    <t>מתקן שתיה קלה (דיספנסר)</t>
  </si>
  <si>
    <t>תנור חימום</t>
  </si>
  <si>
    <t>מד חום אינפרא אדום</t>
  </si>
  <si>
    <t>מד לחץ דם, חום, דופק  וסוטורציה</t>
  </si>
  <si>
    <t>מזרקי אפיפן</t>
  </si>
  <si>
    <t>עיצוב פנים - תקציב למעצב/ת</t>
  </si>
  <si>
    <t>קטלן יתושים</t>
  </si>
  <si>
    <t>מטבח</t>
  </si>
  <si>
    <t>ארון חימום תבניות</t>
  </si>
  <si>
    <t>כוננית לאיחסון כלים וסירים</t>
  </si>
  <si>
    <t>כלי אוכל</t>
  </si>
  <si>
    <t>כלי הכנה-מטבח מחמם</t>
  </si>
  <si>
    <t>כלי עבודה מסוגים שונים</t>
  </si>
  <si>
    <t>מדיח כלים דלפקי</t>
  </si>
  <si>
    <t>מדיח כלים דלת מתרוממת+מעמד</t>
  </si>
  <si>
    <t>מיחם אוטומטי 150 כוסות</t>
  </si>
  <si>
    <t>מיכלים מבודדים להעברת מזון</t>
  </si>
  <si>
    <t>מיקסר מקצועי</t>
  </si>
  <si>
    <t>מכונה לקילוף תפוחי אדמה</t>
  </si>
  <si>
    <t>מעבד מזון מקצועי</t>
  </si>
  <si>
    <t>חדר אוכל-כלי הגשה</t>
  </si>
  <si>
    <t>מפות בד</t>
  </si>
  <si>
    <t>מקפיא תעשייתי דלת אחת</t>
  </si>
  <si>
    <t>מקרר תעשייתי דלת אחת</t>
  </si>
  <si>
    <t>מקרר תעשייתי שתי דלתות</t>
  </si>
  <si>
    <t>מרכך מים אוטומטי למטבח</t>
  </si>
  <si>
    <t>מרקיה, סלסלת לחם, סט מלח פלפל סוכר, מתקן מפיות, קיסמי שיניים</t>
  </si>
  <si>
    <t>עגלת 3 קומות</t>
  </si>
  <si>
    <t>עגלת נירוסטה לפח אשפה</t>
  </si>
  <si>
    <t>קומביסטימר+מעמד</t>
  </si>
  <si>
    <t>קוצץ ירקות מקצועי</t>
  </si>
  <si>
    <t>קערות הגשה, מצקות וכפות הגשה, ארגזי פלסטויק לאיסוף</t>
  </si>
  <si>
    <t>קערות וקעריות מסוגים שונים</t>
  </si>
  <si>
    <t>שולחן ( 2 מ') עם כיור כפול + מדף תחתוןן</t>
  </si>
  <si>
    <t>שולחן עבודה ללא כיורים + מדף תחתון</t>
  </si>
  <si>
    <t>שולחן עם כיור יחיד ( 2 מ') + מדף תחתוןן</t>
  </si>
  <si>
    <t>תנור בישול ואפייה</t>
  </si>
  <si>
    <t>תנור מיקרוגל</t>
  </si>
  <si>
    <t>תפריט דיגיטלי עם אפשרות להזמנות</t>
  </si>
  <si>
    <t>מגרסת נייר משרדית</t>
  </si>
  <si>
    <t>מדפסת משולבת</t>
  </si>
  <si>
    <t>מחשב נייד לתצוגות</t>
  </si>
  <si>
    <t xml:space="preserve">מחשב+תוכנות </t>
  </si>
  <si>
    <t>מחשב+תוכנות הפעלה ומשרד</t>
  </si>
  <si>
    <t>דפיברלטור</t>
  </si>
  <si>
    <t>טלוויזיה 42 (כולל הובלה והתקנה)</t>
  </si>
  <si>
    <t>טלוויזיה 65 (כולל הובלה והתקנה)</t>
  </si>
  <si>
    <t>טלוויזיה 85 (כולל הובלה והתקנה)</t>
  </si>
  <si>
    <t>מגדיל טווח WIFI</t>
  </si>
  <si>
    <t>מערכת אזעקה ומצלמות</t>
  </si>
  <si>
    <t>מערכת התרעה נגד אש</t>
  </si>
  <si>
    <t>מערכת טלפונים</t>
  </si>
  <si>
    <t>מערכת כריזת חירום</t>
  </si>
  <si>
    <t>חדר מנוחה</t>
  </si>
  <si>
    <t>ארון איחסון משרדי (רוחב כ- 1 מטר)</t>
  </si>
  <si>
    <t>ארון ארכיב</t>
  </si>
  <si>
    <t>מלתחה</t>
  </si>
  <si>
    <t>ארון לתליית מעילים (רוחב 1 מטר)</t>
  </si>
  <si>
    <t>ארון משרדי נמוך</t>
  </si>
  <si>
    <t>ארון עזרה ראשונה</t>
  </si>
  <si>
    <t>ארון תיקיות</t>
  </si>
  <si>
    <t>ארון תצוגה/ויטרינה - רוחב 1מטר</t>
  </si>
  <si>
    <t>ארונית מגירות מפלסטיק</t>
  </si>
  <si>
    <t>דלפק קבלה</t>
  </si>
  <si>
    <t>וילונות הצללה (עלות למ"ר))</t>
  </si>
  <si>
    <t>יחידת מדפים</t>
  </si>
  <si>
    <t>כוננית פתוחה</t>
  </si>
  <si>
    <t xml:space="preserve">כורסת הסבה  </t>
  </si>
  <si>
    <t>כורסת מנוחה</t>
  </si>
  <si>
    <t>כורסת מנוחה חשמלית</t>
  </si>
  <si>
    <t>כיסא אוכל</t>
  </si>
  <si>
    <t>כיסא גלגלים</t>
  </si>
  <si>
    <t>כיסא גן</t>
  </si>
  <si>
    <t>כיסא מחשב</t>
  </si>
  <si>
    <t>כיסא מנהל</t>
  </si>
  <si>
    <t>כיסא רחצה תיקני על גלגלים</t>
  </si>
  <si>
    <t>כספת</t>
  </si>
  <si>
    <t>מדף להנחת אביזרים</t>
  </si>
  <si>
    <t>מיטה + מזרון לטקס</t>
  </si>
  <si>
    <t>מיטה חשמלית</t>
  </si>
  <si>
    <t>מראת קיר גבוהה</t>
  </si>
  <si>
    <t>ספסל גן</t>
  </si>
  <si>
    <t>ספסל הלבשה</t>
  </si>
  <si>
    <t>עמדת מחשב ומדפסת</t>
  </si>
  <si>
    <t>פרגוד אחות 3 כנפיים</t>
  </si>
  <si>
    <t>שולחן אוכל (4 מקומות)</t>
  </si>
  <si>
    <t>שולחן גן</t>
  </si>
  <si>
    <t>שולחן מחשב</t>
  </si>
  <si>
    <t>שולחן מחשב מתכנן</t>
  </si>
  <si>
    <t>שולחן משרדי + שלוחה + מגירות</t>
  </si>
  <si>
    <t xml:space="preserve">שולחן פינתי נמוך 60/60  </t>
  </si>
  <si>
    <t>שולחן פעילות 6 מקומות</t>
  </si>
  <si>
    <t>שמשיית גן</t>
  </si>
  <si>
    <t>תא אישי עם נעילה</t>
  </si>
  <si>
    <t>תשושים-אופק</t>
  </si>
  <si>
    <t>מראות קיר</t>
  </si>
  <si>
    <t>תקן הצטיידות הנגשת ראייה</t>
  </si>
  <si>
    <t>הוכן בסיוע ד"ר נורית נוי – הנגשת ראיה, nuritnoy@macam.ac.il, הנייד – 054-4290337</t>
  </si>
  <si>
    <t>א</t>
  </si>
  <si>
    <r>
      <t xml:space="preserve">לפניך טבלה המכילה פירוט של פריטי ציוד והנחיות הנוגעות לתחום המקצועי של הנגשת ראייה. </t>
    </r>
    <r>
      <rPr>
        <b/>
        <u/>
        <sz val="12"/>
        <color rgb="FF000000"/>
        <rFont val="Arial"/>
        <family val="2"/>
      </rPr>
      <t>לפני מילוי הטבלה יש לעיין בטבלה המקצועית שלמטה.</t>
    </r>
  </si>
  <si>
    <t>ב</t>
  </si>
  <si>
    <t>המלצות הצטיידות ינתנו בשיתוף מורשה נגישות שירות, של הביטוח הלאומי, מומחה לתחום.</t>
  </si>
  <si>
    <t xml:space="preserve"> </t>
  </si>
  <si>
    <t>ג</t>
  </si>
  <si>
    <t>לאחר גיבוש הצרכים יש למלא את טבלת פירוט תקציב ההצטיידות המצורפת למטה.</t>
  </si>
  <si>
    <t>ד</t>
  </si>
  <si>
    <t>יש לשים לב שחלק מהפריטים שלהלן מופיעים בטבלת ההצטיידות הראשית בלשונית "ציוד כללי". בלשונית זו ניתנים הסברים מקצועיים ואיפיון.</t>
  </si>
  <si>
    <t>ה</t>
  </si>
  <si>
    <t>לאחר מילוי הטבלה הסכום המצטבר (סה"כ) יצטרף ללשונית 'ריכוז תקציב'.</t>
  </si>
  <si>
    <t>ו</t>
  </si>
  <si>
    <t xml:space="preserve"> משך תקופת האחריות הניתנת לכל המערכות לא תפחת מ- 5 שנים.</t>
  </si>
  <si>
    <t>ז</t>
  </si>
  <si>
    <t>על המחירים לכלול , הובלה, הספקה, הפעלה, חיווט והתקנה של המערכות.</t>
  </si>
  <si>
    <t>ח</t>
  </si>
  <si>
    <t xml:space="preserve">על המחירים לכלול מתן הדרכה לצוות לשימוש ותפעול כל המערכות. </t>
  </si>
  <si>
    <t>ט</t>
  </si>
  <si>
    <t>הספק יתחייב לבדיקה תקופתית לתקינות המערכות בכל משך האחריות (אחת לשנה מתום השנה הראשונה).</t>
  </si>
  <si>
    <t>טבלת פירוט תקציב הצטיידות (בש"ח וכולל מע"מ)</t>
  </si>
  <si>
    <t>הצללה</t>
  </si>
  <si>
    <t>כורסאות/כיסאות</t>
  </si>
  <si>
    <t>הציוד מופיע בלשונית 'ציוד כללי'</t>
  </si>
  <si>
    <t>כסאות ושולחנות</t>
  </si>
  <si>
    <t>אביזר מדידה לפינת  קפה</t>
  </si>
  <si>
    <t>מחשב נגיש</t>
  </si>
  <si>
    <t xml:space="preserve">מגדלות בעוצמות שונות </t>
  </si>
  <si>
    <t>מנורות שולחן עם צואר גמיש</t>
  </si>
  <si>
    <t xml:space="preserve">טמ"ס </t>
  </si>
  <si>
    <t>מזהה צבע</t>
  </si>
  <si>
    <t>משחקי חברה</t>
  </si>
  <si>
    <t>שילוט קולי</t>
  </si>
  <si>
    <t>וילונות סינון אור</t>
  </si>
  <si>
    <t>תאורה כללית עם עמעם</t>
  </si>
  <si>
    <t>בהתייעצות עם אשת המקצוע</t>
  </si>
  <si>
    <t>ספסלים נגישים</t>
  </si>
  <si>
    <t>תאי איכסון</t>
  </si>
  <si>
    <t>מקלדת לאנשים לקויי ראייה</t>
  </si>
  <si>
    <t>חדר מחשבים - תוכנת NVDA</t>
  </si>
  <si>
    <t>התא שלעיל יצטרף לטבלת תקציב מבוקש בלשונית 'ריכוז תקציב'</t>
  </si>
  <si>
    <t>התא שלעיל יצטרף לטבלת תקציב מאושר בלשונית 'ריכוז תקציב'</t>
  </si>
  <si>
    <t>רשימת פריטים והסברים להצטיידות</t>
  </si>
  <si>
    <t>מספר פריט</t>
  </si>
  <si>
    <t xml:space="preserve">שם הפריט </t>
  </si>
  <si>
    <t>מיקום במרכז היום</t>
  </si>
  <si>
    <t>רכיבי המערכת</t>
  </si>
  <si>
    <t>בכניסה הראשית ובכניסה אחורית או מגינה אחורית</t>
  </si>
  <si>
    <t>סוכך קבוע כולל התקנה</t>
  </si>
  <si>
    <t xml:space="preserve">מבואה </t>
  </si>
  <si>
    <t>בהתאם לגודל המבואה ומספר המבקרים במקום לפחות 10%</t>
  </si>
  <si>
    <t>דוגמא לניגוד צבעים</t>
  </si>
  <si>
    <t>במבואה יהיו 2-3 צבעים נוגדים שונים של  צהוב אפור, כתום אדום    (המיקום: לא שחור, אדום כחול וירוק בסמיכות), אלא עם צבע נוגד בינהם. מאחזי /משענת יד הכרחי</t>
  </si>
  <si>
    <t>ראה בלשונית "תקציב"</t>
  </si>
  <si>
    <t xml:space="preserve">על פי גודל המקום </t>
  </si>
  <si>
    <t>לפחות שני צבעים נוגדים של מושב וגב הכיסא בניגוד לצבע השולחנות על מנת לאפשר לאנשים לרויי ראייה להבחין בין הכסאות.</t>
  </si>
  <si>
    <t>במבואה</t>
  </si>
  <si>
    <t>אביזר מדידה מצפצף מתריע על גובה הנוזל בכוס 2 פריטים מסוג זה. עד 5 איש בו זמנית</t>
  </si>
  <si>
    <t xml:space="preserve">חדר מחשבים </t>
  </si>
  <si>
    <t>מחשב, תוכנת קורא מסך, תוכנת הגדלה, צג ברייל 64 תאים. בתנאי שיש חדר מחשבים והדרכה</t>
  </si>
  <si>
    <t>מחיר בעת כתיבת מסמך זה כ 30.000 ₪</t>
  </si>
  <si>
    <t>חדר מלאכה</t>
  </si>
  <si>
    <t xml:space="preserve"> מבחר מגדלות בעוצמות 3X, 5X,7X על מעמד ובלי, מגדלת עם תאורה, מגדלת על צוואר, מחטים עם קוף פתוח, מזהה צבעים, מטר מדידה  עברית. מגדלות בעוצמות שונות עם ובלי אור</t>
  </si>
  <si>
    <t>מגדלות מחירן בין 100 ל-1.000 ש"ח</t>
  </si>
  <si>
    <t>ספרייה</t>
  </si>
  <si>
    <t>טלוויזיה במעגל סגור גם מקריאה</t>
  </si>
  <si>
    <t>כ- 15000 עד 20000 ₪</t>
  </si>
  <si>
    <t>חדר רב תכליתי (חדר אוכל)</t>
  </si>
  <si>
    <t>קלפים עם דפוס גדול ועם ברייל, דמקה, שח לעיוורים, דומינו לעיוורים, רמי בברייל.</t>
  </si>
  <si>
    <t>מומלץ 2 מכל סוג</t>
  </si>
  <si>
    <t>בכניסה,איזור בתי השימוש, יציאה לחצר,  כניסה לחדר האוכל ובמקומות בהן פעילויות שונות בהן משתתפים אנשים עם לקות ראייה.</t>
  </si>
  <si>
    <t>חמישה  עד שבעה לפי מורכבות המקום כולל כניסה לממד</t>
  </si>
  <si>
    <t>המחיר כולל הקופסה, שלט ידני ואפליקציה חינמית</t>
  </si>
  <si>
    <t xml:space="preserve"> כ-1,400 ₪ ליחידהת חוץ ו-1,100 ₪ ליחידת פנים</t>
  </si>
  <si>
    <t>חדר אוכל, ספרייה,  מלאכה, חדר מחשבים</t>
  </si>
  <si>
    <t>לכל החלונות</t>
  </si>
  <si>
    <t xml:space="preserve">וילון בגון אחיד עדיף בהיר מסנן אור ללא דוגמאות </t>
  </si>
  <si>
    <t>בחללי עבודה ובחדר האוכל</t>
  </si>
  <si>
    <t>על פי גודל האולמות ועל פי תקן תאורה רצוי אור יום (חם/צהוב)</t>
  </si>
  <si>
    <t>חשוב שהתאורה תהיה אור צהוב/חם ולא לבן</t>
  </si>
  <si>
    <t>הנחיות מקצועיות</t>
  </si>
  <si>
    <t>חצר פנימית בצידי הכניסה הראשית למבנה, התייחסות בדומה  לחדר האוכל</t>
  </si>
  <si>
    <t>בהתאם לגודל המרכז  ובניגוד למרחב בו מתקינים את הספסלים. אם בצמידות, לגדל ירק יהיה צהוב אם בצמידות לקיר לבן יהיה כהה</t>
  </si>
  <si>
    <t>אם בחצר הפניצית יש שולחנות וכסטות בותו</t>
  </si>
  <si>
    <t>סמוך למבואה</t>
  </si>
  <si>
    <t xml:space="preserve">בהתאם לגודל מרכז היום </t>
  </si>
  <si>
    <t>סימנים מישושיים שונים ו/או מבחר צבעים נוגדים בין התאים</t>
  </si>
  <si>
    <t>אם קיים חדר מחשבים לייעד מחשב אחד לאדם עם מוגבלות ראייה ותוכנת NVDA החינמית להגדלה והקראה עם קלידים נגישים ועברית שפה ראשית.</t>
  </si>
  <si>
    <t>תקן הצטיידות הנגשת שמע</t>
  </si>
  <si>
    <t>הוכן בסיוע ד"ר אורנה ערן – הנגשת שמע, ornaeran@netvision.net.il, הנייד – 052-4764081</t>
  </si>
  <si>
    <r>
      <t xml:space="preserve">לפניך טבלה המכילה פירוט של פריטי ציוד והנחיות הנוגעות לתחום המקצועי של הנגשת שמע. </t>
    </r>
    <r>
      <rPr>
        <b/>
        <u/>
        <sz val="12"/>
        <color rgb="FF000000"/>
        <rFont val="Arial"/>
        <family val="2"/>
      </rPr>
      <t>לפני מילוי הטבלה יש לעיין בטבלה המקצועית שלמטה.</t>
    </r>
  </si>
  <si>
    <t>המלצות הצטיידות ינתנו בשיתוף מורשה נגישות שירות, של הביטוח הלאומי, מומחה לתחום מוגבלות השמיעה ומותנה בביקור במרכז היום.</t>
  </si>
  <si>
    <t>מערכת הגברה סביבתית אלחוטית מסוג Sound Field FM System - לחדר אוכל רב תכליתי או אולם</t>
  </si>
  <si>
    <t>מערכת עזר לשמיעה מסוג אור תת-אדום   (Infra Red System) לחדר אוכל רב תכליתי או אולם</t>
  </si>
  <si>
    <t>מערכת מסוג אור תת-אדום (IR) לעמדת טלוויזיה</t>
  </si>
  <si>
    <t>מקלט IR דגם אוזניות סטטוסקופים-לאולם</t>
  </si>
  <si>
    <t>מקלט IR דגם אוזניות סטטוסקופים-לטלוויזיה</t>
  </si>
  <si>
    <t>מקלט IR בלבד (ללא אוזניות) +לולאת השראה צווארית-לאולם</t>
  </si>
  <si>
    <t xml:space="preserve"> יחידות טעינה למקלטים (ל- 10 מקלטים)</t>
  </si>
  <si>
    <t>שילוט  בסמל הנגישות הבינלאומי לאנשים עם מוגבלות שמיעה</t>
  </si>
  <si>
    <t>מערכת הגברה ניידת (FM) לשימוש ע"פ צרכי המרכז בתוך או מחוץ למבנה (טיולים)</t>
  </si>
  <si>
    <t>מגבר אישי לשיחות אחד-על-אחד</t>
  </si>
  <si>
    <t>מסך 42 לניהול תוכן אינטראקטיבי (כולל הובלה והתקנה)</t>
  </si>
  <si>
    <t>טלוויזיה חכמה 85" (מופיע בהצטיידות חדר אוכל/אולם)</t>
  </si>
  <si>
    <t xml:space="preserve">וילונות-עדיפות לוילון בד קפלים (הסטה) או וילון דואט. </t>
  </si>
  <si>
    <t>עלות יחידה ₪ (ללא מע"מ)</t>
  </si>
  <si>
    <t>סה"כ עלות כולל מע"מ</t>
  </si>
  <si>
    <t xml:space="preserve">מערכת הגברה סביבתית אלחוטית מסוג Sound Field FM System </t>
  </si>
  <si>
    <t>חדר אוכל רב תכליתי /אולם</t>
  </si>
  <si>
    <t> 1</t>
  </si>
  <si>
    <t>מיקרופון/ משדר אלחוטי נייד (ראש מדונה), מיקרופון ידני אלחוטי נוסף, מגבר, מודולטור, מיקסר 4 כניסות,4-6 רמקולים (קיר כולל התקן), קופסת חיבורים קידמית swich box עם אפשרות חיבור למקורות קול נוספים מחשב נייד, DVD, CD ,USB , וכד'. ארון אכסון, חשמל וטעינה עם דלת זכוכית ומנעול.</t>
  </si>
  <si>
    <t>לאולם עד 100 מקומות ישיבה.</t>
  </si>
  <si>
    <t>מערכת עזר לשמיעה מסוג אור תת-אדום   (Infra Red System).</t>
  </si>
  <si>
    <t>חדר אוכל רב תכליתי/אולם</t>
  </si>
  <si>
    <t>משדר-מודולטור, מקרני IR לכיסוי מלא של כל החלל, מקלטים אישיים, יחידות טעינה למקלטים. כולל מתקני תליה וכבלים.</t>
  </si>
  <si>
    <t>1. לכיסוי מלא של כל שטח החלל.
2. לחיבור עם מערכת ההגברה הסביבתית (פריט מס' 1)</t>
  </si>
  <si>
    <t>מערכת מסוג אור תת-אדום (IR) לטלוויזיה</t>
  </si>
  <si>
    <t xml:space="preserve"> עמדת טלוויזיה</t>
  </si>
  <si>
    <r>
      <t>מקלטי IR אישיים משני דגמים</t>
    </r>
    <r>
      <rPr>
        <sz val="12"/>
        <color rgb="FF000000"/>
        <rFont val="Arial"/>
        <family val="2"/>
      </rPr>
      <t>:</t>
    </r>
  </si>
  <si>
    <t>1. חדר אוכל רב תכליתי /אולם   
2. עמדת טלוויזיה</t>
  </si>
  <si>
    <t>ניתן להשתמש במקלטי IR האישיים הן באולם והן בעמדת הטלוויזיה.</t>
  </si>
  <si>
    <t>מקלט IR דגם אוזניות סטטוסקופים - לאולם</t>
  </si>
  <si>
    <t>1. חדר אוכל/אולם
2. עמדת טלוויזיה</t>
  </si>
  <si>
    <t>מחיר ל- 15 מקלטים לפי 500 ₪ למקלט</t>
  </si>
  <si>
    <t>מקלט IR דגם אוזניות סטטוסקופים - לטלוויזיה</t>
  </si>
  <si>
    <t>מקלט IR בלבד (ללא אוזניות) +לולאת השראה צווארית - לאולם.</t>
  </si>
  <si>
    <t xml:space="preserve"> יחידות טעינה (ל- 10 מקלטים)</t>
  </si>
  <si>
    <t>מחיר יחידת טעינה ל- 10 מקלטים הינו 1,100 ₪. לאולם של עד 100 מקומות ישיבה נדרשות 2 יחידות טעינה ( 10 מקלטים לחדר האוכל, 5 מקלטים לחדר פעילות/טלביזיה)</t>
  </si>
  <si>
    <t>לפי 1,100 ליחידת טעינה ל10 מקלטים</t>
  </si>
  <si>
    <t xml:space="preserve">חדר אוכל
חדר פעילות/טלביזיה </t>
  </si>
  <si>
    <t>האולם מסומן בצדו החיצוני בסמל הבינלאומי לשירות נגיש לאנשים עם מוגבלות שמיעה.</t>
  </si>
  <si>
    <t>יש לתלות בכניסה לחדר האוכל/אולם ובעמדת הטלוויזיה</t>
  </si>
  <si>
    <t>מסופק עם המערכות</t>
  </si>
  <si>
    <t>לשימוש ע"פ צרכי המרכז</t>
  </si>
  <si>
    <t>יחידה אחת קומפקטית וקלה לנשיאה במשקל מקסימאלי של עד 3 ק"ג, שני מיקרופונים אלחוטיים (מדונה+ידני), כניסה לאודיו, סוללה נטענת לכבודה רציפה של לפחות חמש שעות.</t>
  </si>
  <si>
    <t>חדר מנהלת, עו"ס, אחות</t>
  </si>
  <si>
    <t>אוזניות סטטוסקופיות או קשת, סוללות נטענות, טעינה ללא הסרת סוללות.</t>
  </si>
  <si>
    <t>מסך 42" לניהול תוכן ומודעות</t>
  </si>
  <si>
    <t>להתקנה בנקודות מרכזיות במרכז</t>
  </si>
  <si>
    <t>להתקנה בנקודות מרכזיות במבואות או מסדרונות
מסך אלקטרוני 42 (LCD) ללוח מודעות אינטרקטיבי כולל מתקן ושליטה מרחוק, מתקן צמוד קיר, הובלה והתקנה</t>
  </si>
  <si>
    <t>מחשב נייד</t>
  </si>
  <si>
    <t xml:space="preserve">חדר אוכל רב תכליתי/אולם </t>
  </si>
  <si>
    <t>טלוויזיה חכמה 85 אינטש</t>
  </si>
  <si>
    <t xml:space="preserve">וילונות </t>
  </si>
  <si>
    <t>עדיפות לוילון בד קפלים (הסטה) או וילון דואט.</t>
  </si>
  <si>
    <t>תקן הצטיידות  ריפוי בעיסוק ופיזיותרפיה</t>
  </si>
  <si>
    <t xml:space="preserve">הוכן בסיוע חגית רובין – ריפוי בעיסוק ופיזיותרפיה,  hagitrubin1@gmail.com, הנייד – 054-4287734 </t>
  </si>
  <si>
    <t>לפניך טבלה המכילה פירוט של פריטי ציוד והנחיות הנוגעות לתחום המקצועי של  ריפוי בעיסוק ופיזיותרפיה.</t>
  </si>
  <si>
    <t>לאחר גיבוש הצרכים יש למלא את טבלת ההצטיידות המצורפת למטה.</t>
  </si>
  <si>
    <t>האישור לציוד ריפוי בעיסוק ופיזיותרפיה מותנה בהעסקת מרפא/ה בעיסוק ו/או פיזיותרפיסט/ית</t>
  </si>
  <si>
    <t>מיטת טיפול</t>
  </si>
  <si>
    <t>מדף אחסון לציוד גדול תלוי</t>
  </si>
  <si>
    <t>ארון אחסון</t>
  </si>
  <si>
    <t>ארון אחסון עם מגירות לאחסון ציוד קטן</t>
  </si>
  <si>
    <t>כסא מתכוונן</t>
  </si>
  <si>
    <t>כסא לקוח עם ידיות (עבור פעילות קבוצתית בחדר הטיפולים)</t>
  </si>
  <si>
    <t>כסא מטפל</t>
  </si>
  <si>
    <t>שולחן מתכוונן חשמלי</t>
  </si>
  <si>
    <t>שולחן מתכוונן טלסקופי</t>
  </si>
  <si>
    <t xml:space="preserve">ציוד תרגול מוטוריקה </t>
  </si>
  <si>
    <t xml:space="preserve">מקבילים </t>
  </si>
  <si>
    <t>מדרגות שיקומיות מעץ</t>
  </si>
  <si>
    <t>מזרונים טיפוליים</t>
  </si>
  <si>
    <t>מראה קבועה ווילון</t>
  </si>
  <si>
    <t>מראה ניידת</t>
  </si>
  <si>
    <t>סולם שוודי עם תוספות והתקנה</t>
  </si>
  <si>
    <t>סט חמישה ספסלים</t>
  </si>
  <si>
    <t>מגוון סוגי כדורים - סכום גלובלי</t>
  </si>
  <si>
    <t>משאבה חשמלית לכדורים</t>
  </si>
  <si>
    <t>כריות שונות (פיתה, פילאטיס, תמיכה ועוד) - סכום גלובלי</t>
  </si>
  <si>
    <t>גלילים בגדלים שונים - סכום גלובלי</t>
  </si>
  <si>
    <t>עזרים לתרגול שיווי משקל (לוח שיווי משקל, מסלול, קורות ועוד) - סכום גלובלי</t>
  </si>
  <si>
    <t>אביזרים לתרגול והפעלת כף היד - סכום גלובלי</t>
  </si>
  <si>
    <t>עזרים לטיפול מוטורי אישי וקבוצתי (גומיות, טבעות, מצנח, מקלות, שקיות שעועית, קונוסים, כדורים, טרבנד, טרפלסט וכד')  - סכום גלובלי</t>
  </si>
  <si>
    <t>ספסל שוודי</t>
  </si>
  <si>
    <t>מחשבים וציוד טכנולוגיה מסייעת</t>
  </si>
  <si>
    <t>מחשב נייד עם מסך מגע</t>
  </si>
  <si>
    <t xml:space="preserve">מחשב נייח All in one עם מסך מגע </t>
  </si>
  <si>
    <t>מדפסת צבעונית</t>
  </si>
  <si>
    <t xml:space="preserve">מצלמת רשת </t>
  </si>
  <si>
    <t>מיקרופון למחשב</t>
  </si>
  <si>
    <t>ipad 10.2 64GB 9th generation</t>
  </si>
  <si>
    <t xml:space="preserve">טאבלט מבוסס אנדרואיד </t>
  </si>
  <si>
    <t>מגן לטאבלט + מדבקת זכוכית</t>
  </si>
  <si>
    <t>סטיילוס</t>
  </si>
  <si>
    <t>Apple tv</t>
  </si>
  <si>
    <t>מקרן</t>
  </si>
  <si>
    <t>מסך הקרנה נגלל</t>
  </si>
  <si>
    <t>עכברים ייחודיים - סכום גלובלי</t>
  </si>
  <si>
    <t>מקלדות ייחודיות - סכום גלובלי</t>
  </si>
  <si>
    <t>מתגים ומתאמי מתגים - סכום גלובלי</t>
  </si>
  <si>
    <t>זרועות למתגים ולטאבלט - סכום גלובלי</t>
  </si>
  <si>
    <t>חשמלון להפעלת מכשירי חשמל עם מתג</t>
  </si>
  <si>
    <t xml:space="preserve">מתג בקוטר של כ-6.5 ס"מ </t>
  </si>
  <si>
    <t>מתג בקוטר 20 ס"מ</t>
  </si>
  <si>
    <t>קונסולות משחק</t>
  </si>
  <si>
    <t>מסך טלויזיה והתקנה</t>
  </si>
  <si>
    <t>מערכת טכנולוגית אחת לשיקום ותרגול מיומנויות מוטוריות וקוגניטיביות (ראה הערה בהמשך).</t>
  </si>
  <si>
    <t xml:space="preserve">מערכות טכנולוגיות שיקומיות ניידות או נייחות לשם תרגול מיומנויות מוטוריות וקוגניטיביות. לדוגמא: מערכת מציאות מדומה (VR), מערכת תרגול מוטורי של גפיים תחתונות ועליונות, תרגול תנועה, שיווי משקל ומוטוריקה, מערכת לשיפור </t>
  </si>
  <si>
    <t xml:space="preserve">נגני MP3 אישיים </t>
  </si>
  <si>
    <t>עזרים לניידות והעמדה</t>
  </si>
  <si>
    <t>שולחן אחות אילמת</t>
  </si>
  <si>
    <t>רולטור</t>
  </si>
  <si>
    <t>הליכון אמות הידראולי </t>
  </si>
  <si>
    <t>מקלות הליכה</t>
  </si>
  <si>
    <t>מיטת העמדה Tilt</t>
  </si>
  <si>
    <t>כיסא שירותים ורחצה לתרגול</t>
  </si>
  <si>
    <t>מולטי טריינר שיקומי</t>
  </si>
  <si>
    <t>ציוד לאימון מוטורי</t>
  </si>
  <si>
    <t>מכשיר אימון APT </t>
  </si>
  <si>
    <t>עמידון אקטיבי</t>
  </si>
  <si>
    <t>סטפר</t>
  </si>
  <si>
    <t>הליכון חשמלי</t>
  </si>
  <si>
    <t>אופני כושר ושיקום</t>
  </si>
  <si>
    <t xml:space="preserve">אופני ידיים </t>
  </si>
  <si>
    <t>מכשיר פולי</t>
  </si>
  <si>
    <t>מדרגות אירוביות</t>
  </si>
  <si>
    <t>תלת אופן מותאם</t>
  </si>
  <si>
    <t>בלייזפוד</t>
  </si>
  <si>
    <t>+bobo Pro</t>
  </si>
  <si>
    <t xml:space="preserve">פעילות קוגניטיבית </t>
  </si>
  <si>
    <t>לוח מחיק יד</t>
  </si>
  <si>
    <t>משחקי גירוי תגובה</t>
  </si>
  <si>
    <t>משחקי מרחב, בנייה והרכבה - סכום גלובלי</t>
  </si>
  <si>
    <t>משחקי חשיבה ואסטרטגיה - סכום גלובלי</t>
  </si>
  <si>
    <t>משחקי פנאי - סכום גלובלי</t>
  </si>
  <si>
    <t>משחקי מוטוריקה עדינה - סכום גלובלי</t>
  </si>
  <si>
    <t>משחקי ריצפה קבוצתיים ענקיים (שחמט, דמקה, סולמות וחבלים וכו') - סכום גלובלי</t>
  </si>
  <si>
    <t xml:space="preserve">ציוד </t>
  </si>
  <si>
    <t>מכשיר גלים קצרים</t>
  </si>
  <si>
    <t>מכשיר הידרוקולטור Hydrocollator + כריות חימום ייעודיות</t>
  </si>
  <si>
    <t xml:space="preserve">כריות ג'ל לקירור </t>
  </si>
  <si>
    <t>אמבט פראפין</t>
  </si>
  <si>
    <t>מכשיר US אולטרסאונד טיפולי</t>
  </si>
  <si>
    <t>מכשיר TENS</t>
  </si>
  <si>
    <t>אביזרי תחושה ו-ADL</t>
  </si>
  <si>
    <t>אביזרי ADL מותאמים כולל עזרי אכילה - סכום גלובלי</t>
  </si>
  <si>
    <t>אביזרי תחושה וגריה - סכום גלובלי</t>
  </si>
  <si>
    <t>תקן הצטיידות חדר סנוזלן</t>
  </si>
  <si>
    <t>לפניך טבלה המכילה פירוט של פריטי ציוד והנחיות הנוגעות לתחום המקצועי של  חדר סנוזלן.</t>
  </si>
  <si>
    <t xml:space="preserve"> הרשימה מכילה את הפריטים והמרכיבים לחדר סנוזלן. עלות והרכב הפריטים בהתאם לצורך, גודל החדר המיועד והתקציב.</t>
  </si>
  <si>
    <t>האישור לחדר סנוזלן מותנה בהעסקת עובד שקיבל הכשרה רשמית בתחום ובהכשרת חדר יעודי.</t>
  </si>
  <si>
    <t>י</t>
  </si>
  <si>
    <t>עמוד בועות + בסיס מרופד + שלט רחוק ממותג להפעלת עמוד הבועות</t>
  </si>
  <si>
    <t xml:space="preserve">מתג Jelly Bean בקוטר של כ-6.5 ס"מ </t>
  </si>
  <si>
    <t>מתג BIG RED בקוטר 20 ס"מ</t>
  </si>
  <si>
    <t>יער סיבים אופטיים תלוי</t>
  </si>
  <si>
    <t>וילון סיבים אופטיים</t>
  </si>
  <si>
    <t>מראות מחוסמות</t>
  </si>
  <si>
    <t xml:space="preserve">זרק-אור אורות מתחלפים </t>
  </si>
  <si>
    <t>מקרן ייעודי לחדר סנוזלן</t>
  </si>
  <si>
    <t>פוף כרית</t>
  </si>
  <si>
    <t>פוף מזרון ויבראציות</t>
  </si>
  <si>
    <t xml:space="preserve">כרית רוטטת </t>
  </si>
  <si>
    <t>מערכת שמע</t>
  </si>
  <si>
    <t>מזרן קיר</t>
  </si>
  <si>
    <t>רפוד רצפה (מחיר למ"ר)</t>
  </si>
  <si>
    <t>כדור מראות+מקרן</t>
  </si>
  <si>
    <t>מתרגם קול לאור</t>
  </si>
  <si>
    <t>אביזרי גריה קטנים</t>
  </si>
  <si>
    <t xml:space="preserve">ערכת תחושה טקטילית </t>
  </si>
  <si>
    <t>גלובלי</t>
  </si>
  <si>
    <t>ארון איחסון לעזרים</t>
  </si>
  <si>
    <t>תוף פאנטם אינטראקטיבי</t>
  </si>
  <si>
    <t>פס תאורת לד היקפי</t>
  </si>
  <si>
    <t>מנהרת אורות לד</t>
  </si>
  <si>
    <t>מקרן כוכבים ליזר</t>
  </si>
  <si>
    <t>רשת דייגים מוארת</t>
  </si>
  <si>
    <t>מזרון מים</t>
  </si>
  <si>
    <t>מערכת חשמל מותאמת כולל מתגים והתקנה</t>
  </si>
  <si>
    <t>תקן הצטיידות חממה/גינה טיפולית</t>
  </si>
  <si>
    <t>לפניך טבלה המכילה פירוט של פריטי ציוד מומלצים והנחיות הנוגעות לתחום המקצועי של  חממה/גינה טיפולית.</t>
  </si>
  <si>
    <t>חממה/גינה טיפולית תאושר כאשר יש שטח ייעודי.</t>
  </si>
  <si>
    <t>עלות והרכב החממה או הגינה הטיפולית בהתאם לגודל השטח הייעודי ומסגרת התקציב.</t>
  </si>
  <si>
    <t>באחריות המרכז לבדוק האם יש צורך באישור מיוחד ו/או היתר בנייה ולפעול בהתאם.</t>
  </si>
  <si>
    <t>לצורך מילוי בקשה לחממה טיפולית יש להביא 2 הצעות מחיר.</t>
  </si>
  <si>
    <t>טבלת פירוט תקציב הצטיידות (בש"ח וכולל מע"מ) - פריטים מומלצים</t>
  </si>
  <si>
    <t>הצעות מחיר</t>
  </si>
  <si>
    <t>עלות הפריט שנבחר</t>
  </si>
  <si>
    <t>הצעת מחיר 1</t>
  </si>
  <si>
    <t>הצעת מחיר 2</t>
  </si>
  <si>
    <t xml:space="preserve">שלד החממה-8X5 מ' מפרופיל ברזל  </t>
  </si>
  <si>
    <t>קירוי+ וילונות/ תריסים - כיסוי מלא עם פתחי איוורור הסגורים בתריסים</t>
  </si>
  <si>
    <t xml:space="preserve">שולחנות גידול מפרופיל ברזל מגולוון מכוסה בפנל פלסטיק </t>
  </si>
  <si>
    <t>שולחן תערובת אדמה מילואי</t>
  </si>
  <si>
    <t>רשת תרמית</t>
  </si>
  <si>
    <t>מערכת מים</t>
  </si>
  <si>
    <t>שולחן השרשה</t>
  </si>
  <si>
    <t>ארון כלים כתר פלסטיק</t>
  </si>
  <si>
    <t>מאוורר</t>
  </si>
  <si>
    <t xml:space="preserve">ארון חשמל מוגן מים </t>
  </si>
  <si>
    <t>אביזרי עזר לשימוש בחממה</t>
  </si>
  <si>
    <t>ארון לאחסון ציוד</t>
  </si>
  <si>
    <t xml:space="preserve">הובלה ובניית המבנה </t>
  </si>
  <si>
    <t>ספסל</t>
  </si>
  <si>
    <t>פח זבל גינה</t>
  </si>
  <si>
    <t>מאוורר/מצנן</t>
  </si>
  <si>
    <t>שולחן עבודה מתכוונן חשמלית</t>
  </si>
  <si>
    <t>שולחן עבודה מתכוונן ידנית טלסקופית</t>
  </si>
  <si>
    <t xml:space="preserve">כלי עבודה נגישים </t>
  </si>
  <si>
    <t xml:space="preserve">כסאות מותאמים עם תמיכות  </t>
  </si>
  <si>
    <t>תקן הצטיידות לחוגים</t>
  </si>
  <si>
    <t>לפניך טבלה המכילה דוגמאות לאפשרויות של לחוגים. ניתן להוסיף חוגים אחרים.</t>
  </si>
  <si>
    <t>תקציב חוגים אינו סיכום הסעיפים הנ"ל, אלא הסכום המקסימלי שקרן סיעוד תממן במסגרת פעילות החוגים.</t>
  </si>
  <si>
    <t>על הגוף המבקש להוכיח שקיימים לו משאבים וכ"א נדרש להפעלת הפעילות המבוקשת.</t>
  </si>
  <si>
    <t>תקציב החוג הוא להצטיידות בלבד (לא כולל כ"א או הפעלה) וכן אינו מיועד לחומרים מתכלים.</t>
  </si>
  <si>
    <t>עמודת עלות פריט מבוקשת נועדה למקרים בהם המרכז קיבל הצעת מחיר שונה מהתקן</t>
  </si>
  <si>
    <t>עלות פריט מבוקשת</t>
  </si>
  <si>
    <t>חוג אפייה/בישול - סכום גלובלי</t>
  </si>
  <si>
    <t>חוג ספורט - סכום גלובלי</t>
  </si>
  <si>
    <t>חוג אמנות/יצירה - סכום גלובלי</t>
  </si>
  <si>
    <t>חוג אוריינות דיגיטלית - סכום גלובלי</t>
  </si>
  <si>
    <t>מוזיקה - סכום גלובלי</t>
  </si>
  <si>
    <t>חוג קרמיקה - סכום גלובלי</t>
  </si>
  <si>
    <t>חוג אחר</t>
  </si>
  <si>
    <t>מגוון אפשרויות להצטיידות בתחום עם הפנים לקהילה</t>
  </si>
  <si>
    <t>'עם הפנים לקהילה' נועדה ליצור מוקד משיכה ו/או שת"פ  בין מרכז היום לקהילה.</t>
  </si>
  <si>
    <t>להלן מס' רעיונות ליצירת קשר בין המרכז לקהילה.</t>
  </si>
  <si>
    <t>על המחירים לכלול הובלה והתקנה, במידת הצורך.</t>
  </si>
  <si>
    <t>הצגת האפשרויות ו/או הפריטים שלעיל אינה מהווה המלצה! הרכישה היא באחריות המרכז בלבד.</t>
  </si>
  <si>
    <t>תקציב הקטגוריה בגיליון זה אינו סיכום הסעיפים, אלא הסכום המקסימלי שקרן סיעוד תאשר במסגרת 'עם הפנים לקהילה'.</t>
  </si>
  <si>
    <t>עגלת קפה</t>
  </si>
  <si>
    <t>סכום גלובלי</t>
  </si>
  <si>
    <t>מתקן משחקים לילדים בחצר</t>
  </si>
  <si>
    <t>מכונת קפה</t>
  </si>
  <si>
    <t>הקמת קפיטריה</t>
  </si>
  <si>
    <t>מקרר קטן</t>
  </si>
  <si>
    <t>מתקן מים חמים/קרים</t>
  </si>
  <si>
    <t>שולחן אוכל</t>
  </si>
  <si>
    <t>פריטי עיצוב ותמונות (תקציב)</t>
  </si>
  <si>
    <t>מגוון אפשרויות להצטיידות בתחום שימור, שיפור ופנאי</t>
  </si>
  <si>
    <t>לפניך מגוון אפשרויות להצטיידות בתחום שימור, שיפור ופנאי.</t>
  </si>
  <si>
    <t>תקציב הקטגוריה בגיליון זה אינו סיכום הסעיפים, אלא הסכום המקסימלי שקרן סיעוד תאשר במסגרת פעילות שימור שיפור ופנאי.</t>
  </si>
  <si>
    <t>להלן מגוון אפשרויות הצטיידות בתחום שימור שיפור ופנאי:</t>
  </si>
  <si>
    <t>סה"כ סיכום של כל הטבלאות שלהלן (בש"ח וכולל מע"מ)</t>
  </si>
  <si>
    <t>טבלה מס' 1</t>
  </si>
  <si>
    <t>טבלה מס' 2</t>
  </si>
  <si>
    <t>סה"כ כל הטבלאות</t>
  </si>
  <si>
    <t xml:space="preserve">שיפור ושימור - טבלת פירוט תקציב הצטיידות מס' 1 (בש"ח וכולל מע"מ) </t>
  </si>
  <si>
    <t>מסי</t>
  </si>
  <si>
    <t>תחום</t>
  </si>
  <si>
    <t>פירוט</t>
  </si>
  <si>
    <t>דמנציה וירידה קוגנטיבית</t>
  </si>
  <si>
    <t>מערכת לשיפור איכות חיים וביטחון לאנשים הסובלים מבעיות זיכרון, ירידה קוגניטיבית ודמנציה.</t>
  </si>
  <si>
    <t>המחיר בדר"כ מבוסס על תשלום חד-פעמי + רישיון הפעלה</t>
  </si>
  <si>
    <t>פנאי, קהילה,חברה אורח חיים בריא</t>
  </si>
  <si>
    <t>מערכת אונליין להעשרה, פנאי, חברה ואורח חיים בריא.</t>
  </si>
  <si>
    <t>יציבה ושיווי משקל</t>
  </si>
  <si>
    <t>עזרים לשיפור יציבה, שיווי משקל ומוטוריקה</t>
  </si>
  <si>
    <t>מגוון מוצרים</t>
  </si>
  <si>
    <t>מציאות מדומה למשחקים</t>
  </si>
  <si>
    <t>מערכת להקרנת משחקים על קיר או ריצפה</t>
  </si>
  <si>
    <t>מגוון מערכות</t>
  </si>
  <si>
    <t>מערכת מציאות מדומה VR</t>
  </si>
  <si>
    <t>מערכת לשיפור חיים של בני הגיל השלישי</t>
  </si>
  <si>
    <t>אלצהיימר ודמנציה</t>
  </si>
  <si>
    <t>ערכות לטיפול, שיפור והענקת חוויות לאנשים הסובלים מאלצהיימר.</t>
  </si>
  <si>
    <t>אוריינות דיגיטלית</t>
  </si>
  <si>
    <t>כלים והדרכות לשיפור היכולות הדיגיטליות אצל בני הגיל השלישי.</t>
  </si>
  <si>
    <t>מגוון אביזרים והדרכות (גם בחינם).</t>
  </si>
  <si>
    <t>ערכת טבלטים</t>
  </si>
  <si>
    <t>לשימוש במגוון תחומים</t>
  </si>
  <si>
    <t>לוקר לשמירה והטענת טבלטים, טלפונים ומחשבים ניידים</t>
  </si>
  <si>
    <t>עד 10 יחידות בו זמנית</t>
  </si>
  <si>
    <t>מתקני פנאי ומשחקים טיפוליים - טבלת פירוט תקציב הצטיידות מס' 2 (בש"ח וכולל מע"מ)</t>
  </si>
  <si>
    <t xml:space="preserve">שם משחק </t>
  </si>
  <si>
    <t>אופניים אינטראקטיביות</t>
  </si>
  <si>
    <t>מערכת ייחודית המגבירה מוטיבציה לבצע פעילות גופנית. רק כאשר האדם מדווש באופניים – הוא רואה סרט (לפי בחירה). הפסקת הפעילות הגופנית עוצרת את הסרט. ניתן להפעיל את האופניים באמצעות הידיים או הרגליים.</t>
  </si>
  <si>
    <t>פאזל</t>
  </si>
  <si>
    <t>משחקי חשיבה לתרגול של יכולות קוגניטיביות ומוטוריקה.</t>
  </si>
  <si>
    <t>חושבים פלוס</t>
  </si>
  <si>
    <t xml:space="preserve">משחק חשיבה המאפשר לתרגל יכולות קוגניטיביות ואסטרטגיות חשיבה לצד פעילות ידנית עדינה. </t>
  </si>
  <si>
    <t>מחשבת</t>
  </si>
  <si>
    <t>משחק חשיבה גדול, לתרגול יכולות קוגניטיביות של אסטרטגיות חשיבה, תכנון, פתרון בעיות ומוטוריקה עדינה באמצעות הנעת ידיות עץ גדולות ונגישות למיקום הנכון במרחב המשחק</t>
  </si>
  <si>
    <t>דומינו</t>
  </si>
  <si>
    <t>משחק דומינו  בגרסה מוגדלת ונגישה. אבני הדומינו גדולות, נוחות לאחיזה וניתן להציבן בקלות על השולחן. הסימון על חלקי הדומינו גדול ובולט. 
מתאים לאנשים עם קושי בראייה, רעד מונגש גם לכבדי ראייה ועיוורים בשל הגדלה משמעותית של חלקי המשחק ואפשרות למשש את הנקודות</t>
  </si>
  <si>
    <t>פסול בצינורות</t>
  </si>
  <si>
    <t>משחק הרכבה מאתגר לתרגול יכולות קוגניטיביות ומוטוריות באמצעות בניית דגמים נתונים מחלקי צינורות גדולים. ההרכבה נעשית על פי כרטיסיות עם דגמים המדורגים ברמת קושי שונות. מתאים גם לאנשים עם ירידה בראיה, אנשים שמתמודדים עם דמנציה בשלבים שונים, רעד ועוד</t>
  </si>
  <si>
    <t>משחק ה-15</t>
  </si>
  <si>
    <t>משחקי חשיבה גדול, לתרגול של יכולות קוגניטיביות ומוטוריקה.
ניתן לשחק ברמות קושי שונות המשחק עשוי עץ, ללא גירויים רבים המקלים על מיקוד הקשב.</t>
  </si>
  <si>
    <t>סודוקו</t>
  </si>
  <si>
    <t xml:space="preserve">הנגשה של המשחק הכוללת: הנגשה חשיבתית של כללי המשחק, הנגשה של חלקי המשחק - גדולים ונוחים לאחיזה ושל לוח המשחק עם מגרעות למיקום מדויק של כלי המשחק. הגדלה והוספת אלמנט מישושי שמאפשרים משחק גם לכבדי ראיה.   </t>
  </si>
  <si>
    <t>פמוטות עם מתג</t>
  </si>
  <si>
    <t>זוג פמוטות שבת חשמליים עם סוללות. ההדלקה נעשית באמצעות לחיצה על מתג. מקטין סיכון בשל היעדר הצורך להתמודד עם אש. מתאים למי שמתקשה בהדלקה מבחינה מוטורית : אנשים עם חולשה, רעד וכד' – ו/או מי שמתמודד עם ליקוי בשיפוט או מוגבלות קוגניטבית, דמנציה</t>
  </si>
  <si>
    <t>חנוכיה עם מתג</t>
  </si>
  <si>
    <t>חנוכייה חשמלית עם סוללות. ההדלקה נעשית באמצעות לחיצה על מתג. מקטין סיכון בשל היעדר הצורך להתמודד עם אש. מתאים למי שמתקשה בהדלקה מבחינה מוטורית : אנשים עם חולשה, רעד וכד' – ו/או מי שמתמודד עם ליקוי בשיפוט או מוגבלות קוגניטבית, דמנציה.</t>
  </si>
  <si>
    <t>תבריגי דמקה</t>
  </si>
  <si>
    <t xml:space="preserve">משחק דמקה גדול, המאמן מניפולציות תוך ידניות. הזזת כלי המשחק על גבי הלוח נעשית באמצעות תנועות של הברגה. </t>
  </si>
  <si>
    <t>דגמי גומיות</t>
  </si>
  <si>
    <t>משחק לתרגול מוטוריקה וחשיבה באמצעות מתיחה של גומיות לפי כרטיסיות. מותאם גם לאנשים עם רעד</t>
  </si>
  <si>
    <t>מגדל אטבים</t>
  </si>
  <si>
    <t xml:space="preserve">מסייע לשימור ושיפור תנועות וטווחי תנועה – עבור אנשים שנמצאים בשלבים שונים של דמנציה, שזוכרים פעולות אוטומטיות, ונהנים להיות עסוקים במשהו מוכר. </t>
  </si>
  <si>
    <t>כביסון</t>
  </si>
  <si>
    <t xml:space="preserve">מסייע לשימור ושיפור תנועות – עבור אנשים שנמצאים בשלבים שונים של דמנציה, שזוכרים פעולות אוטומטיות, ונהנים להיות עסוקים במשהו מוכר. </t>
  </si>
  <si>
    <t>מקל מטפס</t>
  </si>
  <si>
    <t xml:space="preserve">מיועד לתרגול וחיזוק של הרמה של הידיים, בשילוב מטלות קוגניטיביות </t>
  </si>
  <si>
    <t>ערכת שירותים ניידת</t>
  </si>
  <si>
    <t>שירותים ניידים, נגישים, מתקפלים.</t>
  </si>
  <si>
    <t>מתג קריאה</t>
  </si>
  <si>
    <t xml:space="preserve">הנגשה של פעמון קריאה למטפל/ בן משפחה. הערכה כוללת: לחצן ופעמון אלחוטי. ניתן לחבר למגוון מתג הפעלה חיצוני על פי הצורך. </t>
  </si>
  <si>
    <t>מתקן להשחלת חוט ומחט</t>
  </si>
  <si>
    <t>מאפשר השחלה במצב בו ישנו תפקוד ביד אחת בלבד ,בשילוב ראייה ירודה</t>
  </si>
  <si>
    <t>מגן למקלדת + מקלדת</t>
  </si>
  <si>
    <t>משטח שמאפשר הנחה של הידיים על המקלדת בצורה שאיננה גורמת להקלדה מוטעית ומסייע להקליד את האותיות - מיועד לאנשים עם חולשה ו/ או רעד</t>
  </si>
  <si>
    <t>מעמד לטבלט</t>
  </si>
  <si>
    <t>מעמד לטאבלט עם אפשרות לשינוי הזוית באמצעות תנועה קלה. מאפשר שימוש בטבלט ביד אחת, עם ידיים חלשות, עם רעד או סרבול מסיבות שונות.</t>
  </si>
  <si>
    <t>מתקן מזיגה</t>
  </si>
  <si>
    <t xml:space="preserve">מתקן למזיגה באמצעות הנעה של הבקבוק הצידה מבלי שצריך להרים אתו. מקל על מזיגה של נוזלים עם יד אחת, ידיים חלשות, ורעד </t>
  </si>
  <si>
    <t>דמקה מגנטית</t>
  </si>
  <si>
    <t>משחק דמקה גדול, עם משטח מגנטי שאליו ניתן לחבר את הכלים. מתאים גם לאנשים שמתמודדים עם רעד</t>
  </si>
  <si>
    <t>שש בש נגיש</t>
  </si>
  <si>
    <t xml:space="preserve">משחק שש בש הכולל לוח משחק עם תעלות שניתן להניע בו את כלי המשחק. כלי המשחק גדולים ונוחים לאחיזה. מתאים גם לאנשים עם רעד, ירידה בראיה </t>
  </si>
  <si>
    <t>מתקן הטלת קוביות</t>
  </si>
  <si>
    <t>מתקן שקוף שבו נמצאות 2 קוביות. הטלת הקוביות נעשית באמצעות תנועה קלה של היד על גבי בסיס המתקן. מסייע לשמור על הבטיחות של השחקן בכך שמונע להתכופף להרים קוביות שנפלו לרצפה. מתאים גם לאנשים עם קושי מוטורי</t>
  </si>
  <si>
    <t>ערכה 10 כלי נגינה עם קבוע</t>
  </si>
  <si>
    <t>מאפשר נגינה לאנשים עם תפקוד ביד אחת , ו/ או רעד, סרבול וכד'</t>
  </si>
  <si>
    <t>מעמד קלפים שטוח + קלפים מוגדלים</t>
  </si>
  <si>
    <t>מאפשר משחק כאשר יש קושי בהחזקה של הקלפים . הערכה כוללת מעמד + חפיסת קלפים עם ספרות מוגדלות</t>
  </si>
  <si>
    <t>מעמד קלפים שקוף+ קלפים מוגדלים</t>
  </si>
  <si>
    <t>מאפשר משחק כאשר יש קושי בהחזקה של הקלפים. הערכה כוללת מעמד + חפיסת קלפים עם ספרות מוגדלות</t>
  </si>
  <si>
    <t>מעמד לספר עם שינוי זוית</t>
  </si>
  <si>
    <t>מאפשר קריאה ללא צורך בהחזקה של הספר. ניתן לשנות את זוית המעמד באמצעות תנועה קלה. מתאים גם לאנשים שמתקשים להחזיק את הספר בגלל שיתוק, חולשה, רעד.</t>
  </si>
  <si>
    <t>נטלה נגישה</t>
  </si>
  <si>
    <t>מאפשרת נטילת ידיים כאשר יד אחת איננה מתפקדת</t>
  </si>
  <si>
    <t>מעמד ציור שולחני</t>
  </si>
  <si>
    <t xml:space="preserve">מאפשר קבוע של הציור והצבעים במנח אופטימלי – מסייע במצבים בהם יש צורך בהעמדה של הציור במרחק וזווית ספציפיים. מתאים לאנשים עם חולשה או רעד בידיים </t>
  </si>
  <si>
    <t>מעמד לרקמה ביד אחת</t>
  </si>
  <si>
    <t>מאפשר רקמה ביד אחת, או כאשר מתמודדים עם חולשה ואו רעד חלקי.  ניתן לחבר את רשת הרקמה אל המתקן שמונח על השולחן.</t>
  </si>
  <si>
    <t>אצבעון להקלדה על מסך מגע /טאבלט</t>
  </si>
  <si>
    <t>מתקן שמסייע בתפעול של מסך מגע כאשר אין יכולת הצבעה מדויקת .</t>
  </si>
  <si>
    <t>טבלה לתוספות מיוחדות עבור פריטי הצטיידות שאינם מופיעים בתקן</t>
  </si>
  <si>
    <t>הערה</t>
  </si>
  <si>
    <t>יש לבדוק בטבלת התקן שהפריט אינו מופיע.</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</si>
</sst>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 #,##0.00_ ;_ * \-#,##0.00_ ;_ * &quot;-&quot;??_ ;_ @_ "/>
    <numFmt numFmtId="164" formatCode="_ * #,##0_ ;_ * \-#,##0_ ;_ * &quot;-&quot;??_ ;_ @_ "/>
  </numFmts>
  <fonts count="62" x14ac:knownFonts="1">
    <font>
      <sz val="11"/>
      <color indexed="8"/>
      <name val="Arial"/>
      <family val="2"/>
      <scheme val="minor"/>
    </font>
    <font>
      <sz val="12"/>
      <color theme="1"/>
      <name val="Arial"/>
      <family val="2"/>
      <charset val="177"/>
    </font>
    <font>
      <sz val="12"/>
      <color theme="1"/>
      <name val="Arial"/>
      <family val="2"/>
      <charset val="177"/>
    </font>
    <font>
      <sz val="11"/>
      <color indexed="8"/>
      <name val="Arial"/>
      <family val="2"/>
    </font>
    <font>
      <b/>
      <sz val="11"/>
      <color indexed="8"/>
      <name val="Arial"/>
      <family val="2"/>
    </font>
    <font>
      <sz val="11"/>
      <color indexed="8"/>
      <name val="Arial"/>
      <family val="2"/>
      <scheme val="minor"/>
    </font>
    <font>
      <b/>
      <sz val="11"/>
      <color indexed="8"/>
      <name val="Arial"/>
      <family val="2"/>
      <scheme val="minor"/>
    </font>
    <font>
      <b/>
      <sz val="14"/>
      <color indexed="8"/>
      <name val="Arial"/>
      <family val="2"/>
      <scheme val="minor"/>
    </font>
    <font>
      <sz val="12"/>
      <color indexed="8"/>
      <name val="Arial"/>
      <family val="2"/>
      <scheme val="minor"/>
    </font>
    <font>
      <sz val="11"/>
      <color theme="1"/>
      <name val="Arial"/>
      <family val="2"/>
    </font>
    <font>
      <sz val="11"/>
      <color theme="1"/>
      <name val="Arial"/>
      <family val="2"/>
      <scheme val="minor"/>
    </font>
    <font>
      <b/>
      <sz val="11"/>
      <name val="Arial"/>
      <family val="2"/>
      <scheme val="minor"/>
    </font>
    <font>
      <sz val="11"/>
      <name val="Arial"/>
      <family val="2"/>
      <scheme val="minor"/>
    </font>
    <font>
      <sz val="14"/>
      <color indexed="8"/>
      <name val="Arial"/>
      <family val="2"/>
      <scheme val="minor"/>
    </font>
    <font>
      <sz val="12"/>
      <color rgb="FF000000"/>
      <name val="Arial"/>
      <family val="2"/>
    </font>
    <font>
      <sz val="12"/>
      <color indexed="8"/>
      <name val="Arial"/>
      <family val="2"/>
    </font>
    <font>
      <u/>
      <sz val="12"/>
      <color rgb="FF000000"/>
      <name val="Arial"/>
      <family val="2"/>
    </font>
    <font>
      <sz val="8"/>
      <name val="Arial"/>
      <family val="2"/>
      <scheme val="minor"/>
    </font>
    <font>
      <b/>
      <sz val="14"/>
      <color theme="1"/>
      <name val="Arial"/>
      <family val="2"/>
    </font>
    <font>
      <b/>
      <sz val="12"/>
      <color theme="1"/>
      <name val="Arial"/>
      <family val="2"/>
    </font>
    <font>
      <sz val="14"/>
      <color theme="1"/>
      <name val="Arial"/>
      <family val="2"/>
    </font>
    <font>
      <sz val="14"/>
      <name val="Arial"/>
      <family val="2"/>
    </font>
    <font>
      <sz val="9"/>
      <color indexed="81"/>
      <name val="Tahoma"/>
      <family val="2"/>
    </font>
    <font>
      <b/>
      <u/>
      <sz val="14"/>
      <color rgb="FF000000"/>
      <name val="Arial"/>
      <family val="2"/>
    </font>
    <font>
      <b/>
      <sz val="12"/>
      <color rgb="FF000000"/>
      <name val="Arial"/>
      <family val="2"/>
    </font>
    <font>
      <b/>
      <sz val="16"/>
      <color indexed="8"/>
      <name val="Arial"/>
      <family val="2"/>
      <scheme val="minor"/>
    </font>
    <font>
      <sz val="14"/>
      <color indexed="8"/>
      <name val="Arial"/>
      <family val="2"/>
    </font>
    <font>
      <sz val="12"/>
      <color theme="1"/>
      <name val="Arial"/>
      <family val="2"/>
    </font>
    <font>
      <b/>
      <sz val="16"/>
      <name val="Arial"/>
      <family val="2"/>
      <scheme val="minor"/>
    </font>
    <font>
      <sz val="12"/>
      <name val="Arial"/>
      <family val="2"/>
    </font>
    <font>
      <b/>
      <sz val="12"/>
      <name val="Arial"/>
      <family val="2"/>
    </font>
    <font>
      <b/>
      <u/>
      <sz val="12"/>
      <color rgb="FF000000"/>
      <name val="Arial"/>
      <family val="2"/>
    </font>
    <font>
      <b/>
      <sz val="11"/>
      <color theme="1"/>
      <name val="Arial"/>
      <family val="2"/>
      <scheme val="minor"/>
    </font>
    <font>
      <b/>
      <sz val="14"/>
      <color theme="1"/>
      <name val="Arial"/>
      <family val="2"/>
      <scheme val="minor"/>
    </font>
    <font>
      <sz val="14"/>
      <color theme="1"/>
      <name val="Arial"/>
      <family val="2"/>
      <scheme val="minor"/>
    </font>
    <font>
      <b/>
      <u/>
      <sz val="14"/>
      <color theme="1"/>
      <name val="Arial"/>
      <family val="2"/>
      <scheme val="minor"/>
    </font>
    <font>
      <b/>
      <sz val="12"/>
      <color theme="1"/>
      <name val="Arial"/>
      <family val="2"/>
      <scheme val="minor"/>
    </font>
    <font>
      <sz val="12"/>
      <color theme="1"/>
      <name val="Arial"/>
      <family val="2"/>
      <scheme val="minor"/>
    </font>
    <font>
      <b/>
      <sz val="11"/>
      <name val="Arial"/>
      <family val="2"/>
    </font>
    <font>
      <sz val="18"/>
      <color indexed="8"/>
      <name val="Arial"/>
      <family val="2"/>
      <scheme val="minor"/>
    </font>
    <font>
      <u/>
      <sz val="14"/>
      <color theme="1"/>
      <name val="Arial"/>
      <family val="2"/>
      <charset val="177"/>
    </font>
    <font>
      <b/>
      <u/>
      <sz val="12"/>
      <color theme="1"/>
      <name val="Arial"/>
      <family val="2"/>
      <scheme val="minor"/>
    </font>
    <font>
      <b/>
      <u/>
      <sz val="18"/>
      <color theme="1"/>
      <name val="Arial"/>
      <family val="2"/>
      <scheme val="minor"/>
    </font>
    <font>
      <b/>
      <sz val="20"/>
      <color theme="0"/>
      <name val="Arial"/>
      <family val="2"/>
      <scheme val="minor"/>
    </font>
    <font>
      <b/>
      <sz val="14"/>
      <name val="Arial"/>
      <family val="2"/>
      <scheme val="minor"/>
    </font>
    <font>
      <b/>
      <sz val="12"/>
      <color indexed="8"/>
      <name val="Arial"/>
      <family val="2"/>
      <scheme val="minor"/>
    </font>
    <font>
      <b/>
      <u/>
      <sz val="18"/>
      <color rgb="FF000000"/>
      <name val="Arial"/>
      <family val="2"/>
    </font>
    <font>
      <u/>
      <sz val="16"/>
      <color theme="1"/>
      <name val="Arial"/>
      <family val="2"/>
      <scheme val="minor"/>
    </font>
    <font>
      <b/>
      <sz val="14"/>
      <name val="Arial"/>
      <family val="2"/>
    </font>
    <font>
      <sz val="16"/>
      <color rgb="FF000000"/>
      <name val="Arial"/>
      <family val="2"/>
    </font>
    <font>
      <b/>
      <sz val="16"/>
      <color rgb="FF000000"/>
      <name val="Arial"/>
      <family val="2"/>
    </font>
    <font>
      <b/>
      <sz val="12"/>
      <name val="Arial"/>
      <family val="2"/>
      <scheme val="minor"/>
    </font>
    <font>
      <sz val="12"/>
      <name val="Arial"/>
      <family val="2"/>
      <scheme val="minor"/>
    </font>
    <font>
      <sz val="11"/>
      <color indexed="81"/>
      <name val="Tahoma"/>
      <family val="2"/>
    </font>
    <font>
      <b/>
      <sz val="11"/>
      <color indexed="81"/>
      <name val="Tahoma"/>
      <family val="2"/>
    </font>
    <font>
      <b/>
      <sz val="12"/>
      <color indexed="8"/>
      <name val="Arial"/>
      <family val="2"/>
    </font>
    <font>
      <sz val="12"/>
      <color rgb="FF000000"/>
      <name val="Arial"/>
      <family val="2"/>
      <scheme val="minor"/>
    </font>
    <font>
      <b/>
      <u/>
      <sz val="12"/>
      <color rgb="FF000000"/>
      <name val="Arial"/>
      <family val="2"/>
      <scheme val="minor"/>
    </font>
    <font>
      <sz val="9"/>
      <name val="Arial"/>
      <family val="2"/>
      <scheme val="minor"/>
    </font>
    <font>
      <b/>
      <u/>
      <sz val="18"/>
      <name val="Arial"/>
      <family val="2"/>
      <scheme val="minor"/>
    </font>
    <font>
      <b/>
      <sz val="20"/>
      <name val="Arial"/>
      <family val="2"/>
      <scheme val="minor"/>
    </font>
    <font>
      <sz val="14"/>
      <name val="Arial"/>
      <family val="2"/>
      <scheme val="minor"/>
    </font>
  </fonts>
  <fills count="11">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theme="0"/>
        <bgColor indexed="64"/>
      </patternFill>
    </fill>
    <fill>
      <patternFill patternType="solid">
        <fgColor theme="5" tint="0.79998168889431442"/>
        <bgColor indexed="65"/>
      </patternFill>
    </fill>
    <fill>
      <patternFill patternType="solid">
        <fgColor theme="6" tint="0.79998168889431442"/>
        <bgColor indexed="65"/>
      </patternFill>
    </fill>
    <fill>
      <patternFill patternType="solid">
        <fgColor theme="9" tint="0.79998168889431442"/>
        <bgColor indexed="65"/>
      </patternFill>
    </fill>
    <fill>
      <patternFill patternType="solid">
        <fgColor theme="3"/>
        <bgColor indexed="64"/>
      </patternFill>
    </fill>
    <fill>
      <patternFill patternType="solid">
        <fgColor theme="0"/>
        <bgColor theme="6" tint="0.79998168889431442"/>
      </patternFill>
    </fill>
    <fill>
      <patternFill patternType="solid">
        <fgColor theme="0"/>
        <bgColor theme="6"/>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top style="thin">
        <color theme="6"/>
      </top>
      <bottom/>
      <diagonal/>
    </border>
    <border>
      <left style="medium">
        <color indexed="64"/>
      </left>
      <right/>
      <top style="thin">
        <color theme="6"/>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theme="6" tint="0.39997558519241921"/>
      </top>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theme="6" tint="-0.499984740745262"/>
      </left>
      <right/>
      <top style="medium">
        <color theme="6" tint="-0.499984740745262"/>
      </top>
      <bottom style="thin">
        <color indexed="64"/>
      </bottom>
      <diagonal/>
    </border>
    <border>
      <left/>
      <right/>
      <top style="medium">
        <color theme="6" tint="-0.499984740745262"/>
      </top>
      <bottom style="thin">
        <color indexed="64"/>
      </bottom>
      <diagonal/>
    </border>
    <border>
      <left/>
      <right style="medium">
        <color theme="6" tint="-0.499984740745262"/>
      </right>
      <top style="medium">
        <color theme="6" tint="-0.499984740745262"/>
      </top>
      <bottom style="thin">
        <color indexed="64"/>
      </bottom>
      <diagonal/>
    </border>
    <border>
      <left style="medium">
        <color theme="6" tint="-0.499984740745262"/>
      </left>
      <right style="thin">
        <color indexed="64"/>
      </right>
      <top style="thin">
        <color indexed="64"/>
      </top>
      <bottom style="thin">
        <color indexed="64"/>
      </bottom>
      <diagonal/>
    </border>
    <border>
      <left style="thin">
        <color indexed="64"/>
      </left>
      <right style="medium">
        <color theme="6" tint="-0.499984740745262"/>
      </right>
      <top style="thin">
        <color indexed="64"/>
      </top>
      <bottom style="thin">
        <color indexed="64"/>
      </bottom>
      <diagonal/>
    </border>
    <border>
      <left style="medium">
        <color theme="6" tint="-0.499984740745262"/>
      </left>
      <right style="thin">
        <color indexed="64"/>
      </right>
      <top style="thin">
        <color indexed="64"/>
      </top>
      <bottom style="medium">
        <color theme="6" tint="-0.499984740745262"/>
      </bottom>
      <diagonal/>
    </border>
    <border>
      <left style="thin">
        <color indexed="64"/>
      </left>
      <right style="thin">
        <color indexed="64"/>
      </right>
      <top style="thin">
        <color indexed="64"/>
      </top>
      <bottom style="medium">
        <color theme="6" tint="-0.499984740745262"/>
      </bottom>
      <diagonal/>
    </border>
    <border>
      <left style="thin">
        <color indexed="64"/>
      </left>
      <right style="medium">
        <color theme="6" tint="-0.499984740745262"/>
      </right>
      <top style="thin">
        <color indexed="64"/>
      </top>
      <bottom style="medium">
        <color theme="6" tint="-0.499984740745262"/>
      </bottom>
      <diagonal/>
    </border>
    <border>
      <left style="medium">
        <color theme="6" tint="-0.499984740745262"/>
      </left>
      <right style="thin">
        <color indexed="64"/>
      </right>
      <top style="medium">
        <color theme="6" tint="-0.499984740745262"/>
      </top>
      <bottom style="thin">
        <color indexed="64"/>
      </bottom>
      <diagonal/>
    </border>
    <border>
      <left style="thin">
        <color indexed="64"/>
      </left>
      <right style="thin">
        <color indexed="64"/>
      </right>
      <top style="medium">
        <color theme="6" tint="-0.499984740745262"/>
      </top>
      <bottom style="thin">
        <color indexed="64"/>
      </bottom>
      <diagonal/>
    </border>
    <border>
      <left style="thin">
        <color indexed="64"/>
      </left>
      <right style="medium">
        <color theme="6" tint="-0.499984740745262"/>
      </right>
      <top style="medium">
        <color theme="6" tint="-0.499984740745262"/>
      </top>
      <bottom style="thin">
        <color indexed="64"/>
      </bottom>
      <diagonal/>
    </border>
    <border>
      <left style="thin">
        <color theme="6" tint="0.39997558519241921"/>
      </left>
      <right/>
      <top style="double">
        <color theme="6"/>
      </top>
      <bottom style="thin">
        <color theme="6" tint="0.39997558519241921"/>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medium">
        <color indexed="64"/>
      </bottom>
      <diagonal/>
    </border>
  </borders>
  <cellStyleXfs count="6">
    <xf numFmtId="0" fontId="0" fillId="0" borderId="0"/>
    <xf numFmtId="43" fontId="3" fillId="0" borderId="0" applyFont="0" applyFill="0" applyBorder="0" applyAlignment="0" applyProtection="0"/>
    <xf numFmtId="43" fontId="5" fillId="0" borderId="0" applyFont="0" applyFill="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cellStyleXfs>
  <cellXfs count="450">
    <xf numFmtId="0" fontId="0" fillId="0" borderId="0" xfId="0"/>
    <xf numFmtId="164" fontId="0" fillId="3" borderId="1" xfId="2" applyNumberFormat="1" applyFont="1" applyFill="1" applyBorder="1" applyAlignment="1">
      <alignment vertical="center" readingOrder="2"/>
    </xf>
    <xf numFmtId="164" fontId="3" fillId="3" borderId="1" xfId="2" applyNumberFormat="1" applyFont="1" applyFill="1" applyBorder="1" applyAlignment="1">
      <alignment vertical="center" readingOrder="2"/>
    </xf>
    <xf numFmtId="164" fontId="0" fillId="0" borderId="0" xfId="2" applyNumberFormat="1" applyFont="1" applyAlignment="1">
      <alignment vertical="center" readingOrder="2"/>
    </xf>
    <xf numFmtId="0" fontId="0" fillId="0" borderId="0" xfId="0" applyAlignment="1">
      <alignment vertical="center" readingOrder="2"/>
    </xf>
    <xf numFmtId="0" fontId="23" fillId="0" borderId="0" xfId="0" applyFont="1" applyAlignment="1">
      <alignment horizontal="right" vertical="center" readingOrder="2"/>
    </xf>
    <xf numFmtId="0" fontId="8" fillId="0" borderId="0" xfId="0" applyFont="1" applyAlignment="1">
      <alignment vertical="center" readingOrder="2"/>
    </xf>
    <xf numFmtId="0" fontId="14" fillId="0" borderId="0" xfId="0" applyFont="1" applyAlignment="1">
      <alignment horizontal="right" vertical="center" wrapText="1" readingOrder="2"/>
    </xf>
    <xf numFmtId="0" fontId="14" fillId="0" borderId="0" xfId="0" applyFont="1" applyAlignment="1">
      <alignment horizontal="right" vertical="center" readingOrder="2"/>
    </xf>
    <xf numFmtId="0" fontId="23" fillId="0" borderId="0" xfId="0" applyFont="1" applyAlignment="1">
      <alignment horizontal="center" vertical="center" readingOrder="2"/>
    </xf>
    <xf numFmtId="0" fontId="24" fillId="0" borderId="0" xfId="0" applyFont="1" applyAlignment="1">
      <alignment horizontal="center" vertical="center" wrapText="1" readingOrder="2"/>
    </xf>
    <xf numFmtId="0" fontId="14" fillId="0" borderId="0" xfId="0" applyFont="1" applyAlignment="1">
      <alignment horizontal="center" vertical="center" wrapText="1" readingOrder="2"/>
    </xf>
    <xf numFmtId="0" fontId="8" fillId="0" borderId="0" xfId="0" applyFont="1" applyAlignment="1">
      <alignment horizontal="center"/>
    </xf>
    <xf numFmtId="0" fontId="0" fillId="0" borderId="0" xfId="0" applyAlignment="1">
      <alignment horizontal="center" vertical="center" readingOrder="2"/>
    </xf>
    <xf numFmtId="0" fontId="31" fillId="0" borderId="0" xfId="0" applyFont="1" applyAlignment="1">
      <alignment horizontal="right" vertical="center" readingOrder="2"/>
    </xf>
    <xf numFmtId="164" fontId="3" fillId="3" borderId="4" xfId="2" applyNumberFormat="1" applyFont="1" applyFill="1" applyBorder="1" applyAlignment="1">
      <alignment vertical="center" readingOrder="2"/>
    </xf>
    <xf numFmtId="0" fontId="27" fillId="6" borderId="0" xfId="4" applyFont="1" applyBorder="1" applyAlignment="1" applyProtection="1">
      <alignment horizontal="right" vertical="center"/>
      <protection locked="0"/>
    </xf>
    <xf numFmtId="0" fontId="19" fillId="6" borderId="0" xfId="4" applyFont="1" applyBorder="1" applyAlignment="1" applyProtection="1">
      <alignment horizontal="right" vertical="center"/>
      <protection locked="0"/>
    </xf>
    <xf numFmtId="164" fontId="19" fillId="5" borderId="43" xfId="3" applyNumberFormat="1" applyFont="1" applyBorder="1" applyAlignment="1" applyProtection="1">
      <alignment horizontal="right" vertical="center"/>
      <protection locked="0"/>
    </xf>
    <xf numFmtId="0" fontId="45" fillId="0" borderId="0" xfId="0" applyFont="1" applyAlignment="1">
      <alignment horizontal="center" vertical="center" wrapText="1" readingOrder="2"/>
    </xf>
    <xf numFmtId="0" fontId="45" fillId="0" borderId="0" xfId="0" applyFont="1" applyAlignment="1">
      <alignment horizontal="center" vertical="center" readingOrder="2"/>
    </xf>
    <xf numFmtId="0" fontId="8" fillId="0" borderId="0" xfId="0" applyFont="1" applyAlignment="1">
      <alignment horizontal="center" vertical="center" readingOrder="2"/>
    </xf>
    <xf numFmtId="164" fontId="0" fillId="4" borderId="0" xfId="2" applyNumberFormat="1" applyFont="1" applyFill="1" applyAlignment="1"/>
    <xf numFmtId="164" fontId="37" fillId="0" borderId="0" xfId="2" applyNumberFormat="1" applyFont="1" applyAlignment="1">
      <alignment horizontal="right" vertical="center" wrapText="1"/>
    </xf>
    <xf numFmtId="164" fontId="11" fillId="0" borderId="17" xfId="2" applyNumberFormat="1" applyFont="1" applyBorder="1" applyAlignment="1" applyProtection="1">
      <alignment vertical="center" readingOrder="2"/>
    </xf>
    <xf numFmtId="164" fontId="11" fillId="0" borderId="2" xfId="2" applyNumberFormat="1" applyFont="1" applyBorder="1" applyAlignment="1" applyProtection="1">
      <alignment vertical="center" readingOrder="2"/>
    </xf>
    <xf numFmtId="164" fontId="38" fillId="0" borderId="2" xfId="2" applyNumberFormat="1" applyFont="1" applyBorder="1" applyAlignment="1" applyProtection="1">
      <alignment horizontal="center" vertical="center" wrapText="1" readingOrder="2"/>
    </xf>
    <xf numFmtId="164" fontId="0" fillId="3" borderId="6" xfId="2" applyNumberFormat="1" applyFont="1" applyFill="1" applyBorder="1" applyAlignment="1">
      <alignment vertical="center" readingOrder="2"/>
    </xf>
    <xf numFmtId="164" fontId="0" fillId="3" borderId="1" xfId="2" applyNumberFormat="1" applyFont="1" applyFill="1" applyBorder="1"/>
    <xf numFmtId="164" fontId="0" fillId="3" borderId="1" xfId="2" applyNumberFormat="1" applyFont="1" applyFill="1" applyBorder="1" applyAlignment="1">
      <alignment vertical="center"/>
    </xf>
    <xf numFmtId="164" fontId="0" fillId="3" borderId="0" xfId="2" applyNumberFormat="1" applyFont="1" applyFill="1" applyBorder="1"/>
    <xf numFmtId="164" fontId="0" fillId="3" borderId="0" xfId="2" applyNumberFormat="1" applyFont="1" applyFill="1"/>
    <xf numFmtId="164" fontId="0" fillId="3" borderId="0" xfId="2" applyNumberFormat="1" applyFont="1" applyFill="1" applyBorder="1" applyAlignment="1">
      <alignment vertical="center" readingOrder="2"/>
    </xf>
    <xf numFmtId="164" fontId="0" fillId="3" borderId="0" xfId="2" applyNumberFormat="1" applyFont="1" applyFill="1" applyBorder="1" applyAlignment="1">
      <alignment vertical="center" wrapText="1" readingOrder="2"/>
    </xf>
    <xf numFmtId="164" fontId="0" fillId="0" borderId="0" xfId="2" applyNumberFormat="1" applyFont="1" applyAlignment="1">
      <alignment vertical="center" wrapText="1" readingOrder="2"/>
    </xf>
    <xf numFmtId="164" fontId="28" fillId="4" borderId="0" xfId="2" applyNumberFormat="1" applyFont="1" applyFill="1" applyAlignment="1">
      <alignment horizontal="right" vertical="center"/>
    </xf>
    <xf numFmtId="164" fontId="12" fillId="9" borderId="8" xfId="2" applyNumberFormat="1" applyFont="1" applyFill="1" applyBorder="1" applyAlignment="1">
      <alignment horizontal="center" vertical="center"/>
    </xf>
    <xf numFmtId="164" fontId="12" fillId="9" borderId="8" xfId="2" applyNumberFormat="1" applyFont="1" applyFill="1" applyBorder="1" applyAlignment="1">
      <alignment horizontal="right" vertical="center" wrapText="1"/>
    </xf>
    <xf numFmtId="164" fontId="12" fillId="9" borderId="8" xfId="2" applyNumberFormat="1" applyFont="1" applyFill="1" applyBorder="1" applyAlignment="1">
      <alignment horizontal="right" vertical="top" wrapText="1"/>
    </xf>
    <xf numFmtId="164" fontId="12" fillId="9" borderId="7" xfId="2" applyNumberFormat="1" applyFont="1" applyFill="1" applyBorder="1" applyAlignment="1">
      <alignment horizontal="right" vertical="center" wrapText="1"/>
    </xf>
    <xf numFmtId="164" fontId="12" fillId="4" borderId="8" xfId="2" applyNumberFormat="1" applyFont="1" applyFill="1" applyBorder="1" applyAlignment="1">
      <alignment horizontal="center" vertical="center"/>
    </xf>
    <xf numFmtId="164" fontId="12" fillId="4" borderId="8" xfId="2" applyNumberFormat="1" applyFont="1" applyFill="1" applyBorder="1" applyAlignment="1">
      <alignment horizontal="right" vertical="center" wrapText="1"/>
    </xf>
    <xf numFmtId="164" fontId="12" fillId="4" borderId="8" xfId="2" applyNumberFormat="1" applyFont="1" applyFill="1" applyBorder="1" applyAlignment="1">
      <alignment horizontal="right" vertical="top" wrapText="1"/>
    </xf>
    <xf numFmtId="164" fontId="12" fillId="4" borderId="7" xfId="2" applyNumberFormat="1" applyFont="1" applyFill="1" applyBorder="1" applyAlignment="1">
      <alignment horizontal="right" vertical="center" wrapText="1"/>
    </xf>
    <xf numFmtId="164" fontId="10" fillId="4" borderId="8" xfId="2" applyNumberFormat="1" applyFont="1" applyFill="1" applyBorder="1" applyAlignment="1">
      <alignment vertical="top"/>
    </xf>
    <xf numFmtId="164" fontId="12" fillId="9" borderId="4" xfId="2" applyNumberFormat="1" applyFont="1" applyFill="1" applyBorder="1" applyAlignment="1">
      <alignment horizontal="center" vertical="center"/>
    </xf>
    <xf numFmtId="164" fontId="12" fillId="9" borderId="4" xfId="2" applyNumberFormat="1" applyFont="1" applyFill="1" applyBorder="1" applyAlignment="1">
      <alignment horizontal="right" vertical="center" wrapText="1"/>
    </xf>
    <xf numFmtId="164" fontId="12" fillId="9" borderId="4" xfId="2" applyNumberFormat="1" applyFont="1" applyFill="1" applyBorder="1" applyAlignment="1">
      <alignment horizontal="right" vertical="top" wrapText="1"/>
    </xf>
    <xf numFmtId="164" fontId="12" fillId="9" borderId="1" xfId="2" applyNumberFormat="1" applyFont="1" applyFill="1" applyBorder="1" applyAlignment="1">
      <alignment horizontal="right" vertical="center" wrapText="1"/>
    </xf>
    <xf numFmtId="164" fontId="3" fillId="4" borderId="1" xfId="2" applyNumberFormat="1" applyFont="1" applyFill="1" applyBorder="1" applyAlignment="1">
      <alignment vertical="center" readingOrder="2"/>
    </xf>
    <xf numFmtId="164" fontId="14" fillId="9" borderId="8" xfId="2" applyNumberFormat="1" applyFont="1" applyFill="1" applyBorder="1" applyAlignment="1">
      <alignment horizontal="center" vertical="center" wrapText="1" readingOrder="2"/>
    </xf>
    <xf numFmtId="164" fontId="14" fillId="9" borderId="8" xfId="2" applyNumberFormat="1" applyFont="1" applyFill="1" applyBorder="1" applyAlignment="1">
      <alignment horizontal="right" vertical="center" wrapText="1" readingOrder="2"/>
    </xf>
    <xf numFmtId="164" fontId="19" fillId="9" borderId="8" xfId="2" applyNumberFormat="1" applyFont="1" applyFill="1" applyBorder="1" applyAlignment="1">
      <alignment horizontal="right" vertical="center" wrapText="1" readingOrder="2"/>
    </xf>
    <xf numFmtId="164" fontId="27" fillId="9" borderId="8" xfId="2" applyNumberFormat="1" applyFont="1" applyFill="1" applyBorder="1" applyAlignment="1">
      <alignment horizontal="center" vertical="center" wrapText="1" readingOrder="2"/>
    </xf>
    <xf numFmtId="164" fontId="27" fillId="9" borderId="7" xfId="2" applyNumberFormat="1" applyFont="1" applyFill="1" applyBorder="1" applyAlignment="1">
      <alignment horizontal="center" vertical="center" wrapText="1" readingOrder="2"/>
    </xf>
    <xf numFmtId="164" fontId="27" fillId="4" borderId="8" xfId="2" applyNumberFormat="1" applyFont="1" applyFill="1" applyBorder="1" applyAlignment="1">
      <alignment horizontal="center" vertical="center" wrapText="1" readingOrder="2"/>
    </xf>
    <xf numFmtId="164" fontId="27" fillId="4" borderId="8" xfId="2" applyNumberFormat="1" applyFont="1" applyFill="1" applyBorder="1" applyAlignment="1">
      <alignment horizontal="right" vertical="center" wrapText="1" readingOrder="2"/>
    </xf>
    <xf numFmtId="164" fontId="27" fillId="4" borderId="7" xfId="2" applyNumberFormat="1" applyFont="1" applyFill="1" applyBorder="1" applyAlignment="1">
      <alignment horizontal="center" vertical="center" wrapText="1" readingOrder="2"/>
    </xf>
    <xf numFmtId="164" fontId="16" fillId="4" borderId="8" xfId="2" applyNumberFormat="1" applyFont="1" applyFill="1" applyBorder="1" applyAlignment="1">
      <alignment horizontal="right" vertical="center" wrapText="1" readingOrder="2"/>
    </xf>
    <xf numFmtId="164" fontId="19" fillId="9" borderId="8" xfId="2" applyNumberFormat="1" applyFont="1" applyFill="1" applyBorder="1" applyAlignment="1">
      <alignment horizontal="center" vertical="center" wrapText="1" readingOrder="2"/>
    </xf>
    <xf numFmtId="164" fontId="14" fillId="4" borderId="8" xfId="2" applyNumberFormat="1" applyFont="1" applyFill="1" applyBorder="1" applyAlignment="1">
      <alignment horizontal="right" vertical="center" wrapText="1" readingOrder="2"/>
    </xf>
    <xf numFmtId="164" fontId="27" fillId="4" borderId="8" xfId="2" applyNumberFormat="1" applyFont="1" applyFill="1" applyBorder="1" applyAlignment="1">
      <alignment horizontal="center" vertical="center" readingOrder="2"/>
    </xf>
    <xf numFmtId="164" fontId="9" fillId="4" borderId="8" xfId="2" applyNumberFormat="1" applyFont="1" applyFill="1" applyBorder="1" applyAlignment="1">
      <alignment horizontal="center" vertical="center" readingOrder="2"/>
    </xf>
    <xf numFmtId="164" fontId="27" fillId="9" borderId="8" xfId="2" applyNumberFormat="1" applyFont="1" applyFill="1" applyBorder="1" applyAlignment="1">
      <alignment horizontal="center" vertical="center" readingOrder="2"/>
    </xf>
    <xf numFmtId="164" fontId="9" fillId="9" borderId="8" xfId="2" applyNumberFormat="1" applyFont="1" applyFill="1" applyBorder="1" applyAlignment="1">
      <alignment horizontal="center" vertical="center" readingOrder="2"/>
    </xf>
    <xf numFmtId="164" fontId="9" fillId="9" borderId="4" xfId="2" applyNumberFormat="1" applyFont="1" applyFill="1" applyBorder="1" applyAlignment="1">
      <alignment horizontal="center" vertical="center" readingOrder="2"/>
    </xf>
    <xf numFmtId="164" fontId="27" fillId="9" borderId="1" xfId="2" applyNumberFormat="1" applyFont="1" applyFill="1" applyBorder="1" applyAlignment="1">
      <alignment horizontal="center" vertical="center" wrapText="1" readingOrder="2"/>
    </xf>
    <xf numFmtId="164" fontId="9" fillId="9" borderId="0" xfId="2" applyNumberFormat="1" applyFont="1" applyFill="1" applyBorder="1" applyAlignment="1">
      <alignment horizontal="center" vertical="center" readingOrder="2"/>
    </xf>
    <xf numFmtId="164" fontId="24" fillId="9" borderId="0" xfId="2" applyNumberFormat="1" applyFont="1" applyFill="1" applyBorder="1" applyAlignment="1">
      <alignment vertical="center" wrapText="1" readingOrder="2"/>
    </xf>
    <xf numFmtId="164" fontId="9" fillId="9" borderId="0" xfId="2" applyNumberFormat="1" applyFont="1" applyFill="1" applyBorder="1" applyAlignment="1">
      <alignment vertical="center" wrapText="1" readingOrder="2"/>
    </xf>
    <xf numFmtId="164" fontId="27" fillId="9" borderId="0" xfId="2" applyNumberFormat="1" applyFont="1" applyFill="1" applyBorder="1" applyAlignment="1">
      <alignment horizontal="center" vertical="center" wrapText="1" readingOrder="2"/>
    </xf>
    <xf numFmtId="0" fontId="32" fillId="4" borderId="0" xfId="0" applyFont="1" applyFill="1"/>
    <xf numFmtId="0" fontId="2" fillId="6" borderId="18" xfId="4" applyBorder="1" applyProtection="1"/>
    <xf numFmtId="0" fontId="2" fillId="6" borderId="20" xfId="4" applyBorder="1" applyProtection="1"/>
    <xf numFmtId="0" fontId="27" fillId="6" borderId="10" xfId="4" applyFont="1" applyBorder="1" applyProtection="1"/>
    <xf numFmtId="0" fontId="27" fillId="6" borderId="0" xfId="4" applyFont="1" applyBorder="1" applyProtection="1"/>
    <xf numFmtId="0" fontId="27" fillId="6" borderId="21" xfId="4" applyFont="1" applyBorder="1" applyProtection="1"/>
    <xf numFmtId="0" fontId="27" fillId="6" borderId="10" xfId="4" applyFont="1" applyBorder="1" applyAlignment="1" applyProtection="1">
      <alignment horizontal="right" vertical="center"/>
    </xf>
    <xf numFmtId="0" fontId="27" fillId="6" borderId="0" xfId="4" applyFont="1" applyBorder="1" applyAlignment="1" applyProtection="1">
      <alignment horizontal="right" vertical="center"/>
    </xf>
    <xf numFmtId="0" fontId="27" fillId="6" borderId="21" xfId="4" applyFont="1" applyBorder="1" applyAlignment="1" applyProtection="1">
      <alignment horizontal="right" vertical="center"/>
    </xf>
    <xf numFmtId="0" fontId="33" fillId="4" borderId="0" xfId="0" applyFont="1" applyFill="1" applyAlignment="1">
      <alignment horizontal="right" vertical="center"/>
    </xf>
    <xf numFmtId="0" fontId="19" fillId="6" borderId="0" xfId="4" applyFont="1" applyBorder="1" applyAlignment="1" applyProtection="1">
      <alignment horizontal="right" vertical="center"/>
    </xf>
    <xf numFmtId="0" fontId="27" fillId="6" borderId="22" xfId="4" applyFont="1" applyBorder="1" applyAlignment="1" applyProtection="1">
      <alignment horizontal="right" vertical="center"/>
    </xf>
    <xf numFmtId="0" fontId="27" fillId="6" borderId="23" xfId="4" applyFont="1" applyBorder="1" applyAlignment="1" applyProtection="1">
      <alignment horizontal="right" vertical="center"/>
    </xf>
    <xf numFmtId="0" fontId="27" fillId="6" borderId="24" xfId="4" applyFont="1" applyBorder="1" applyAlignment="1" applyProtection="1">
      <alignment horizontal="right" vertical="center"/>
    </xf>
    <xf numFmtId="0" fontId="37" fillId="2" borderId="0" xfId="0" applyFont="1" applyFill="1"/>
    <xf numFmtId="0" fontId="36" fillId="2" borderId="0" xfId="0" applyFont="1" applyFill="1"/>
    <xf numFmtId="0" fontId="46" fillId="3" borderId="0" xfId="0" applyFont="1" applyFill="1" applyAlignment="1">
      <alignment horizontal="right" vertical="center" readingOrder="2"/>
    </xf>
    <xf numFmtId="49" fontId="27" fillId="4" borderId="8" xfId="2" applyNumberFormat="1" applyFont="1" applyFill="1" applyBorder="1" applyAlignment="1">
      <alignment horizontal="right" vertical="center" wrapText="1" readingOrder="2"/>
    </xf>
    <xf numFmtId="49" fontId="27" fillId="9" borderId="8" xfId="2" applyNumberFormat="1" applyFont="1" applyFill="1" applyBorder="1" applyAlignment="1">
      <alignment horizontal="right" vertical="center" wrapText="1" readingOrder="2"/>
    </xf>
    <xf numFmtId="49" fontId="27" fillId="4" borderId="41" xfId="2" applyNumberFormat="1" applyFont="1" applyFill="1" applyBorder="1" applyAlignment="1">
      <alignment horizontal="right" vertical="center" wrapText="1" readingOrder="2"/>
    </xf>
    <xf numFmtId="49" fontId="27" fillId="9" borderId="41" xfId="2" applyNumberFormat="1" applyFont="1" applyFill="1" applyBorder="1" applyAlignment="1">
      <alignment horizontal="right" vertical="center" wrapText="1" readingOrder="2"/>
    </xf>
    <xf numFmtId="49" fontId="14" fillId="4" borderId="8" xfId="2" applyNumberFormat="1" applyFont="1" applyFill="1" applyBorder="1" applyAlignment="1">
      <alignment horizontal="right" vertical="center" wrapText="1" readingOrder="2"/>
    </xf>
    <xf numFmtId="49" fontId="9" fillId="9" borderId="8" xfId="2" applyNumberFormat="1" applyFont="1" applyFill="1" applyBorder="1" applyAlignment="1">
      <alignment horizontal="right" vertical="center" wrapText="1" readingOrder="2"/>
    </xf>
    <xf numFmtId="49" fontId="9" fillId="4" borderId="8" xfId="2" applyNumberFormat="1" applyFont="1" applyFill="1" applyBorder="1" applyAlignment="1">
      <alignment horizontal="right" vertical="center" wrapText="1" readingOrder="2"/>
    </xf>
    <xf numFmtId="49" fontId="9" fillId="9" borderId="4" xfId="2" applyNumberFormat="1" applyFont="1" applyFill="1" applyBorder="1" applyAlignment="1">
      <alignment horizontal="right" vertical="center" wrapText="1" readingOrder="2"/>
    </xf>
    <xf numFmtId="49" fontId="27" fillId="9" borderId="8" xfId="2" applyNumberFormat="1" applyFont="1" applyFill="1" applyBorder="1" applyAlignment="1">
      <alignment horizontal="right" vertical="top" wrapText="1" readingOrder="2"/>
    </xf>
    <xf numFmtId="164" fontId="27" fillId="9" borderId="8" xfId="2" applyNumberFormat="1" applyFont="1" applyFill="1" applyBorder="1" applyAlignment="1">
      <alignment horizontal="right" vertical="center" wrapText="1" readingOrder="2"/>
    </xf>
    <xf numFmtId="164" fontId="19" fillId="4" borderId="41" xfId="2" applyNumberFormat="1" applyFont="1" applyFill="1" applyBorder="1" applyAlignment="1">
      <alignment horizontal="right" vertical="center" wrapText="1" readingOrder="2"/>
    </xf>
    <xf numFmtId="164" fontId="19" fillId="9" borderId="41" xfId="2" applyNumberFormat="1" applyFont="1" applyFill="1" applyBorder="1" applyAlignment="1">
      <alignment horizontal="right" vertical="center" wrapText="1" readingOrder="2"/>
    </xf>
    <xf numFmtId="164" fontId="9" fillId="4" borderId="8" xfId="2" applyNumberFormat="1" applyFont="1" applyFill="1" applyBorder="1" applyAlignment="1">
      <alignment horizontal="right" vertical="center" readingOrder="2"/>
    </xf>
    <xf numFmtId="164" fontId="9" fillId="9" borderId="8" xfId="2" applyNumberFormat="1" applyFont="1" applyFill="1" applyBorder="1" applyAlignment="1">
      <alignment horizontal="right" vertical="center" readingOrder="2"/>
    </xf>
    <xf numFmtId="164" fontId="9" fillId="9" borderId="4" xfId="2" applyNumberFormat="1" applyFont="1" applyFill="1" applyBorder="1" applyAlignment="1">
      <alignment horizontal="right" vertical="center" wrapText="1" readingOrder="2"/>
    </xf>
    <xf numFmtId="164" fontId="24" fillId="4" borderId="8" xfId="2" applyNumberFormat="1" applyFont="1" applyFill="1" applyBorder="1" applyAlignment="1">
      <alignment horizontal="right" vertical="center" wrapText="1" readingOrder="2"/>
    </xf>
    <xf numFmtId="164" fontId="24" fillId="9" borderId="8" xfId="2" applyNumberFormat="1" applyFont="1" applyFill="1" applyBorder="1" applyAlignment="1">
      <alignment horizontal="right" vertical="center" wrapText="1" readingOrder="2"/>
    </xf>
    <xf numFmtId="164" fontId="24" fillId="9" borderId="4" xfId="2" applyNumberFormat="1" applyFont="1" applyFill="1" applyBorder="1" applyAlignment="1">
      <alignment horizontal="right" vertical="center" wrapText="1" readingOrder="2"/>
    </xf>
    <xf numFmtId="164" fontId="14" fillId="4" borderId="41" xfId="2" applyNumberFormat="1" applyFont="1" applyFill="1" applyBorder="1" applyAlignment="1">
      <alignment horizontal="right" vertical="center" wrapText="1" readingOrder="2"/>
    </xf>
    <xf numFmtId="164" fontId="14" fillId="9" borderId="41" xfId="2" applyNumberFormat="1" applyFont="1" applyFill="1" applyBorder="1" applyAlignment="1">
      <alignment horizontal="right" vertical="center" wrapText="1" readingOrder="2"/>
    </xf>
    <xf numFmtId="0" fontId="24" fillId="0" borderId="0" xfId="0" applyFont="1" applyAlignment="1">
      <alignment horizontal="right" vertical="center" readingOrder="2"/>
    </xf>
    <xf numFmtId="0" fontId="8" fillId="4" borderId="0" xfId="0" applyFont="1" applyFill="1" applyAlignment="1">
      <alignment vertical="center" readingOrder="2"/>
    </xf>
    <xf numFmtId="0" fontId="14" fillId="4" borderId="0" xfId="0" applyFont="1" applyFill="1" applyAlignment="1">
      <alignment horizontal="center" vertical="center" wrapText="1" readingOrder="2"/>
    </xf>
    <xf numFmtId="0" fontId="14" fillId="4" borderId="0" xfId="0" applyFont="1" applyFill="1" applyAlignment="1">
      <alignment horizontal="right" vertical="center" wrapText="1" readingOrder="2"/>
    </xf>
    <xf numFmtId="0" fontId="16" fillId="0" borderId="0" xfId="0" applyFont="1" applyAlignment="1">
      <alignment horizontal="right" vertical="center" wrapText="1" readingOrder="2"/>
    </xf>
    <xf numFmtId="0" fontId="49" fillId="2" borderId="0" xfId="0" applyFont="1" applyFill="1" applyAlignment="1">
      <alignment horizontal="right" vertical="center" wrapText="1" readingOrder="2"/>
    </xf>
    <xf numFmtId="0" fontId="23" fillId="0" borderId="0" xfId="0" applyFont="1" applyAlignment="1">
      <alignment horizontal="right" vertical="center" wrapText="1" readingOrder="2"/>
    </xf>
    <xf numFmtId="164" fontId="3" fillId="3" borderId="9" xfId="0" applyNumberFormat="1" applyFont="1" applyFill="1" applyBorder="1" applyAlignment="1">
      <alignment vertical="center" readingOrder="2"/>
    </xf>
    <xf numFmtId="164" fontId="0" fillId="3" borderId="9" xfId="0" applyNumberFormat="1" applyFill="1" applyBorder="1" applyAlignment="1">
      <alignment vertical="center" readingOrder="2"/>
    </xf>
    <xf numFmtId="164" fontId="0" fillId="4" borderId="0" xfId="2" applyNumberFormat="1" applyFont="1" applyFill="1" applyAlignment="1" applyProtection="1"/>
    <xf numFmtId="164" fontId="3" fillId="4" borderId="0" xfId="2" applyNumberFormat="1" applyFont="1" applyFill="1" applyAlignment="1">
      <alignment horizontal="center" vertical="center" wrapText="1" readingOrder="2"/>
    </xf>
    <xf numFmtId="164" fontId="15" fillId="4" borderId="0" xfId="2" applyNumberFormat="1" applyFont="1" applyFill="1" applyAlignment="1">
      <alignment horizontal="center" vertical="center" readingOrder="2"/>
    </xf>
    <xf numFmtId="164" fontId="3" fillId="4" borderId="0" xfId="2" applyNumberFormat="1" applyFont="1" applyFill="1" applyAlignment="1">
      <alignment vertical="center" readingOrder="2"/>
    </xf>
    <xf numFmtId="164" fontId="4" fillId="4" borderId="0" xfId="2" applyNumberFormat="1" applyFont="1" applyFill="1" applyAlignment="1">
      <alignment vertical="center" readingOrder="2"/>
    </xf>
    <xf numFmtId="164" fontId="4" fillId="4" borderId="0" xfId="2" applyNumberFormat="1" applyFont="1" applyFill="1" applyAlignment="1">
      <alignment vertical="center" wrapText="1" readingOrder="2"/>
    </xf>
    <xf numFmtId="164" fontId="3" fillId="4" borderId="1" xfId="2" applyNumberFormat="1" applyFont="1" applyFill="1" applyBorder="1" applyAlignment="1">
      <alignment horizontal="right" vertical="center" wrapText="1" readingOrder="2"/>
    </xf>
    <xf numFmtId="1" fontId="14" fillId="9" borderId="8" xfId="2" applyNumberFormat="1" applyFont="1" applyFill="1" applyBorder="1" applyAlignment="1">
      <alignment horizontal="center" vertical="center" wrapText="1" readingOrder="2"/>
    </xf>
    <xf numFmtId="1" fontId="27" fillId="9" borderId="0" xfId="2" applyNumberFormat="1" applyFont="1" applyFill="1" applyBorder="1" applyAlignment="1">
      <alignment horizontal="center" vertical="center" readingOrder="2"/>
    </xf>
    <xf numFmtId="1" fontId="14" fillId="9" borderId="1" xfId="2" applyNumberFormat="1" applyFont="1" applyFill="1" applyBorder="1" applyAlignment="1">
      <alignment horizontal="center" vertical="center" wrapText="1" readingOrder="2"/>
    </xf>
    <xf numFmtId="164" fontId="10" fillId="4" borderId="1" xfId="2" applyNumberFormat="1" applyFont="1" applyFill="1" applyBorder="1" applyAlignment="1" applyProtection="1">
      <alignment vertical="center"/>
      <protection locked="0"/>
    </xf>
    <xf numFmtId="164" fontId="8" fillId="4" borderId="1" xfId="2" applyNumberFormat="1" applyFont="1" applyFill="1" applyBorder="1" applyAlignment="1" applyProtection="1">
      <alignment vertical="center"/>
      <protection locked="0"/>
    </xf>
    <xf numFmtId="164" fontId="0" fillId="4" borderId="0" xfId="2" applyNumberFormat="1" applyFont="1" applyFill="1" applyAlignment="1" applyProtection="1">
      <alignment horizontal="center" vertical="center"/>
    </xf>
    <xf numFmtId="164" fontId="3" fillId="4" borderId="1" xfId="2" applyNumberFormat="1" applyFont="1" applyFill="1" applyBorder="1" applyAlignment="1" applyProtection="1">
      <alignment horizontal="center" vertical="center" readingOrder="2"/>
    </xf>
    <xf numFmtId="164" fontId="10" fillId="4" borderId="1" xfId="2" applyNumberFormat="1" applyFont="1" applyFill="1" applyBorder="1" applyAlignment="1" applyProtection="1">
      <alignment vertical="center"/>
    </xf>
    <xf numFmtId="164" fontId="9" fillId="4" borderId="1" xfId="2" applyNumberFormat="1" applyFont="1" applyFill="1" applyBorder="1" applyAlignment="1" applyProtection="1">
      <alignment vertical="center" readingOrder="2"/>
    </xf>
    <xf numFmtId="164" fontId="30" fillId="10" borderId="33" xfId="2" applyNumberFormat="1" applyFont="1" applyFill="1" applyBorder="1" applyAlignment="1" applyProtection="1">
      <alignment horizontal="center" vertical="center" wrapText="1" readingOrder="2"/>
    </xf>
    <xf numFmtId="164" fontId="55" fillId="4" borderId="0" xfId="2" applyNumberFormat="1" applyFont="1" applyFill="1" applyAlignment="1" applyProtection="1">
      <alignment horizontal="right" vertical="center" wrapText="1"/>
    </xf>
    <xf numFmtId="49" fontId="8" fillId="4" borderId="1" xfId="2" applyNumberFormat="1" applyFont="1" applyFill="1" applyBorder="1" applyAlignment="1" applyProtection="1">
      <alignment horizontal="right" vertical="center"/>
    </xf>
    <xf numFmtId="164" fontId="8" fillId="4" borderId="1" xfId="2" applyNumberFormat="1" applyFont="1" applyFill="1" applyBorder="1" applyAlignment="1" applyProtection="1">
      <alignment vertical="center"/>
    </xf>
    <xf numFmtId="49" fontId="8" fillId="4" borderId="1" xfId="2" applyNumberFormat="1" applyFont="1" applyFill="1" applyBorder="1" applyAlignment="1" applyProtection="1">
      <alignment horizontal="right" vertical="center" wrapText="1"/>
    </xf>
    <xf numFmtId="49" fontId="8" fillId="4" borderId="1" xfId="2" applyNumberFormat="1" applyFont="1" applyFill="1" applyBorder="1" applyAlignment="1" applyProtection="1">
      <alignment horizontal="right" vertical="center" wrapText="1"/>
      <protection locked="0"/>
    </xf>
    <xf numFmtId="164" fontId="3" fillId="4" borderId="1" xfId="2" applyNumberFormat="1" applyFont="1" applyFill="1" applyBorder="1" applyAlignment="1" applyProtection="1">
      <alignment vertical="center" readingOrder="2"/>
    </xf>
    <xf numFmtId="164" fontId="3" fillId="4" borderId="1" xfId="2" applyNumberFormat="1" applyFont="1" applyFill="1" applyBorder="1" applyAlignment="1" applyProtection="1">
      <alignment vertical="center" wrapText="1" readingOrder="2"/>
      <protection locked="0"/>
    </xf>
    <xf numFmtId="164" fontId="0" fillId="3" borderId="25" xfId="0" applyNumberFormat="1" applyFill="1" applyBorder="1" applyAlignment="1">
      <alignment vertical="center" readingOrder="2"/>
    </xf>
    <xf numFmtId="164" fontId="3" fillId="3" borderId="3" xfId="0" applyNumberFormat="1" applyFont="1" applyFill="1" applyBorder="1" applyAlignment="1">
      <alignment vertical="center" readingOrder="2"/>
    </xf>
    <xf numFmtId="164" fontId="30" fillId="10" borderId="1" xfId="2" applyNumberFormat="1" applyFont="1" applyFill="1" applyBorder="1" applyAlignment="1" applyProtection="1">
      <alignment horizontal="center" vertical="center" wrapText="1" readingOrder="2"/>
    </xf>
    <xf numFmtId="164" fontId="3" fillId="4" borderId="1" xfId="2" applyNumberFormat="1" applyFont="1" applyFill="1" applyBorder="1" applyAlignment="1" applyProtection="1">
      <alignment vertical="center" readingOrder="2"/>
      <protection locked="0"/>
    </xf>
    <xf numFmtId="164" fontId="28" fillId="4" borderId="0" xfId="2" applyNumberFormat="1" applyFont="1" applyFill="1" applyAlignment="1">
      <alignment vertical="center"/>
    </xf>
    <xf numFmtId="164" fontId="6" fillId="4" borderId="0" xfId="2" applyNumberFormat="1" applyFont="1" applyFill="1" applyAlignment="1">
      <alignment vertical="center"/>
    </xf>
    <xf numFmtId="164" fontId="0" fillId="4" borderId="0" xfId="2" applyNumberFormat="1" applyFont="1" applyFill="1" applyAlignment="1">
      <alignment vertical="center"/>
    </xf>
    <xf numFmtId="164" fontId="39" fillId="4" borderId="0" xfId="2" applyNumberFormat="1" applyFont="1" applyFill="1" applyAlignment="1">
      <alignment vertical="center"/>
    </xf>
    <xf numFmtId="164" fontId="19" fillId="4" borderId="1" xfId="2" applyNumberFormat="1" applyFont="1" applyFill="1" applyBorder="1" applyAlignment="1">
      <alignment horizontal="right" vertical="center"/>
    </xf>
    <xf numFmtId="164" fontId="1" fillId="4" borderId="1" xfId="2" applyNumberFormat="1" applyFont="1" applyFill="1" applyBorder="1" applyAlignment="1">
      <alignment horizontal="right" vertical="center"/>
    </xf>
    <xf numFmtId="164" fontId="13" fillId="4" borderId="0" xfId="2" applyNumberFormat="1" applyFont="1" applyFill="1" applyAlignment="1">
      <alignment vertical="center"/>
    </xf>
    <xf numFmtId="164" fontId="1" fillId="4" borderId="7" xfId="2" applyNumberFormat="1" applyFont="1" applyFill="1" applyBorder="1" applyAlignment="1">
      <alignment horizontal="right" vertical="center"/>
    </xf>
    <xf numFmtId="164" fontId="19" fillId="4" borderId="11" xfId="2" applyNumberFormat="1" applyFont="1" applyFill="1" applyBorder="1" applyAlignment="1">
      <alignment horizontal="right" vertical="center"/>
    </xf>
    <xf numFmtId="164" fontId="19" fillId="4" borderId="40" xfId="2" applyNumberFormat="1" applyFont="1" applyFill="1" applyBorder="1" applyAlignment="1">
      <alignment horizontal="right" vertical="center"/>
    </xf>
    <xf numFmtId="164" fontId="11" fillId="10" borderId="3" xfId="2" applyNumberFormat="1" applyFont="1" applyFill="1" applyBorder="1" applyAlignment="1" applyProtection="1">
      <alignment horizontal="right" vertical="center"/>
    </xf>
    <xf numFmtId="164" fontId="38" fillId="10" borderId="3" xfId="2" applyNumberFormat="1" applyFont="1" applyFill="1" applyBorder="1" applyAlignment="1" applyProtection="1">
      <alignment horizontal="right" vertical="center" wrapText="1"/>
    </xf>
    <xf numFmtId="164" fontId="11" fillId="10" borderId="9" xfId="2" applyNumberFormat="1" applyFont="1" applyFill="1" applyBorder="1" applyAlignment="1" applyProtection="1">
      <alignment horizontal="right" vertical="center"/>
    </xf>
    <xf numFmtId="164" fontId="58" fillId="4" borderId="0" xfId="2" applyNumberFormat="1" applyFont="1" applyFill="1" applyAlignment="1" applyProtection="1"/>
    <xf numFmtId="164" fontId="58" fillId="4" borderId="0" xfId="2" applyNumberFormat="1" applyFont="1" applyFill="1" applyAlignment="1" applyProtection="1">
      <alignment horizontal="right" vertical="center" wrapText="1"/>
    </xf>
    <xf numFmtId="164" fontId="58" fillId="4" borderId="0" xfId="2" applyNumberFormat="1" applyFont="1" applyFill="1" applyAlignment="1" applyProtection="1">
      <alignment wrapText="1"/>
    </xf>
    <xf numFmtId="164" fontId="52" fillId="4" borderId="0" xfId="2" applyNumberFormat="1" applyFont="1" applyFill="1" applyAlignment="1" applyProtection="1"/>
    <xf numFmtId="164" fontId="59" fillId="4" borderId="0" xfId="2" applyNumberFormat="1" applyFont="1" applyFill="1" applyAlignment="1" applyProtection="1"/>
    <xf numFmtId="164" fontId="44" fillId="4" borderId="0" xfId="2" applyNumberFormat="1" applyFont="1" applyFill="1" applyAlignment="1" applyProtection="1">
      <alignment vertical="center"/>
    </xf>
    <xf numFmtId="164" fontId="61" fillId="4" borderId="0" xfId="2" applyNumberFormat="1" applyFont="1" applyFill="1" applyAlignment="1" applyProtection="1"/>
    <xf numFmtId="164" fontId="44" fillId="4" borderId="0" xfId="2" applyNumberFormat="1" applyFont="1" applyFill="1" applyAlignment="1" applyProtection="1">
      <alignment vertical="center" wrapText="1"/>
    </xf>
    <xf numFmtId="164" fontId="12" fillId="4" borderId="0" xfId="2" applyNumberFormat="1" applyFont="1" applyFill="1" applyAlignment="1" applyProtection="1"/>
    <xf numFmtId="164" fontId="11" fillId="4" borderId="0" xfId="2" applyNumberFormat="1" applyFont="1" applyFill="1" applyAlignment="1" applyProtection="1">
      <alignment horizontal="center"/>
    </xf>
    <xf numFmtId="164" fontId="11" fillId="4" borderId="34" xfId="2" applyNumberFormat="1" applyFont="1" applyFill="1" applyBorder="1" applyAlignment="1" applyProtection="1">
      <alignment horizontal="right" vertical="center" wrapText="1"/>
    </xf>
    <xf numFmtId="164" fontId="11" fillId="4" borderId="35" xfId="2" applyNumberFormat="1" applyFont="1" applyFill="1" applyBorder="1" applyAlignment="1" applyProtection="1">
      <alignment horizontal="right"/>
    </xf>
    <xf numFmtId="164" fontId="11" fillId="4" borderId="18" xfId="2" applyNumberFormat="1" applyFont="1" applyFill="1" applyBorder="1" applyAlignment="1" applyProtection="1">
      <alignment horizontal="right" vertical="center" wrapText="1"/>
    </xf>
    <xf numFmtId="164" fontId="11" fillId="4" borderId="36" xfId="2" applyNumberFormat="1" applyFont="1" applyFill="1" applyBorder="1" applyAlignment="1" applyProtection="1">
      <alignment horizontal="right"/>
    </xf>
    <xf numFmtId="164" fontId="11" fillId="4" borderId="1" xfId="2" applyNumberFormat="1" applyFont="1" applyFill="1" applyBorder="1" applyAlignment="1" applyProtection="1">
      <alignment horizontal="right" vertical="center" wrapText="1"/>
    </xf>
    <xf numFmtId="164" fontId="11" fillId="4" borderId="19" xfId="2" applyNumberFormat="1" applyFont="1" applyFill="1" applyBorder="1" applyAlignment="1" applyProtection="1">
      <alignment horizontal="right" vertical="center" wrapText="1"/>
    </xf>
    <xf numFmtId="164" fontId="11" fillId="4" borderId="26" xfId="2" applyNumberFormat="1" applyFont="1" applyFill="1" applyBorder="1" applyAlignment="1" applyProtection="1">
      <alignment horizontal="right" vertical="center" wrapText="1"/>
    </xf>
    <xf numFmtId="164" fontId="11" fillId="4" borderId="0" xfId="2" applyNumberFormat="1" applyFont="1" applyFill="1" applyAlignment="1" applyProtection="1">
      <alignment horizontal="right"/>
    </xf>
    <xf numFmtId="164" fontId="12" fillId="4" borderId="18" xfId="2" applyNumberFormat="1" applyFont="1" applyFill="1" applyBorder="1" applyAlignment="1" applyProtection="1">
      <alignment horizontal="right"/>
    </xf>
    <xf numFmtId="164" fontId="12" fillId="4" borderId="18" xfId="2" applyNumberFormat="1" applyFont="1" applyFill="1" applyBorder="1" applyAlignment="1" applyProtection="1">
      <alignment horizontal="right" vertical="center" wrapText="1"/>
    </xf>
    <xf numFmtId="164" fontId="12" fillId="4" borderId="35" xfId="2" applyNumberFormat="1" applyFont="1" applyFill="1" applyBorder="1" applyAlignment="1" applyProtection="1">
      <alignment horizontal="right"/>
    </xf>
    <xf numFmtId="164" fontId="12" fillId="4" borderId="18" xfId="2" applyNumberFormat="1" applyFont="1" applyFill="1" applyBorder="1" applyAlignment="1" applyProtection="1">
      <alignment horizontal="right" wrapText="1"/>
    </xf>
    <xf numFmtId="164" fontId="12" fillId="4" borderId="8" xfId="2" applyNumberFormat="1" applyFont="1" applyFill="1" applyBorder="1" applyAlignment="1" applyProtection="1">
      <alignment horizontal="right"/>
      <protection locked="0"/>
    </xf>
    <xf numFmtId="164" fontId="12" fillId="4" borderId="8" xfId="2" applyNumberFormat="1" applyFont="1" applyFill="1" applyBorder="1" applyAlignment="1" applyProtection="1">
      <alignment horizontal="right"/>
    </xf>
    <xf numFmtId="164" fontId="12" fillId="4" borderId="34" xfId="2" applyNumberFormat="1" applyFont="1" applyFill="1" applyBorder="1" applyAlignment="1" applyProtection="1">
      <alignment horizontal="right"/>
    </xf>
    <xf numFmtId="164" fontId="12" fillId="4" borderId="34" xfId="2" applyNumberFormat="1" applyFont="1" applyFill="1" applyBorder="1" applyAlignment="1" applyProtection="1">
      <alignment horizontal="right"/>
      <protection locked="0"/>
    </xf>
    <xf numFmtId="164" fontId="12" fillId="4" borderId="36" xfId="2" applyNumberFormat="1" applyFont="1" applyFill="1" applyBorder="1" applyAlignment="1" applyProtection="1">
      <alignment horizontal="right"/>
    </xf>
    <xf numFmtId="164" fontId="12" fillId="4" borderId="1" xfId="2" applyNumberFormat="1" applyFont="1" applyFill="1" applyBorder="1" applyAlignment="1" applyProtection="1">
      <alignment horizontal="right"/>
    </xf>
    <xf numFmtId="164" fontId="12" fillId="4" borderId="1" xfId="2" applyNumberFormat="1" applyFont="1" applyFill="1" applyBorder="1" applyAlignment="1" applyProtection="1">
      <alignment horizontal="right" wrapText="1"/>
    </xf>
    <xf numFmtId="164" fontId="12" fillId="4" borderId="42" xfId="2" applyNumberFormat="1" applyFont="1" applyFill="1" applyBorder="1" applyAlignment="1" applyProtection="1">
      <alignment horizontal="right"/>
      <protection locked="0"/>
    </xf>
    <xf numFmtId="164" fontId="12" fillId="4" borderId="37" xfId="2" applyNumberFormat="1" applyFont="1" applyFill="1" applyBorder="1" applyAlignment="1" applyProtection="1">
      <alignment horizontal="right"/>
      <protection locked="0"/>
    </xf>
    <xf numFmtId="164" fontId="12" fillId="4" borderId="0" xfId="2" applyNumberFormat="1" applyFont="1" applyFill="1" applyAlignment="1" applyProtection="1">
      <alignment horizontal="right"/>
    </xf>
    <xf numFmtId="164" fontId="12" fillId="4" borderId="18" xfId="2" applyNumberFormat="1" applyFont="1" applyFill="1" applyBorder="1" applyAlignment="1" applyProtection="1"/>
    <xf numFmtId="164" fontId="12" fillId="4" borderId="35" xfId="2" applyNumberFormat="1" applyFont="1" applyFill="1" applyBorder="1" applyAlignment="1" applyProtection="1"/>
    <xf numFmtId="164" fontId="12" fillId="4" borderId="36" xfId="2" applyNumberFormat="1" applyFont="1" applyFill="1" applyBorder="1" applyAlignment="1" applyProtection="1"/>
    <xf numFmtId="164" fontId="12" fillId="4" borderId="38" xfId="2" applyNumberFormat="1" applyFont="1" applyFill="1" applyBorder="1" applyAlignment="1" applyProtection="1">
      <protection locked="0"/>
    </xf>
    <xf numFmtId="164" fontId="11" fillId="4" borderId="11" xfId="2" applyNumberFormat="1" applyFont="1" applyFill="1" applyBorder="1" applyAlignment="1" applyProtection="1"/>
    <xf numFmtId="164" fontId="12" fillId="4" borderId="12" xfId="2" applyNumberFormat="1" applyFont="1" applyFill="1" applyBorder="1" applyAlignment="1" applyProtection="1"/>
    <xf numFmtId="164" fontId="12" fillId="4" borderId="12" xfId="2" applyNumberFormat="1" applyFont="1" applyFill="1" applyBorder="1" applyAlignment="1" applyProtection="1">
      <alignment horizontal="right" vertical="center" wrapText="1"/>
    </xf>
    <xf numFmtId="164" fontId="12" fillId="4" borderId="40" xfId="2" applyNumberFormat="1" applyFont="1" applyFill="1" applyBorder="1" applyAlignment="1" applyProtection="1"/>
    <xf numFmtId="164" fontId="12" fillId="4" borderId="56" xfId="2" applyNumberFormat="1" applyFont="1" applyFill="1" applyBorder="1" applyAlignment="1" applyProtection="1"/>
    <xf numFmtId="164" fontId="11" fillId="4" borderId="12" xfId="2" applyNumberFormat="1" applyFont="1" applyFill="1" applyBorder="1" applyAlignment="1" applyProtection="1"/>
    <xf numFmtId="164" fontId="11" fillId="4" borderId="55" xfId="2" applyNumberFormat="1" applyFont="1" applyFill="1" applyBorder="1" applyAlignment="1" applyProtection="1">
      <alignment wrapText="1"/>
    </xf>
    <xf numFmtId="164" fontId="12" fillId="4" borderId="58" xfId="2" applyNumberFormat="1" applyFont="1" applyFill="1" applyBorder="1" applyAlignment="1" applyProtection="1"/>
    <xf numFmtId="164" fontId="11" fillId="4" borderId="1" xfId="2" applyNumberFormat="1" applyFont="1" applyFill="1" applyBorder="1" applyAlignment="1" applyProtection="1"/>
    <xf numFmtId="164" fontId="11" fillId="4" borderId="1" xfId="2" applyNumberFormat="1" applyFont="1" applyFill="1" applyBorder="1" applyAlignment="1" applyProtection="1">
      <alignment wrapText="1"/>
    </xf>
    <xf numFmtId="164" fontId="11" fillId="4" borderId="0" xfId="2" applyNumberFormat="1" applyFont="1" applyFill="1" applyAlignment="1" applyProtection="1"/>
    <xf numFmtId="164" fontId="12" fillId="4" borderId="0" xfId="2" applyNumberFormat="1" applyFont="1" applyFill="1" applyAlignment="1" applyProtection="1">
      <alignment horizontal="right" vertical="center" wrapText="1"/>
    </xf>
    <xf numFmtId="164" fontId="12" fillId="4" borderId="0" xfId="2" applyNumberFormat="1" applyFont="1" applyFill="1" applyAlignment="1" applyProtection="1">
      <alignment wrapText="1"/>
    </xf>
    <xf numFmtId="164" fontId="3" fillId="4" borderId="0" xfId="2" applyNumberFormat="1" applyFont="1" applyFill="1" applyAlignment="1">
      <alignment horizontal="center" vertical="center" readingOrder="2"/>
    </xf>
    <xf numFmtId="164" fontId="23" fillId="4" borderId="0" xfId="2" applyNumberFormat="1" applyFont="1" applyFill="1" applyBorder="1" applyAlignment="1">
      <alignment horizontal="right" vertical="center" readingOrder="2"/>
    </xf>
    <xf numFmtId="164" fontId="3" fillId="4" borderId="0" xfId="2" applyNumberFormat="1" applyFont="1" applyFill="1" applyAlignment="1">
      <alignment vertical="center" wrapText="1" readingOrder="2"/>
    </xf>
    <xf numFmtId="49" fontId="24" fillId="4" borderId="0" xfId="2" applyNumberFormat="1" applyFont="1" applyFill="1" applyBorder="1" applyAlignment="1">
      <alignment horizontal="right" vertical="center" readingOrder="2"/>
    </xf>
    <xf numFmtId="49" fontId="3" fillId="4" borderId="0" xfId="2" applyNumberFormat="1" applyFont="1" applyFill="1" applyAlignment="1">
      <alignment vertical="center" wrapText="1" readingOrder="2"/>
    </xf>
    <xf numFmtId="49" fontId="15" fillId="4" borderId="0" xfId="2" applyNumberFormat="1" applyFont="1" applyFill="1" applyAlignment="1">
      <alignment horizontal="center" vertical="center" readingOrder="2"/>
    </xf>
    <xf numFmtId="49" fontId="3" fillId="4" borderId="0" xfId="2" applyNumberFormat="1" applyFont="1" applyFill="1" applyAlignment="1">
      <alignment vertical="center" readingOrder="2"/>
    </xf>
    <xf numFmtId="49" fontId="23" fillId="4" borderId="0" xfId="2" applyNumberFormat="1" applyFont="1" applyFill="1" applyBorder="1" applyAlignment="1">
      <alignment horizontal="right" vertical="center" readingOrder="2"/>
    </xf>
    <xf numFmtId="164" fontId="0" fillId="4" borderId="0" xfId="2" applyNumberFormat="1" applyFont="1" applyFill="1" applyAlignment="1">
      <alignment horizontal="center"/>
    </xf>
    <xf numFmtId="164" fontId="0" fillId="4" borderId="0" xfId="2" applyNumberFormat="1" applyFont="1" applyFill="1" applyAlignment="1">
      <alignment vertical="top"/>
    </xf>
    <xf numFmtId="164" fontId="20" fillId="4" borderId="0" xfId="2" applyNumberFormat="1" applyFont="1" applyFill="1" applyAlignment="1">
      <alignment horizontal="center" vertical="center" readingOrder="2"/>
    </xf>
    <xf numFmtId="164" fontId="20" fillId="4" borderId="0" xfId="2" applyNumberFormat="1" applyFont="1" applyFill="1" applyAlignment="1">
      <alignment horizontal="right" vertical="center" readingOrder="2"/>
    </xf>
    <xf numFmtId="164" fontId="20" fillId="4" borderId="0" xfId="2" applyNumberFormat="1" applyFont="1" applyFill="1" applyAlignment="1">
      <alignment vertical="center" readingOrder="2"/>
    </xf>
    <xf numFmtId="164" fontId="38" fillId="10" borderId="1" xfId="2" applyNumberFormat="1" applyFont="1" applyFill="1" applyBorder="1" applyAlignment="1">
      <alignment horizontal="center" vertical="center" wrapText="1" readingOrder="2"/>
    </xf>
    <xf numFmtId="164" fontId="11" fillId="10" borderId="1" xfId="2" applyNumberFormat="1" applyFont="1" applyFill="1" applyBorder="1" applyAlignment="1">
      <alignment horizontal="center" vertical="center" wrapText="1" readingOrder="2"/>
    </xf>
    <xf numFmtId="164" fontId="38" fillId="10" borderId="13" xfId="2" applyNumberFormat="1" applyFont="1" applyFill="1" applyBorder="1" applyAlignment="1">
      <alignment horizontal="center" vertical="center" wrapText="1" readingOrder="2"/>
    </xf>
    <xf numFmtId="164" fontId="3" fillId="4" borderId="1" xfId="2" applyNumberFormat="1" applyFont="1" applyFill="1" applyBorder="1" applyAlignment="1">
      <alignment horizontal="right" vertical="center" readingOrder="2"/>
    </xf>
    <xf numFmtId="164" fontId="38" fillId="10" borderId="1" xfId="2" applyNumberFormat="1" applyFont="1" applyFill="1" applyBorder="1" applyAlignment="1" applyProtection="1">
      <alignment horizontal="center" vertical="center" wrapText="1" readingOrder="2"/>
      <protection locked="0"/>
    </xf>
    <xf numFmtId="164" fontId="38" fillId="10" borderId="7" xfId="2" applyNumberFormat="1" applyFont="1" applyFill="1" applyBorder="1" applyAlignment="1" applyProtection="1">
      <alignment horizontal="center" vertical="center" wrapText="1" readingOrder="2"/>
    </xf>
    <xf numFmtId="164" fontId="3" fillId="4" borderId="7" xfId="2" applyNumberFormat="1" applyFont="1" applyFill="1" applyBorder="1" applyAlignment="1">
      <alignment horizontal="right" vertical="center" readingOrder="2"/>
    </xf>
    <xf numFmtId="164" fontId="4" fillId="4" borderId="0" xfId="2" applyNumberFormat="1" applyFont="1" applyFill="1" applyAlignment="1" applyProtection="1">
      <alignment vertical="center" readingOrder="2"/>
      <protection locked="0"/>
    </xf>
    <xf numFmtId="164" fontId="4" fillId="4" borderId="43" xfId="2" applyNumberFormat="1" applyFont="1" applyFill="1" applyBorder="1" applyAlignment="1" applyProtection="1">
      <alignment horizontal="center" vertical="center" wrapText="1" readingOrder="2"/>
      <protection locked="0"/>
    </xf>
    <xf numFmtId="164" fontId="18" fillId="4" borderId="0" xfId="2" applyNumberFormat="1" applyFont="1" applyFill="1" applyAlignment="1">
      <alignment horizontal="right" vertical="center" readingOrder="2"/>
    </xf>
    <xf numFmtId="164" fontId="12" fillId="4" borderId="0" xfId="2" applyNumberFormat="1" applyFont="1" applyFill="1" applyAlignment="1">
      <alignment horizontal="center" vertical="center"/>
    </xf>
    <xf numFmtId="164" fontId="12" fillId="4" borderId="0" xfId="2" applyNumberFormat="1" applyFont="1" applyFill="1" applyAlignment="1">
      <alignment horizontal="right" vertical="center" wrapText="1"/>
    </xf>
    <xf numFmtId="164" fontId="12" fillId="4" borderId="0" xfId="2" applyNumberFormat="1" applyFont="1" applyFill="1" applyAlignment="1">
      <alignment horizontal="right" vertical="top" wrapText="1"/>
    </xf>
    <xf numFmtId="164" fontId="38" fillId="10" borderId="8" xfId="2" applyNumberFormat="1" applyFont="1" applyFill="1" applyBorder="1" applyAlignment="1">
      <alignment horizontal="center" vertical="center" wrapText="1" readingOrder="2"/>
    </xf>
    <xf numFmtId="1" fontId="15" fillId="4" borderId="0" xfId="2" applyNumberFormat="1" applyFont="1" applyFill="1" applyAlignment="1">
      <alignment horizontal="center" vertical="center" readingOrder="2"/>
    </xf>
    <xf numFmtId="164" fontId="14" fillId="4" borderId="0" xfId="2" applyNumberFormat="1" applyFont="1" applyFill="1" applyBorder="1" applyAlignment="1">
      <alignment horizontal="right" vertical="center" readingOrder="2"/>
    </xf>
    <xf numFmtId="164" fontId="20" fillId="4" borderId="0" xfId="2" applyNumberFormat="1" applyFont="1" applyFill="1" applyBorder="1" applyAlignment="1">
      <alignment horizontal="center" vertical="center" readingOrder="2"/>
    </xf>
    <xf numFmtId="1" fontId="20" fillId="4" borderId="0" xfId="2" applyNumberFormat="1" applyFont="1" applyFill="1" applyAlignment="1">
      <alignment horizontal="center" vertical="center" readingOrder="2"/>
    </xf>
    <xf numFmtId="164" fontId="20" fillId="4" borderId="0" xfId="2" applyNumberFormat="1" applyFont="1" applyFill="1" applyAlignment="1">
      <alignment horizontal="right" vertical="center" wrapText="1" readingOrder="2"/>
    </xf>
    <xf numFmtId="1" fontId="11" fillId="10" borderId="1" xfId="2" applyNumberFormat="1" applyFont="1" applyFill="1" applyBorder="1" applyAlignment="1">
      <alignment horizontal="center" vertical="center" wrapText="1" readingOrder="2"/>
    </xf>
    <xf numFmtId="164" fontId="38" fillId="10" borderId="13" xfId="2" applyNumberFormat="1" applyFont="1" applyFill="1" applyBorder="1" applyAlignment="1" applyProtection="1">
      <alignment horizontal="center" vertical="center" wrapText="1" readingOrder="2"/>
    </xf>
    <xf numFmtId="164" fontId="3" fillId="4" borderId="1" xfId="2" applyNumberFormat="1" applyFont="1" applyFill="1" applyBorder="1" applyAlignment="1">
      <alignment horizontal="center" vertical="center" readingOrder="2"/>
    </xf>
    <xf numFmtId="1" fontId="3" fillId="4" borderId="1" xfId="2" applyNumberFormat="1" applyFont="1" applyFill="1" applyBorder="1" applyAlignment="1" applyProtection="1">
      <alignment horizontal="center" vertical="center" readingOrder="2"/>
      <protection locked="0"/>
    </xf>
    <xf numFmtId="164" fontId="3" fillId="4" borderId="1" xfId="2" applyNumberFormat="1" applyFont="1" applyFill="1" applyBorder="1" applyAlignment="1" applyProtection="1">
      <alignment vertical="center" wrapText="1" readingOrder="2"/>
    </xf>
    <xf numFmtId="1" fontId="38" fillId="10" borderId="1" xfId="2" applyNumberFormat="1" applyFont="1" applyFill="1" applyBorder="1" applyAlignment="1">
      <alignment horizontal="center" vertical="center" wrapText="1" readingOrder="2"/>
    </xf>
    <xf numFmtId="164" fontId="38" fillId="10" borderId="1" xfId="2" applyNumberFormat="1" applyFont="1" applyFill="1" applyBorder="1" applyAlignment="1" applyProtection="1">
      <alignment horizontal="center" vertical="center" wrapText="1" readingOrder="2"/>
    </xf>
    <xf numFmtId="1" fontId="3" fillId="4" borderId="0" xfId="2" applyNumberFormat="1" applyFont="1" applyFill="1" applyAlignment="1">
      <alignment horizontal="center" vertical="center" readingOrder="2"/>
    </xf>
    <xf numFmtId="164" fontId="4" fillId="4" borderId="43" xfId="2" applyNumberFormat="1" applyFont="1" applyFill="1" applyBorder="1" applyAlignment="1" applyProtection="1">
      <alignment horizontal="center" vertical="center" wrapText="1" readingOrder="2"/>
    </xf>
    <xf numFmtId="1" fontId="3" fillId="4" borderId="0" xfId="2" applyNumberFormat="1" applyFont="1" applyFill="1" applyAlignment="1">
      <alignment horizontal="center" vertical="center" wrapText="1" readingOrder="2"/>
    </xf>
    <xf numFmtId="164" fontId="15" fillId="4" borderId="0" xfId="2" applyNumberFormat="1" applyFont="1" applyFill="1" applyAlignment="1">
      <alignment horizontal="center" vertical="center" wrapText="1" readingOrder="2"/>
    </xf>
    <xf numFmtId="1" fontId="38" fillId="10" borderId="8" xfId="2" applyNumberFormat="1" applyFont="1" applyFill="1" applyBorder="1" applyAlignment="1">
      <alignment horizontal="center" vertical="center" wrapText="1" readingOrder="2"/>
    </xf>
    <xf numFmtId="164" fontId="38" fillId="10" borderId="7" xfId="2" applyNumberFormat="1" applyFont="1" applyFill="1" applyBorder="1" applyAlignment="1">
      <alignment horizontal="center" vertical="center" wrapText="1" readingOrder="2"/>
    </xf>
    <xf numFmtId="164" fontId="26" fillId="4" borderId="0" xfId="2" applyNumberFormat="1" applyFont="1" applyFill="1" applyAlignment="1">
      <alignment vertical="center" readingOrder="2"/>
    </xf>
    <xf numFmtId="164" fontId="15" fillId="4" borderId="0" xfId="2" applyNumberFormat="1" applyFont="1" applyFill="1" applyAlignment="1">
      <alignment horizontal="right" vertical="center" readingOrder="2"/>
    </xf>
    <xf numFmtId="164" fontId="3" fillId="4" borderId="0" xfId="2" applyNumberFormat="1" applyFont="1" applyFill="1" applyAlignment="1">
      <alignment horizontal="right" vertical="center" readingOrder="2"/>
    </xf>
    <xf numFmtId="164" fontId="3" fillId="4" borderId="0" xfId="2" applyNumberFormat="1" applyFont="1" applyFill="1" applyAlignment="1" applyProtection="1">
      <alignment horizontal="center" vertical="center" readingOrder="2"/>
    </xf>
    <xf numFmtId="164" fontId="23" fillId="4" borderId="0" xfId="2" applyNumberFormat="1" applyFont="1" applyFill="1" applyBorder="1" applyAlignment="1" applyProtection="1">
      <alignment horizontal="right" vertical="center" readingOrder="2"/>
    </xf>
    <xf numFmtId="164" fontId="3" fillId="4" borderId="0" xfId="2" applyNumberFormat="1" applyFont="1" applyFill="1" applyAlignment="1" applyProtection="1">
      <alignment vertical="center" wrapText="1" readingOrder="2"/>
    </xf>
    <xf numFmtId="164" fontId="15" fillId="4" borderId="0" xfId="2" applyNumberFormat="1" applyFont="1" applyFill="1" applyAlignment="1" applyProtection="1">
      <alignment horizontal="center" vertical="center" readingOrder="2"/>
    </xf>
    <xf numFmtId="164" fontId="3" fillId="4" borderId="0" xfId="2" applyNumberFormat="1" applyFont="1" applyFill="1" applyAlignment="1" applyProtection="1">
      <alignment vertical="center" readingOrder="2"/>
    </xf>
    <xf numFmtId="49" fontId="24" fillId="4" borderId="0" xfId="2" applyNumberFormat="1" applyFont="1" applyFill="1" applyBorder="1" applyAlignment="1" applyProtection="1">
      <alignment horizontal="right" vertical="center" readingOrder="2"/>
    </xf>
    <xf numFmtId="49" fontId="3" fillId="4" borderId="0" xfId="2" applyNumberFormat="1" applyFont="1" applyFill="1" applyAlignment="1" applyProtection="1">
      <alignment vertical="center" wrapText="1" readingOrder="2"/>
    </xf>
    <xf numFmtId="49" fontId="15" fillId="4" borderId="0" xfId="2" applyNumberFormat="1" applyFont="1" applyFill="1" applyAlignment="1" applyProtection="1">
      <alignment horizontal="center" vertical="center" readingOrder="2"/>
    </xf>
    <xf numFmtId="49" fontId="14" fillId="4" borderId="0" xfId="2" applyNumberFormat="1" applyFont="1" applyFill="1" applyBorder="1" applyAlignment="1" applyProtection="1">
      <alignment horizontal="right" vertical="center" readingOrder="2"/>
    </xf>
    <xf numFmtId="49" fontId="14" fillId="4" borderId="0" xfId="2" applyNumberFormat="1" applyFont="1" applyFill="1" applyBorder="1" applyAlignment="1" applyProtection="1">
      <alignment horizontal="right" vertical="center" wrapText="1" readingOrder="2"/>
    </xf>
    <xf numFmtId="49" fontId="24" fillId="4" borderId="0" xfId="2" applyNumberFormat="1" applyFont="1" applyFill="1" applyBorder="1" applyAlignment="1" applyProtection="1">
      <alignment horizontal="right" vertical="center" wrapText="1" readingOrder="2"/>
    </xf>
    <xf numFmtId="164" fontId="3" fillId="4" borderId="0" xfId="2" applyNumberFormat="1" applyFont="1" applyFill="1" applyAlignment="1" applyProtection="1">
      <alignment vertical="center"/>
    </xf>
    <xf numFmtId="164" fontId="9" fillId="4" borderId="0" xfId="2" applyNumberFormat="1" applyFont="1" applyFill="1" applyAlignment="1" applyProtection="1">
      <alignment vertical="center"/>
    </xf>
    <xf numFmtId="164" fontId="9" fillId="4" borderId="1" xfId="2" applyNumberFormat="1" applyFont="1" applyFill="1" applyBorder="1" applyAlignment="1" applyProtection="1">
      <alignment horizontal="center" vertical="center"/>
    </xf>
    <xf numFmtId="164" fontId="19" fillId="4" borderId="1" xfId="2" applyNumberFormat="1" applyFont="1" applyFill="1" applyBorder="1" applyAlignment="1" applyProtection="1">
      <alignment vertical="center" wrapText="1"/>
    </xf>
    <xf numFmtId="164" fontId="19" fillId="4" borderId="0" xfId="2" applyNumberFormat="1" applyFont="1" applyFill="1" applyBorder="1" applyAlignment="1" applyProtection="1">
      <alignment horizontal="center" vertical="center" wrapText="1"/>
    </xf>
    <xf numFmtId="164" fontId="20" fillId="4" borderId="1" xfId="2" applyNumberFormat="1" applyFont="1" applyFill="1" applyBorder="1" applyAlignment="1" applyProtection="1">
      <alignment horizontal="right" vertical="center" wrapText="1"/>
    </xf>
    <xf numFmtId="164" fontId="20" fillId="4" borderId="1" xfId="2" applyNumberFormat="1" applyFont="1" applyFill="1" applyBorder="1" applyAlignment="1" applyProtection="1">
      <alignment horizontal="center" vertical="center" wrapText="1"/>
    </xf>
    <xf numFmtId="164" fontId="20" fillId="4" borderId="1" xfId="2" applyNumberFormat="1" applyFont="1" applyFill="1" applyBorder="1" applyAlignment="1" applyProtection="1">
      <alignment horizontal="center" vertical="center" wrapText="1"/>
      <protection locked="0"/>
    </xf>
    <xf numFmtId="164" fontId="19" fillId="4" borderId="1" xfId="2" applyNumberFormat="1" applyFont="1" applyFill="1" applyBorder="1" applyAlignment="1" applyProtection="1">
      <alignment vertical="center" wrapText="1"/>
      <protection locked="0"/>
    </xf>
    <xf numFmtId="3" fontId="21" fillId="4" borderId="1" xfId="0" applyNumberFormat="1" applyFont="1" applyFill="1" applyBorder="1" applyAlignment="1">
      <alignment horizontal="right" vertical="center" wrapText="1"/>
    </xf>
    <xf numFmtId="164" fontId="20" fillId="4" borderId="7" xfId="2" applyNumberFormat="1" applyFont="1" applyFill="1" applyBorder="1" applyAlignment="1" applyProtection="1">
      <alignment horizontal="right" vertical="center" wrapText="1"/>
    </xf>
    <xf numFmtId="164" fontId="9" fillId="4" borderId="4" xfId="2" applyNumberFormat="1" applyFont="1" applyFill="1" applyBorder="1" applyAlignment="1" applyProtection="1">
      <alignment horizontal="center" vertical="center" wrapText="1"/>
    </xf>
    <xf numFmtId="3" fontId="21" fillId="4" borderId="43" xfId="0" applyNumberFormat="1" applyFont="1" applyFill="1" applyBorder="1" applyAlignment="1">
      <alignment horizontal="right" vertical="center" wrapText="1"/>
    </xf>
    <xf numFmtId="164" fontId="20" fillId="4" borderId="6" xfId="2" applyNumberFormat="1" applyFont="1" applyFill="1" applyBorder="1" applyAlignment="1" applyProtection="1">
      <alignment horizontal="center" vertical="center" wrapText="1"/>
    </xf>
    <xf numFmtId="164" fontId="20" fillId="4" borderId="4" xfId="2" applyNumberFormat="1" applyFont="1" applyFill="1" applyBorder="1" applyAlignment="1" applyProtection="1">
      <alignment horizontal="center" vertical="center" wrapText="1"/>
    </xf>
    <xf numFmtId="164" fontId="9" fillId="4" borderId="43" xfId="2" applyNumberFormat="1" applyFont="1" applyFill="1" applyBorder="1" applyAlignment="1" applyProtection="1">
      <alignment horizontal="right" vertical="center" wrapText="1"/>
    </xf>
    <xf numFmtId="164" fontId="9" fillId="4" borderId="0" xfId="2" applyNumberFormat="1" applyFont="1" applyFill="1" applyAlignment="1" applyProtection="1">
      <alignment vertical="center" wrapText="1"/>
    </xf>
    <xf numFmtId="164" fontId="20" fillId="4" borderId="2" xfId="2" applyNumberFormat="1" applyFont="1" applyFill="1" applyBorder="1" applyAlignment="1" applyProtection="1">
      <alignment horizontal="right" vertical="center" wrapText="1"/>
    </xf>
    <xf numFmtId="164" fontId="48" fillId="10" borderId="1" xfId="2" applyNumberFormat="1" applyFont="1" applyFill="1" applyBorder="1" applyAlignment="1" applyProtection="1">
      <alignment horizontal="center" vertical="center" wrapText="1" readingOrder="2"/>
    </xf>
    <xf numFmtId="164" fontId="48" fillId="10" borderId="1" xfId="2" applyNumberFormat="1" applyFont="1" applyFill="1" applyBorder="1" applyAlignment="1" applyProtection="1">
      <alignment horizontal="right" vertical="center" wrapText="1" readingOrder="2"/>
    </xf>
    <xf numFmtId="164" fontId="9" fillId="4" borderId="0" xfId="2" applyNumberFormat="1" applyFont="1" applyFill="1" applyAlignment="1" applyProtection="1">
      <alignment horizontal="right" vertical="center"/>
    </xf>
    <xf numFmtId="164" fontId="9" fillId="4" borderId="0" xfId="2" applyNumberFormat="1" applyFont="1" applyFill="1" applyAlignment="1" applyProtection="1">
      <alignment horizontal="center" vertical="center"/>
    </xf>
    <xf numFmtId="164" fontId="4" fillId="4" borderId="43" xfId="2" applyNumberFormat="1" applyFont="1" applyFill="1" applyBorder="1" applyAlignment="1" applyProtection="1">
      <alignment horizontal="right" vertical="center" wrapText="1" readingOrder="2"/>
    </xf>
    <xf numFmtId="49" fontId="23" fillId="4" borderId="0" xfId="2" applyNumberFormat="1" applyFont="1" applyFill="1" applyBorder="1" applyAlignment="1" applyProtection="1">
      <alignment horizontal="right" vertical="center" readingOrder="2"/>
    </xf>
    <xf numFmtId="49" fontId="3" fillId="4" borderId="0" xfId="2" applyNumberFormat="1" applyFont="1" applyFill="1" applyAlignment="1" applyProtection="1">
      <alignment vertical="center" readingOrder="2"/>
    </xf>
    <xf numFmtId="164" fontId="14" fillId="4" borderId="0" xfId="2" applyNumberFormat="1" applyFont="1" applyFill="1" applyBorder="1" applyAlignment="1" applyProtection="1">
      <alignment horizontal="right" vertical="center" readingOrder="2"/>
    </xf>
    <xf numFmtId="164" fontId="38" fillId="10" borderId="14" xfId="2" applyNumberFormat="1" applyFont="1" applyFill="1" applyBorder="1" applyAlignment="1" applyProtection="1">
      <alignment horizontal="center" vertical="center" wrapText="1" readingOrder="2"/>
    </xf>
    <xf numFmtId="164" fontId="38" fillId="10" borderId="39" xfId="2" applyNumberFormat="1" applyFont="1" applyFill="1" applyBorder="1" applyAlignment="1" applyProtection="1">
      <alignment horizontal="center" vertical="center" wrapText="1" readingOrder="2"/>
    </xf>
    <xf numFmtId="164" fontId="9" fillId="4" borderId="0" xfId="2" applyNumberFormat="1" applyFont="1" applyFill="1" applyProtection="1"/>
    <xf numFmtId="164" fontId="9" fillId="4" borderId="32" xfId="2" applyNumberFormat="1" applyFont="1" applyFill="1" applyBorder="1" applyAlignment="1" applyProtection="1">
      <alignment horizontal="center"/>
    </xf>
    <xf numFmtId="164" fontId="9" fillId="4" borderId="1" xfId="2" applyNumberFormat="1" applyFont="1" applyFill="1" applyBorder="1" applyProtection="1">
      <protection locked="0"/>
    </xf>
    <xf numFmtId="164" fontId="9" fillId="4" borderId="33" xfId="2" applyNumberFormat="1" applyFont="1" applyFill="1" applyBorder="1" applyProtection="1"/>
    <xf numFmtId="164" fontId="48" fillId="10" borderId="27" xfId="2" applyNumberFormat="1" applyFont="1" applyFill="1" applyBorder="1" applyAlignment="1" applyProtection="1">
      <alignment horizontal="center" vertical="center" wrapText="1" readingOrder="2"/>
    </xf>
    <xf numFmtId="164" fontId="48" fillId="10" borderId="28" xfId="2" applyNumberFormat="1" applyFont="1" applyFill="1" applyBorder="1" applyAlignment="1" applyProtection="1">
      <alignment horizontal="center" vertical="center" wrapText="1" readingOrder="2"/>
    </xf>
    <xf numFmtId="164" fontId="48" fillId="10" borderId="29" xfId="2" applyNumberFormat="1" applyFont="1" applyFill="1" applyBorder="1" applyAlignment="1" applyProtection="1">
      <alignment horizontal="center" vertical="center" wrapText="1" readingOrder="2"/>
    </xf>
    <xf numFmtId="164" fontId="9" fillId="4" borderId="0" xfId="2" applyNumberFormat="1" applyFont="1" applyFill="1" applyAlignment="1" applyProtection="1">
      <alignment horizontal="center"/>
    </xf>
    <xf numFmtId="164" fontId="3" fillId="4" borderId="0" xfId="2" applyNumberFormat="1" applyFont="1" applyFill="1" applyAlignment="1" applyProtection="1">
      <alignment horizontal="center" vertical="center"/>
    </xf>
    <xf numFmtId="164" fontId="11" fillId="10" borderId="47" xfId="2" applyNumberFormat="1" applyFont="1" applyFill="1" applyBorder="1" applyAlignment="1" applyProtection="1">
      <alignment horizontal="right" vertical="center" wrapText="1" readingOrder="2"/>
    </xf>
    <xf numFmtId="164" fontId="11" fillId="10" borderId="1" xfId="2" applyNumberFormat="1" applyFont="1" applyFill="1" applyBorder="1" applyAlignment="1" applyProtection="1">
      <alignment horizontal="right" vertical="center" wrapText="1" readingOrder="2"/>
    </xf>
    <xf numFmtId="164" fontId="11" fillId="10" borderId="48" xfId="2" applyNumberFormat="1" applyFont="1" applyFill="1" applyBorder="1" applyAlignment="1" applyProtection="1">
      <alignment horizontal="right" vertical="center" wrapText="1" readingOrder="2"/>
    </xf>
    <xf numFmtId="164" fontId="9" fillId="4" borderId="32" xfId="2" applyNumberFormat="1" applyFont="1" applyFill="1" applyBorder="1" applyAlignment="1" applyProtection="1">
      <alignment horizontal="center" vertical="center"/>
    </xf>
    <xf numFmtId="164" fontId="9" fillId="4" borderId="1" xfId="2" applyNumberFormat="1" applyFont="1" applyFill="1" applyBorder="1" applyAlignment="1" applyProtection="1">
      <alignment vertical="center"/>
    </xf>
    <xf numFmtId="164" fontId="9" fillId="4" borderId="1" xfId="2" applyNumberFormat="1" applyFont="1" applyFill="1" applyBorder="1" applyAlignment="1" applyProtection="1">
      <alignment vertical="center"/>
      <protection locked="0"/>
    </xf>
    <xf numFmtId="164" fontId="9" fillId="4" borderId="33" xfId="2" applyNumberFormat="1" applyFont="1" applyFill="1" applyBorder="1" applyAlignment="1" applyProtection="1">
      <alignment vertical="center"/>
    </xf>
    <xf numFmtId="49" fontId="9" fillId="4" borderId="33" xfId="2" applyNumberFormat="1" applyFont="1" applyFill="1" applyBorder="1" applyAlignment="1" applyProtection="1">
      <alignment vertical="center"/>
      <protection locked="0"/>
    </xf>
    <xf numFmtId="164" fontId="3" fillId="4" borderId="47" xfId="2" applyNumberFormat="1" applyFont="1" applyFill="1" applyBorder="1" applyAlignment="1" applyProtection="1">
      <alignment horizontal="right" vertical="center" readingOrder="2"/>
      <protection locked="0"/>
    </xf>
    <xf numFmtId="164" fontId="3" fillId="4" borderId="48" xfId="2" applyNumberFormat="1" applyFont="1" applyFill="1" applyBorder="1" applyAlignment="1" applyProtection="1">
      <alignment vertical="center" readingOrder="2"/>
      <protection locked="0"/>
    </xf>
    <xf numFmtId="164" fontId="5" fillId="4" borderId="0" xfId="2" applyNumberFormat="1" applyFont="1" applyFill="1" applyAlignment="1" applyProtection="1">
      <alignment vertical="center"/>
    </xf>
    <xf numFmtId="164" fontId="48" fillId="10" borderId="49" xfId="2" applyNumberFormat="1" applyFont="1" applyFill="1" applyBorder="1" applyAlignment="1" applyProtection="1">
      <alignment horizontal="right" vertical="center" wrapText="1" readingOrder="2"/>
    </xf>
    <xf numFmtId="164" fontId="48" fillId="10" borderId="50" xfId="2" applyNumberFormat="1" applyFont="1" applyFill="1" applyBorder="1" applyAlignment="1" applyProtection="1">
      <alignment horizontal="right" vertical="center" wrapText="1" readingOrder="2"/>
    </xf>
    <xf numFmtId="164" fontId="48" fillId="10" borderId="51" xfId="2" applyNumberFormat="1" applyFont="1" applyFill="1" applyBorder="1" applyAlignment="1" applyProtection="1">
      <alignment horizontal="right" vertical="center" wrapText="1" readingOrder="2"/>
    </xf>
    <xf numFmtId="164" fontId="18" fillId="4" borderId="0" xfId="2" applyNumberFormat="1" applyFont="1" applyFill="1" applyAlignment="1" applyProtection="1">
      <alignment horizontal="center" vertical="center"/>
    </xf>
    <xf numFmtId="164" fontId="8" fillId="4" borderId="0" xfId="2" applyNumberFormat="1" applyFont="1" applyFill="1" applyAlignment="1" applyProtection="1">
      <alignment horizontal="center" vertical="center"/>
    </xf>
    <xf numFmtId="49" fontId="57" fillId="4" borderId="0" xfId="2" applyNumberFormat="1" applyFont="1" applyFill="1" applyBorder="1" applyAlignment="1" applyProtection="1">
      <alignment horizontal="right" vertical="center"/>
    </xf>
    <xf numFmtId="164" fontId="8" fillId="4" borderId="0" xfId="2" applyNumberFormat="1" applyFont="1" applyFill="1" applyAlignment="1" applyProtection="1">
      <alignment vertical="center" wrapText="1"/>
    </xf>
    <xf numFmtId="164" fontId="8" fillId="4" borderId="0" xfId="2" applyNumberFormat="1" applyFont="1" applyFill="1" applyAlignment="1" applyProtection="1">
      <alignment vertical="center"/>
    </xf>
    <xf numFmtId="49" fontId="56" fillId="4" borderId="0" xfId="2" applyNumberFormat="1" applyFont="1" applyFill="1" applyBorder="1" applyAlignment="1" applyProtection="1">
      <alignment horizontal="right" vertical="center"/>
    </xf>
    <xf numFmtId="164" fontId="52" fillId="4" borderId="0" xfId="2" applyNumberFormat="1" applyFont="1" applyFill="1" applyAlignment="1" applyProtection="1">
      <alignment horizontal="center"/>
    </xf>
    <xf numFmtId="49" fontId="52" fillId="4" borderId="0" xfId="2" applyNumberFormat="1" applyFont="1" applyFill="1" applyAlignment="1" applyProtection="1">
      <alignment horizontal="right"/>
    </xf>
    <xf numFmtId="164" fontId="52" fillId="4" borderId="0" xfId="2" applyNumberFormat="1" applyFont="1" applyFill="1" applyAlignment="1" applyProtection="1">
      <alignment horizontal="right"/>
    </xf>
    <xf numFmtId="164" fontId="37" fillId="4" borderId="0" xfId="2" applyNumberFormat="1" applyFont="1" applyFill="1" applyAlignment="1" applyProtection="1">
      <alignment horizontal="center" vertical="center"/>
    </xf>
    <xf numFmtId="164" fontId="37" fillId="4" borderId="0" xfId="2" applyNumberFormat="1" applyFont="1" applyFill="1" applyAlignment="1" applyProtection="1">
      <alignment horizontal="right" vertical="center"/>
    </xf>
    <xf numFmtId="164" fontId="37" fillId="4" borderId="0" xfId="2" applyNumberFormat="1" applyFont="1" applyFill="1" applyAlignment="1" applyProtection="1">
      <alignment vertical="center"/>
    </xf>
    <xf numFmtId="164" fontId="51" fillId="10" borderId="1" xfId="2" applyNumberFormat="1" applyFont="1" applyFill="1" applyBorder="1" applyAlignment="1" applyProtection="1">
      <alignment horizontal="center" vertical="center" wrapText="1"/>
    </xf>
    <xf numFmtId="164" fontId="51" fillId="10" borderId="2" xfId="2" applyNumberFormat="1" applyFont="1" applyFill="1" applyBorder="1" applyAlignment="1" applyProtection="1">
      <alignment horizontal="center" vertical="center" wrapText="1"/>
    </xf>
    <xf numFmtId="164" fontId="8" fillId="4" borderId="1" xfId="2" applyNumberFormat="1" applyFont="1" applyFill="1" applyBorder="1" applyAlignment="1" applyProtection="1">
      <alignment horizontal="center" vertical="center"/>
    </xf>
    <xf numFmtId="164" fontId="51" fillId="10" borderId="1" xfId="2" applyNumberFormat="1" applyFont="1" applyFill="1" applyBorder="1" applyAlignment="1" applyProtection="1">
      <alignment horizontal="center" vertical="center" wrapText="1" readingOrder="2"/>
    </xf>
    <xf numFmtId="164" fontId="8" fillId="4" borderId="0" xfId="2" applyNumberFormat="1" applyFont="1" applyFill="1" applyAlignment="1" applyProtection="1">
      <alignment vertical="center" readingOrder="2"/>
    </xf>
    <xf numFmtId="164" fontId="45" fillId="4" borderId="0" xfId="2" applyNumberFormat="1" applyFont="1" applyFill="1" applyAlignment="1" applyProtection="1">
      <alignment horizontal="right" vertical="center" wrapText="1" readingOrder="2"/>
    </xf>
    <xf numFmtId="164" fontId="3" fillId="4" borderId="0" xfId="2" applyNumberFormat="1" applyFont="1" applyFill="1" applyAlignment="1" applyProtection="1">
      <alignment horizontal="right" vertical="center" wrapText="1" readingOrder="2"/>
    </xf>
    <xf numFmtId="164" fontId="15" fillId="4" borderId="0" xfId="2" applyNumberFormat="1" applyFont="1" applyFill="1" applyAlignment="1" applyProtection="1">
      <alignment horizontal="right" vertical="center" readingOrder="2"/>
    </xf>
    <xf numFmtId="164" fontId="3" fillId="4" borderId="0" xfId="2" applyNumberFormat="1" applyFont="1" applyFill="1" applyAlignment="1" applyProtection="1">
      <alignment horizontal="right" vertical="center" readingOrder="2"/>
    </xf>
    <xf numFmtId="164" fontId="0" fillId="4" borderId="0" xfId="2" applyNumberFormat="1" applyFont="1" applyFill="1" applyAlignment="1" applyProtection="1">
      <alignment horizontal="right" vertical="center"/>
    </xf>
    <xf numFmtId="164" fontId="11" fillId="10" borderId="1" xfId="2" applyNumberFormat="1" applyFont="1" applyFill="1" applyBorder="1" applyAlignment="1" applyProtection="1">
      <alignment horizontal="center" vertical="center" wrapText="1" readingOrder="2"/>
    </xf>
    <xf numFmtId="164" fontId="11" fillId="10" borderId="1" xfId="2" applyNumberFormat="1" applyFont="1" applyFill="1" applyBorder="1" applyAlignment="1" applyProtection="1">
      <alignment horizontal="center" vertical="center" wrapText="1"/>
    </xf>
    <xf numFmtId="164" fontId="4" fillId="4" borderId="0" xfId="2" applyNumberFormat="1" applyFont="1" applyFill="1" applyAlignment="1" applyProtection="1">
      <alignment horizontal="right" vertical="center" wrapText="1" readingOrder="2"/>
    </xf>
    <xf numFmtId="49" fontId="3" fillId="4" borderId="0" xfId="2" applyNumberFormat="1" applyFont="1" applyFill="1" applyAlignment="1" applyProtection="1">
      <alignment horizontal="right" vertical="center" wrapText="1" readingOrder="2"/>
    </xf>
    <xf numFmtId="49" fontId="15" fillId="4" borderId="0" xfId="2" applyNumberFormat="1" applyFont="1" applyFill="1" applyAlignment="1" applyProtection="1">
      <alignment horizontal="right" vertical="center" readingOrder="2"/>
    </xf>
    <xf numFmtId="49" fontId="3" fillId="4" borderId="0" xfId="2" applyNumberFormat="1" applyFont="1" applyFill="1" applyAlignment="1" applyProtection="1">
      <alignment horizontal="right" vertical="center" readingOrder="2"/>
    </xf>
    <xf numFmtId="164" fontId="7" fillId="4" borderId="0" xfId="2" applyNumberFormat="1" applyFont="1" applyFill="1" applyAlignment="1" applyProtection="1">
      <alignment horizontal="center" vertical="center"/>
    </xf>
    <xf numFmtId="164" fontId="7" fillId="4" borderId="0" xfId="2" applyNumberFormat="1" applyFont="1" applyFill="1" applyAlignment="1" applyProtection="1">
      <alignment horizontal="right" vertical="center"/>
    </xf>
    <xf numFmtId="164" fontId="7" fillId="4" borderId="0" xfId="2" applyNumberFormat="1" applyFont="1" applyFill="1" applyAlignment="1" applyProtection="1">
      <alignment horizontal="right" vertical="center" wrapText="1"/>
    </xf>
    <xf numFmtId="164" fontId="26" fillId="4" borderId="0" xfId="2" applyNumberFormat="1" applyFont="1" applyFill="1" applyAlignment="1" applyProtection="1">
      <alignment vertical="center" readingOrder="2"/>
    </xf>
    <xf numFmtId="164" fontId="30" fillId="10" borderId="37" xfId="2" applyNumberFormat="1" applyFont="1" applyFill="1" applyBorder="1" applyAlignment="1" applyProtection="1">
      <alignment horizontal="center" vertical="center" wrapText="1" readingOrder="2"/>
    </xf>
    <xf numFmtId="164" fontId="26" fillId="4" borderId="0" xfId="2" applyNumberFormat="1" applyFont="1" applyFill="1" applyAlignment="1" applyProtection="1">
      <alignment horizontal="right" vertical="center" readingOrder="2"/>
    </xf>
    <xf numFmtId="164" fontId="30" fillId="10" borderId="24" xfId="2" applyNumberFormat="1" applyFont="1" applyFill="1" applyBorder="1" applyAlignment="1" applyProtection="1">
      <alignment horizontal="center" vertical="center" wrapText="1" readingOrder="2"/>
    </xf>
    <xf numFmtId="164" fontId="3" fillId="4" borderId="0" xfId="2" applyNumberFormat="1" applyFont="1" applyFill="1" applyAlignment="1" applyProtection="1">
      <alignment horizontal="center" vertical="center" wrapText="1"/>
    </xf>
    <xf numFmtId="164" fontId="15" fillId="4" borderId="0" xfId="2" applyNumberFormat="1" applyFont="1" applyFill="1" applyAlignment="1" applyProtection="1">
      <alignment horizontal="center" vertical="center"/>
    </xf>
    <xf numFmtId="164" fontId="15" fillId="4" borderId="0" xfId="2" applyNumberFormat="1" applyFont="1" applyFill="1" applyAlignment="1" applyProtection="1">
      <alignment vertical="center"/>
    </xf>
    <xf numFmtId="164" fontId="55" fillId="4" borderId="0" xfId="2" applyNumberFormat="1" applyFont="1" applyFill="1" applyAlignment="1" applyProtection="1">
      <alignment vertical="center"/>
    </xf>
    <xf numFmtId="164" fontId="55" fillId="4" borderId="1" xfId="2" applyNumberFormat="1" applyFont="1" applyFill="1" applyBorder="1" applyAlignment="1" applyProtection="1">
      <alignment horizontal="right" vertical="center" wrapText="1"/>
    </xf>
    <xf numFmtId="164" fontId="25" fillId="4" borderId="0" xfId="2" applyNumberFormat="1" applyFont="1" applyFill="1" applyAlignment="1" applyProtection="1">
      <alignment horizontal="center" vertical="center"/>
    </xf>
    <xf numFmtId="164" fontId="25" fillId="4" borderId="0" xfId="2" applyNumberFormat="1" applyFont="1" applyFill="1" applyAlignment="1" applyProtection="1">
      <alignment horizontal="right" vertical="center" wrapText="1"/>
    </xf>
    <xf numFmtId="164" fontId="25" fillId="4" borderId="0" xfId="2" applyNumberFormat="1" applyFont="1" applyFill="1" applyAlignment="1" applyProtection="1">
      <alignment horizontal="right" vertical="center"/>
    </xf>
    <xf numFmtId="164" fontId="18" fillId="4" borderId="0" xfId="2" applyNumberFormat="1" applyFont="1" applyFill="1" applyAlignment="1" applyProtection="1">
      <alignment vertical="center" readingOrder="2"/>
    </xf>
    <xf numFmtId="164" fontId="30" fillId="10" borderId="1" xfId="2" applyNumberFormat="1" applyFont="1" applyFill="1" applyBorder="1" applyAlignment="1" applyProtection="1">
      <alignment horizontal="right" vertical="center" wrapText="1" readingOrder="2"/>
    </xf>
    <xf numFmtId="164" fontId="30" fillId="10" borderId="13" xfId="2" applyNumberFormat="1" applyFont="1" applyFill="1" applyBorder="1" applyAlignment="1" applyProtection="1">
      <alignment horizontal="center" vertical="center" wrapText="1" readingOrder="2"/>
    </xf>
    <xf numFmtId="164" fontId="8" fillId="4" borderId="0" xfId="2" applyNumberFormat="1" applyFont="1" applyFill="1" applyAlignment="1" applyProtection="1">
      <alignment horizontal="right" vertical="center"/>
    </xf>
    <xf numFmtId="164" fontId="27" fillId="4" borderId="1" xfId="2" applyNumberFormat="1" applyFont="1" applyFill="1" applyBorder="1" applyAlignment="1" applyProtection="1">
      <alignment horizontal="right" vertical="center" wrapText="1"/>
    </xf>
    <xf numFmtId="164" fontId="27" fillId="4" borderId="1" xfId="2" applyNumberFormat="1" applyFont="1" applyFill="1" applyBorder="1" applyAlignment="1" applyProtection="1">
      <alignment horizontal="right" vertical="center" wrapText="1"/>
      <protection locked="0"/>
    </xf>
    <xf numFmtId="164" fontId="15" fillId="4" borderId="0" xfId="2" applyNumberFormat="1" applyFont="1" applyFill="1" applyAlignment="1" applyProtection="1">
      <alignment vertical="center" readingOrder="2"/>
    </xf>
    <xf numFmtId="164" fontId="30" fillId="10" borderId="28" xfId="2" applyNumberFormat="1" applyFont="1" applyFill="1" applyBorder="1" applyAlignment="1" applyProtection="1">
      <alignment horizontal="center" vertical="center" wrapText="1" readingOrder="2"/>
    </xf>
    <xf numFmtId="164" fontId="30" fillId="10" borderId="29" xfId="2" applyNumberFormat="1" applyFont="1" applyFill="1" applyBorder="1" applyAlignment="1" applyProtection="1">
      <alignment horizontal="center" vertical="center" wrapText="1" readingOrder="2"/>
    </xf>
    <xf numFmtId="164" fontId="27" fillId="4" borderId="0" xfId="2" applyNumberFormat="1" applyFont="1" applyFill="1" applyBorder="1" applyAlignment="1" applyProtection="1">
      <alignment horizontal="right" vertical="center" wrapText="1"/>
    </xf>
    <xf numFmtId="164" fontId="19" fillId="4" borderId="0" xfId="2" applyNumberFormat="1" applyFont="1" applyFill="1" applyBorder="1" applyAlignment="1" applyProtection="1">
      <alignment horizontal="right" vertical="center" wrapText="1"/>
    </xf>
    <xf numFmtId="164" fontId="19" fillId="4" borderId="0" xfId="2" applyNumberFormat="1" applyFont="1" applyFill="1" applyAlignment="1" applyProtection="1">
      <alignment horizontal="right" vertical="center"/>
    </xf>
    <xf numFmtId="164" fontId="18" fillId="4" borderId="0" xfId="2" applyNumberFormat="1" applyFont="1" applyFill="1" applyAlignment="1" applyProtection="1">
      <alignment horizontal="right" vertical="center" readingOrder="2"/>
    </xf>
    <xf numFmtId="164" fontId="27" fillId="4" borderId="0" xfId="2" applyNumberFormat="1" applyFont="1" applyFill="1" applyAlignment="1" applyProtection="1">
      <alignment horizontal="right" vertical="center"/>
    </xf>
    <xf numFmtId="164" fontId="27" fillId="4" borderId="0" xfId="2" applyNumberFormat="1" applyFont="1" applyFill="1" applyAlignment="1" applyProtection="1">
      <alignment vertical="center"/>
    </xf>
    <xf numFmtId="164" fontId="15" fillId="4" borderId="1" xfId="2" applyNumberFormat="1" applyFont="1" applyFill="1" applyBorder="1" applyAlignment="1" applyProtection="1">
      <alignment horizontal="center" vertical="center" readingOrder="2"/>
    </xf>
    <xf numFmtId="164" fontId="29" fillId="4" borderId="1" xfId="2" applyNumberFormat="1" applyFont="1" applyFill="1" applyBorder="1" applyAlignment="1" applyProtection="1">
      <alignment horizontal="right" vertical="center" wrapText="1" readingOrder="2"/>
    </xf>
    <xf numFmtId="164" fontId="27" fillId="4" borderId="1" xfId="2" applyNumberFormat="1" applyFont="1" applyFill="1" applyBorder="1" applyAlignment="1" applyProtection="1">
      <alignment horizontal="right" vertical="center" wrapText="1" readingOrder="2"/>
    </xf>
    <xf numFmtId="164" fontId="8" fillId="4" borderId="1" xfId="2" applyNumberFormat="1" applyFont="1" applyFill="1" applyBorder="1" applyAlignment="1" applyProtection="1">
      <alignment horizontal="right" vertical="center" wrapText="1"/>
      <protection locked="0"/>
    </xf>
    <xf numFmtId="164" fontId="8" fillId="4" borderId="1" xfId="2" applyNumberFormat="1" applyFont="1" applyFill="1" applyBorder="1" applyAlignment="1" applyProtection="1">
      <alignment horizontal="right" vertical="center"/>
      <protection locked="0"/>
    </xf>
    <xf numFmtId="164" fontId="8" fillId="4" borderId="1" xfId="2" applyNumberFormat="1" applyFont="1" applyFill="1" applyBorder="1" applyAlignment="1" applyProtection="1">
      <alignment horizontal="right" vertical="center"/>
    </xf>
    <xf numFmtId="164" fontId="14" fillId="4" borderId="1" xfId="2" applyNumberFormat="1" applyFont="1" applyFill="1" applyBorder="1" applyAlignment="1" applyProtection="1">
      <alignment horizontal="right" vertical="center" readingOrder="1"/>
    </xf>
    <xf numFmtId="164" fontId="14" fillId="4" borderId="1" xfId="2" applyNumberFormat="1" applyFont="1" applyFill="1" applyBorder="1" applyAlignment="1" applyProtection="1">
      <alignment horizontal="right" vertical="center" readingOrder="1"/>
      <protection locked="0"/>
    </xf>
    <xf numFmtId="164" fontId="52" fillId="4" borderId="1" xfId="2" applyNumberFormat="1" applyFont="1" applyFill="1" applyBorder="1" applyAlignment="1" applyProtection="1">
      <alignment horizontal="right" vertical="center"/>
    </xf>
    <xf numFmtId="164" fontId="15" fillId="4" borderId="1" xfId="2" applyNumberFormat="1" applyFont="1" applyFill="1" applyBorder="1" applyAlignment="1" applyProtection="1">
      <alignment vertical="center" readingOrder="2"/>
    </xf>
    <xf numFmtId="164" fontId="19" fillId="4" borderId="0" xfId="2" quotePrefix="1" applyNumberFormat="1" applyFont="1" applyFill="1" applyAlignment="1" applyProtection="1">
      <alignment horizontal="right" vertical="center"/>
    </xf>
    <xf numFmtId="164" fontId="20" fillId="4" borderId="0" xfId="2" applyNumberFormat="1" applyFont="1" applyFill="1" applyAlignment="1" applyProtection="1">
      <alignment horizontal="right" vertical="center" readingOrder="2"/>
    </xf>
    <xf numFmtId="164" fontId="20" fillId="4" borderId="0" xfId="2" applyNumberFormat="1" applyFont="1" applyFill="1" applyAlignment="1" applyProtection="1">
      <alignment vertical="center" readingOrder="2"/>
    </xf>
    <xf numFmtId="164" fontId="20" fillId="4" borderId="0" xfId="2" applyNumberFormat="1" applyFont="1" applyFill="1" applyAlignment="1" applyProtection="1">
      <alignment horizontal="center" vertical="center" readingOrder="2"/>
    </xf>
    <xf numFmtId="164" fontId="38" fillId="10" borderId="52" xfId="2" applyNumberFormat="1" applyFont="1" applyFill="1" applyBorder="1" applyAlignment="1" applyProtection="1">
      <alignment horizontal="center" vertical="center" wrapText="1" readingOrder="2"/>
    </xf>
    <xf numFmtId="164" fontId="38" fillId="10" borderId="53" xfId="2" applyNumberFormat="1" applyFont="1" applyFill="1" applyBorder="1" applyAlignment="1" applyProtection="1">
      <alignment horizontal="right" vertical="center" wrapText="1" readingOrder="2"/>
    </xf>
    <xf numFmtId="164" fontId="11" fillId="10" borderId="53" xfId="2" applyNumberFormat="1" applyFont="1" applyFill="1" applyBorder="1" applyAlignment="1" applyProtection="1">
      <alignment horizontal="right" vertical="center" wrapText="1" readingOrder="2"/>
    </xf>
    <xf numFmtId="164" fontId="11" fillId="10" borderId="54" xfId="2" applyNumberFormat="1" applyFont="1" applyFill="1" applyBorder="1" applyAlignment="1" applyProtection="1">
      <alignment horizontal="right" vertical="center" wrapText="1" readingOrder="2"/>
    </xf>
    <xf numFmtId="164" fontId="48" fillId="10" borderId="49" xfId="2" applyNumberFormat="1" applyFont="1" applyFill="1" applyBorder="1" applyAlignment="1" applyProtection="1">
      <alignment horizontal="right" vertical="center" readingOrder="2"/>
    </xf>
    <xf numFmtId="164" fontId="3" fillId="4" borderId="0" xfId="2" applyNumberFormat="1" applyFont="1" applyFill="1" applyAlignment="1" applyProtection="1">
      <alignment horizontal="center" vertical="center" wrapText="1" readingOrder="2"/>
    </xf>
    <xf numFmtId="164" fontId="4" fillId="4" borderId="0" xfId="2" applyNumberFormat="1" applyFont="1" applyFill="1" applyAlignment="1" applyProtection="1">
      <alignment vertical="center" readingOrder="2"/>
    </xf>
    <xf numFmtId="0" fontId="41" fillId="4" borderId="0" xfId="0" applyFont="1" applyFill="1" applyAlignment="1">
      <alignment vertical="center"/>
    </xf>
    <xf numFmtId="0" fontId="41" fillId="4" borderId="25" xfId="0" applyFont="1" applyFill="1" applyBorder="1" applyAlignment="1">
      <alignment vertical="center"/>
    </xf>
    <xf numFmtId="0" fontId="0" fillId="4" borderId="0" xfId="0" applyFill="1" applyAlignment="1">
      <alignment vertical="center"/>
    </xf>
    <xf numFmtId="0" fontId="8" fillId="4" borderId="0" xfId="0" applyFont="1" applyFill="1" applyAlignment="1">
      <alignment vertical="center"/>
    </xf>
    <xf numFmtId="0" fontId="37" fillId="4" borderId="0" xfId="0" applyFont="1" applyFill="1" applyAlignment="1">
      <alignment vertical="center"/>
    </xf>
    <xf numFmtId="0" fontId="13" fillId="4" borderId="0" xfId="0" applyFont="1" applyFill="1" applyAlignment="1">
      <alignment vertical="center"/>
    </xf>
    <xf numFmtId="0" fontId="35" fillId="4" borderId="0" xfId="0" applyFont="1" applyFill="1" applyAlignment="1">
      <alignment vertical="center"/>
    </xf>
    <xf numFmtId="0" fontId="34" fillId="4" borderId="0" xfId="0" applyFont="1" applyFill="1" applyAlignment="1">
      <alignment vertical="center"/>
    </xf>
    <xf numFmtId="0" fontId="34" fillId="4" borderId="0" xfId="0" applyFont="1" applyFill="1" applyAlignment="1">
      <alignment horizontal="right" vertical="center"/>
    </xf>
    <xf numFmtId="0" fontId="34" fillId="4" borderId="0" xfId="0" quotePrefix="1" applyFont="1" applyFill="1" applyAlignment="1">
      <alignment vertical="center"/>
    </xf>
    <xf numFmtId="14" fontId="19" fillId="7" borderId="15" xfId="5" applyNumberFormat="1" applyFont="1" applyBorder="1" applyAlignment="1" applyProtection="1">
      <alignment horizontal="right" vertical="center"/>
      <protection locked="0"/>
    </xf>
    <xf numFmtId="14" fontId="19" fillId="7" borderId="5" xfId="5" applyNumberFormat="1" applyFont="1" applyBorder="1" applyAlignment="1" applyProtection="1">
      <alignment horizontal="right" vertical="center"/>
      <protection locked="0"/>
    </xf>
    <xf numFmtId="14" fontId="19" fillId="7" borderId="42" xfId="5" applyNumberFormat="1" applyFont="1" applyBorder="1" applyAlignment="1" applyProtection="1">
      <alignment horizontal="right" vertical="center"/>
      <protection locked="0"/>
    </xf>
    <xf numFmtId="0" fontId="40" fillId="6" borderId="19" xfId="4" applyFont="1" applyBorder="1" applyAlignment="1" applyProtection="1">
      <alignment horizontal="center" vertical="center"/>
    </xf>
    <xf numFmtId="0" fontId="36" fillId="4" borderId="0" xfId="0" applyFont="1" applyFill="1" applyAlignment="1">
      <alignment horizontal="center" vertical="center"/>
    </xf>
    <xf numFmtId="0" fontId="42" fillId="4" borderId="0" xfId="0" applyFont="1" applyFill="1" applyAlignment="1">
      <alignment horizontal="center" vertical="center"/>
    </xf>
    <xf numFmtId="0" fontId="34" fillId="4" borderId="0" xfId="0" applyFont="1" applyFill="1" applyAlignment="1">
      <alignment horizontal="center" vertical="center"/>
    </xf>
    <xf numFmtId="0" fontId="34" fillId="4" borderId="0" xfId="0" applyFont="1" applyFill="1" applyAlignment="1">
      <alignment horizontal="right" vertical="center" wrapText="1"/>
    </xf>
    <xf numFmtId="164" fontId="7" fillId="4" borderId="0" xfId="2" applyNumberFormat="1" applyFont="1" applyFill="1" applyAlignment="1">
      <alignment horizontal="center" vertical="center" wrapText="1"/>
    </xf>
    <xf numFmtId="164" fontId="7" fillId="4" borderId="0" xfId="2" applyNumberFormat="1" applyFont="1" applyFill="1" applyAlignment="1">
      <alignment horizontal="center" vertical="center"/>
    </xf>
    <xf numFmtId="164" fontId="60" fillId="4" borderId="0" xfId="2" applyNumberFormat="1" applyFont="1" applyFill="1" applyAlignment="1" applyProtection="1">
      <alignment horizontal="center" vertical="center"/>
    </xf>
    <xf numFmtId="164" fontId="44" fillId="4" borderId="16" xfId="2" applyNumberFormat="1" applyFont="1" applyFill="1" applyBorder="1" applyAlignment="1" applyProtection="1">
      <alignment horizontal="center" vertical="center"/>
    </xf>
    <xf numFmtId="164" fontId="44" fillId="4" borderId="30" xfId="2" applyNumberFormat="1" applyFont="1" applyFill="1" applyBorder="1" applyAlignment="1" applyProtection="1">
      <alignment horizontal="center" vertical="center"/>
    </xf>
    <xf numFmtId="164" fontId="44" fillId="4" borderId="31" xfId="2" applyNumberFormat="1" applyFont="1" applyFill="1" applyBorder="1" applyAlignment="1" applyProtection="1">
      <alignment horizontal="center" vertical="center"/>
    </xf>
    <xf numFmtId="164" fontId="44" fillId="4" borderId="0" xfId="2" applyNumberFormat="1" applyFont="1" applyFill="1" applyAlignment="1" applyProtection="1">
      <alignment horizontal="center" vertical="center"/>
    </xf>
    <xf numFmtId="164" fontId="44" fillId="4" borderId="18" xfId="2" applyNumberFormat="1" applyFont="1" applyFill="1" applyBorder="1" applyAlignment="1" applyProtection="1">
      <alignment horizontal="center" vertical="center"/>
    </xf>
    <xf numFmtId="164" fontId="44" fillId="4" borderId="19" xfId="2" applyNumberFormat="1" applyFont="1" applyFill="1" applyBorder="1" applyAlignment="1" applyProtection="1">
      <alignment horizontal="center" vertical="center"/>
    </xf>
    <xf numFmtId="164" fontId="43" fillId="8" borderId="0" xfId="2" applyNumberFormat="1" applyFont="1" applyFill="1" applyAlignment="1">
      <alignment horizontal="center" vertical="center" readingOrder="2"/>
    </xf>
    <xf numFmtId="164" fontId="3" fillId="4" borderId="4" xfId="2" applyNumberFormat="1" applyFont="1" applyFill="1" applyBorder="1" applyAlignment="1">
      <alignment horizontal="center" vertical="center" readingOrder="2"/>
    </xf>
    <xf numFmtId="164" fontId="3" fillId="4" borderId="5" xfId="2" applyNumberFormat="1" applyFont="1" applyFill="1" applyBorder="1" applyAlignment="1">
      <alignment horizontal="center" vertical="center" readingOrder="2"/>
    </xf>
    <xf numFmtId="164" fontId="18" fillId="4" borderId="0" xfId="2" applyNumberFormat="1" applyFont="1" applyFill="1" applyAlignment="1">
      <alignment horizontal="center" vertical="center" readingOrder="2"/>
    </xf>
    <xf numFmtId="49" fontId="14" fillId="4" borderId="0" xfId="2" applyNumberFormat="1" applyFont="1" applyFill="1" applyBorder="1" applyAlignment="1">
      <alignment horizontal="right" vertical="center" wrapText="1" readingOrder="2"/>
    </xf>
    <xf numFmtId="49" fontId="24" fillId="4" borderId="0" xfId="2" applyNumberFormat="1" applyFont="1" applyFill="1" applyBorder="1" applyAlignment="1">
      <alignment horizontal="right" vertical="center" wrapText="1" readingOrder="2"/>
    </xf>
    <xf numFmtId="164" fontId="3" fillId="4" borderId="4" xfId="2" quotePrefix="1" applyNumberFormat="1" applyFont="1" applyFill="1" applyBorder="1" applyAlignment="1">
      <alignment horizontal="center" vertical="center" readingOrder="2"/>
    </xf>
    <xf numFmtId="164" fontId="3" fillId="4" borderId="5" xfId="2" quotePrefix="1" applyNumberFormat="1" applyFont="1" applyFill="1" applyBorder="1" applyAlignment="1">
      <alignment horizontal="center" vertical="center" readingOrder="2"/>
    </xf>
    <xf numFmtId="164" fontId="18" fillId="4" borderId="10" xfId="2" applyNumberFormat="1" applyFont="1" applyFill="1" applyBorder="1" applyAlignment="1">
      <alignment horizontal="center" vertical="center" readingOrder="2"/>
    </xf>
    <xf numFmtId="164" fontId="18" fillId="4" borderId="0" xfId="2" applyNumberFormat="1" applyFont="1" applyFill="1" applyBorder="1" applyAlignment="1">
      <alignment horizontal="center" vertical="center" readingOrder="2"/>
    </xf>
    <xf numFmtId="49" fontId="14" fillId="4" borderId="0" xfId="2" applyNumberFormat="1" applyFont="1" applyFill="1" applyBorder="1" applyAlignment="1" applyProtection="1">
      <alignment horizontal="right" vertical="center" wrapText="1" readingOrder="2"/>
    </xf>
    <xf numFmtId="49" fontId="24" fillId="4" borderId="0" xfId="2" applyNumberFormat="1" applyFont="1" applyFill="1" applyBorder="1" applyAlignment="1" applyProtection="1">
      <alignment horizontal="right" vertical="center" wrapText="1" readingOrder="2"/>
    </xf>
    <xf numFmtId="164" fontId="18" fillId="4" borderId="0" xfId="2" applyNumberFormat="1" applyFont="1" applyFill="1" applyAlignment="1" applyProtection="1">
      <alignment horizontal="center" vertical="center" readingOrder="2"/>
    </xf>
    <xf numFmtId="164" fontId="44" fillId="10" borderId="44" xfId="2" applyNumberFormat="1" applyFont="1" applyFill="1" applyBorder="1" applyAlignment="1" applyProtection="1">
      <alignment horizontal="center" vertical="center" wrapText="1" readingOrder="2"/>
    </xf>
    <xf numFmtId="164" fontId="44" fillId="10" borderId="45" xfId="2" applyNumberFormat="1" applyFont="1" applyFill="1" applyBorder="1" applyAlignment="1" applyProtection="1">
      <alignment horizontal="center" vertical="center" wrapText="1" readingOrder="2"/>
    </xf>
    <xf numFmtId="164" fontId="44" fillId="10" borderId="46" xfId="2" applyNumberFormat="1" applyFont="1" applyFill="1" applyBorder="1" applyAlignment="1" applyProtection="1">
      <alignment horizontal="center" vertical="center" wrapText="1" readingOrder="2"/>
    </xf>
    <xf numFmtId="164" fontId="36" fillId="4" borderId="0" xfId="2" applyNumberFormat="1" applyFont="1" applyFill="1" applyAlignment="1" applyProtection="1">
      <alignment horizontal="center" vertical="center" readingOrder="2"/>
    </xf>
    <xf numFmtId="49" fontId="14" fillId="4" borderId="0" xfId="2" quotePrefix="1" applyNumberFormat="1" applyFont="1" applyFill="1" applyBorder="1" applyAlignment="1" applyProtection="1">
      <alignment horizontal="right" vertical="center" wrapText="1" readingOrder="2"/>
    </xf>
    <xf numFmtId="164" fontId="30" fillId="10" borderId="22" xfId="2" applyNumberFormat="1" applyFont="1" applyFill="1" applyBorder="1" applyAlignment="1" applyProtection="1">
      <alignment horizontal="center" vertical="center" wrapText="1" readingOrder="2"/>
    </xf>
    <xf numFmtId="164" fontId="30" fillId="10" borderId="23" xfId="2" applyNumberFormat="1" applyFont="1" applyFill="1" applyBorder="1" applyAlignment="1" applyProtection="1">
      <alignment horizontal="center" vertical="center" wrapText="1" readingOrder="2"/>
    </xf>
    <xf numFmtId="164" fontId="7" fillId="4" borderId="0" xfId="2" applyNumberFormat="1" applyFont="1" applyFill="1" applyAlignment="1" applyProtection="1">
      <alignment horizontal="center" vertical="center" wrapText="1"/>
    </xf>
    <xf numFmtId="164" fontId="30" fillId="10" borderId="18" xfId="2" applyNumberFormat="1" applyFont="1" applyFill="1" applyBorder="1" applyAlignment="1" applyProtection="1">
      <alignment horizontal="center" vertical="center" wrapText="1" readingOrder="2"/>
    </xf>
    <xf numFmtId="164" fontId="30" fillId="10" borderId="19" xfId="2" applyNumberFormat="1" applyFont="1" applyFill="1" applyBorder="1" applyAlignment="1" applyProtection="1">
      <alignment horizontal="center" vertical="center" wrapText="1" readingOrder="2"/>
    </xf>
    <xf numFmtId="164" fontId="30" fillId="10" borderId="57" xfId="2" applyNumberFormat="1" applyFont="1" applyFill="1" applyBorder="1" applyAlignment="1" applyProtection="1">
      <alignment horizontal="center" vertical="center" wrapText="1" readingOrder="2"/>
    </xf>
    <xf numFmtId="164" fontId="30" fillId="10" borderId="32" xfId="2" applyNumberFormat="1" applyFont="1" applyFill="1" applyBorder="1" applyAlignment="1" applyProtection="1">
      <alignment horizontal="center" vertical="center" wrapText="1" readingOrder="2"/>
    </xf>
    <xf numFmtId="164" fontId="30" fillId="10" borderId="1" xfId="2" applyNumberFormat="1" applyFont="1" applyFill="1" applyBorder="1" applyAlignment="1" applyProtection="1">
      <alignment horizontal="center" vertical="center" wrapText="1" readingOrder="2"/>
    </xf>
    <xf numFmtId="49" fontId="19" fillId="4" borderId="0" xfId="2" quotePrefix="1" applyNumberFormat="1" applyFont="1" applyFill="1" applyAlignment="1" applyProtection="1">
      <alignment horizontal="right" vertical="center"/>
    </xf>
  </cellXfs>
  <cellStyles count="6">
    <cellStyle name="20% - הדגשה2" xfId="3" builtinId="34"/>
    <cellStyle name="20% - הדגשה3" xfId="4" builtinId="38"/>
    <cellStyle name="20% - הדגשה6" xfId="5" builtinId="50"/>
    <cellStyle name="Comma" xfId="2" builtinId="3"/>
    <cellStyle name="Comma 2" xfId="1"/>
    <cellStyle name="Normal" xfId="0" builtinId="0"/>
  </cellStyles>
  <dxfs count="49">
    <dxf>
      <font>
        <b val="0"/>
        <i val="0"/>
        <strike val="0"/>
        <condense val="0"/>
        <extend val="0"/>
        <outline val="0"/>
        <shadow val="0"/>
        <u val="none"/>
        <vertAlign val="baseline"/>
        <sz val="11"/>
        <color indexed="8"/>
        <name val="Arial"/>
        <scheme val="none"/>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top/>
        <bottom/>
      </border>
    </dxf>
    <dxf>
      <font>
        <b val="0"/>
        <i val="0"/>
        <strike val="0"/>
        <condense val="0"/>
        <extend val="0"/>
        <outline val="0"/>
        <shadow val="0"/>
        <u val="none"/>
        <vertAlign val="baseline"/>
        <sz val="11"/>
        <color indexed="8"/>
        <name val="Arial"/>
        <scheme val="none"/>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bottom/>
      </border>
    </dxf>
    <dxf>
      <font>
        <b val="0"/>
        <i val="0"/>
        <strike val="0"/>
        <condense val="0"/>
        <extend val="0"/>
        <outline val="0"/>
        <shadow val="0"/>
        <u val="none"/>
        <vertAlign val="baseline"/>
        <sz val="11"/>
        <color indexed="8"/>
        <name val="Arial"/>
        <scheme val="none"/>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bottom/>
      </border>
    </dxf>
    <dxf>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bottom/>
      </border>
    </dxf>
    <dxf>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bottom/>
      </border>
    </dxf>
    <dxf>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bottom/>
      </border>
    </dxf>
    <dxf>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bottom/>
      </border>
    </dxf>
    <dxf>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right style="thin">
          <color indexed="64"/>
        </right>
        <top/>
        <bottom/>
      </border>
    </dxf>
    <dxf>
      <font>
        <color rgb="FF9C0006"/>
      </font>
      <fill>
        <patternFill>
          <bgColor rgb="FFFFC7CE"/>
        </patternFill>
      </fill>
    </dxf>
    <dxf>
      <font>
        <b val="0"/>
        <i val="0"/>
        <strike val="0"/>
        <condense val="0"/>
        <extend val="0"/>
        <outline val="0"/>
        <shadow val="0"/>
        <u val="none"/>
        <vertAlign val="baseline"/>
        <sz val="11"/>
        <color indexed="8"/>
        <name val="Arial"/>
        <scheme val="none"/>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none"/>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minor"/>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minor"/>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minor"/>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minor"/>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indexed="8"/>
        <name val="Arial"/>
        <scheme val="minor"/>
      </font>
      <numFmt numFmtId="164" formatCode="_ * #,##0_ ;_ * \-#,##0_ ;_ * &quot;-&quot;??_ ;_ @_ "/>
      <fill>
        <patternFill patternType="solid">
          <fgColor indexed="64"/>
          <bgColor theme="6" tint="0.79998168889431442"/>
        </patternFill>
      </fill>
      <alignment horizontal="general" vertical="center" textRotation="0" wrapText="0" indent="0" justifyLastLine="0" shrinkToFit="0" readingOrder="2"/>
      <border diagonalUp="0" diagonalDown="0" outline="0">
        <left/>
        <right style="thin">
          <color indexed="64"/>
        </right>
        <top style="thin">
          <color indexed="64"/>
        </top>
        <bottom style="thin">
          <color indexed="64"/>
        </bottom>
      </border>
    </dxf>
    <dxf>
      <numFmt numFmtId="164" formatCode="_ * #,##0_ ;_ * \-#,##0_ ;_ * &quot;-&quot;??_ ;_ @_ "/>
    </dxf>
    <dxf>
      <border outline="0">
        <left style="thin">
          <color indexed="64"/>
        </left>
        <right style="thin">
          <color indexed="64"/>
        </right>
        <top style="thin">
          <color indexed="64"/>
        </top>
        <bottom style="thin">
          <color indexed="64"/>
        </bottom>
      </border>
    </dxf>
    <dxf>
      <numFmt numFmtId="164" formatCode="_ * #,##0_ ;_ * \-#,##0_ ;_ * &quot;-&quot;??_ ;_ @_ "/>
    </dxf>
    <dxf>
      <border outline="0">
        <bottom style="thin">
          <color indexed="64"/>
        </bottom>
      </border>
    </dxf>
    <dxf>
      <font>
        <b/>
        <i val="0"/>
        <strike val="0"/>
        <condense val="0"/>
        <extend val="0"/>
        <outline val="0"/>
        <shadow val="0"/>
        <u val="none"/>
        <vertAlign val="baseline"/>
        <sz val="11"/>
        <color auto="1"/>
        <name val="Arial"/>
        <scheme val="none"/>
      </font>
      <numFmt numFmtId="164" formatCode="_ * #,##0_ ;_ * \-#,##0_ ;_ * &quot;-&quot;??_ ;_ @_ "/>
      <fill>
        <patternFill patternType="solid">
          <fgColor indexed="64"/>
          <bgColor theme="0"/>
        </patternFill>
      </fill>
      <alignment horizontal="center" vertical="center" textRotation="0" wrapText="1" indent="0" justifyLastLine="0" shrinkToFit="0" readingOrder="2"/>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horizontal="general" vertical="bottom" textRotation="0" wrapText="0" indent="0" justifyLastLine="0" shrinkToFit="0" readingOrder="0"/>
      <protection locked="1" hidden="0"/>
    </dxf>
    <dxf>
      <border outline="0">
        <top style="thin">
          <color indexed="64"/>
        </top>
      </border>
    </dxf>
    <dxf>
      <font>
        <b val="0"/>
        <i val="0"/>
        <strike val="0"/>
        <condense val="0"/>
        <extend val="0"/>
        <outline val="0"/>
        <shadow val="0"/>
        <u val="none"/>
        <vertAlign val="baseline"/>
        <sz val="11"/>
        <color auto="1"/>
        <name val="Arial"/>
        <scheme val="minor"/>
      </font>
      <numFmt numFmtId="164" formatCode="_ * #,##0_ ;_ * \-#,##0_ ;_ * &quot;-&quot;??_ ;_ @_ "/>
      <fill>
        <patternFill>
          <bgColor theme="0"/>
        </patternFill>
      </fill>
      <alignment textRotation="0" indent="0" justifyLastLine="0" shrinkToFit="0" readingOrder="0"/>
      <protection locked="1" hidden="0"/>
    </dxf>
    <dxf>
      <font>
        <strike val="0"/>
        <outline val="0"/>
        <shadow val="0"/>
        <u val="none"/>
        <vertAlign val="baseline"/>
        <sz val="11"/>
        <color auto="1"/>
        <name val="Arial"/>
      </font>
      <numFmt numFmtId="164" formatCode="_ * #,##0_ ;_ * \-#,##0_ ;_ * &quot;-&quot;??_ ;_ @_ "/>
      <fill>
        <patternFill>
          <bgColor theme="0"/>
        </patternFill>
      </fill>
      <alignment horizontal="right" textRotation="0" indent="0" justifyLastLine="0" shrinkToFit="0" readingOrder="0"/>
      <protection locked="1" hidden="0"/>
    </dxf>
    <dxf>
      <fill>
        <patternFill>
          <bgColor theme="0"/>
        </patternFill>
      </fill>
    </dxf>
    <dxf>
      <font>
        <color rgb="FF9C0006"/>
      </font>
      <fill>
        <patternFill>
          <bgColor theme="6" tint="0.59996337778862885"/>
        </patternFill>
      </fill>
    </dxf>
    <dxf>
      <font>
        <color rgb="FF9C0006"/>
      </font>
      <fill>
        <patternFill>
          <bgColor rgb="FFFFC7CE"/>
        </patternFill>
      </fill>
    </dxf>
    <dxf>
      <fill>
        <patternFill>
          <bgColor theme="0"/>
        </patternFill>
      </fill>
    </dxf>
    <dxf>
      <font>
        <color rgb="FF9C0006"/>
      </font>
      <fill>
        <patternFill>
          <bgColor theme="6" tint="0.59996337778862885"/>
        </patternFill>
      </fill>
    </dxf>
    <dxf>
      <font>
        <color rgb="FF9C0006"/>
      </font>
      <fill>
        <patternFill>
          <bgColor rgb="FFFFC7CE"/>
        </patternFill>
      </fill>
    </dxf>
    <dxf>
      <fill>
        <patternFill>
          <bgColor theme="0"/>
        </patternFill>
      </fill>
    </dxf>
  </dxfs>
  <tableStyles count="0" defaultTableStyle="TableStyleMedium2" defaultPivotStyle="PivotStyleLight16"/>
  <colors>
    <mruColors>
      <color rgb="FFFDD1D8"/>
      <color rgb="FFFF66FF"/>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2.xml"/><Relationship Id="rId2" Type="http://schemas.openxmlformats.org/officeDocument/2006/relationships/worksheet" Target="worksheets/sheet2.xml"/><Relationship Id="rId16" Type="http://schemas.microsoft.com/office/2007/relationships/slicerCache" Target="slicerCaches/slicerCache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18" Type="http://schemas.openxmlformats.org/officeDocument/2006/relationships/image" Target="../media/image19.jpeg"/><Relationship Id="rId3" Type="http://schemas.openxmlformats.org/officeDocument/2006/relationships/image" Target="../media/image4.jpeg"/><Relationship Id="rId21" Type="http://schemas.openxmlformats.org/officeDocument/2006/relationships/image" Target="../media/image21.jfif"/><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png"/><Relationship Id="rId2" Type="http://schemas.openxmlformats.org/officeDocument/2006/relationships/image" Target="../media/image3.jpeg"/><Relationship Id="rId16" Type="http://schemas.openxmlformats.org/officeDocument/2006/relationships/image" Target="../media/image17.png"/><Relationship Id="rId20" Type="http://schemas.openxmlformats.org/officeDocument/2006/relationships/image" Target="../media/image20.jpe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jpeg"/><Relationship Id="rId15" Type="http://schemas.openxmlformats.org/officeDocument/2006/relationships/image" Target="../media/image16.jpeg"/><Relationship Id="rId10" Type="http://schemas.openxmlformats.org/officeDocument/2006/relationships/image" Target="../media/image11.jpeg"/><Relationship Id="rId19" Type="http://schemas.openxmlformats.org/officeDocument/2006/relationships/image" Target="https://encrypted-tbn0.gstatic.com/images?q=tbn:ANd9GcToGwsPJAsIMynZk7kNlgP04ruKqe09iA3A5xdAcEsMAPviCjpz" TargetMode="External"/><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552450</xdr:colOff>
      <xdr:row>16</xdr:row>
      <xdr:rowOff>152400</xdr:rowOff>
    </xdr:from>
    <xdr:to>
      <xdr:col>1</xdr:col>
      <xdr:colOff>4391025</xdr:colOff>
      <xdr:row>21</xdr:row>
      <xdr:rowOff>9525</xdr:rowOff>
    </xdr:to>
    <xdr:pic>
      <xdr:nvPicPr>
        <xdr:cNvPr id="8" name="תמונה 7">
          <a:extLst>
            <a:ext uri="{FF2B5EF4-FFF2-40B4-BE49-F238E27FC236}">
              <a16:creationId xmlns:a16="http://schemas.microsoft.com/office/drawing/2014/main" id="{4A0916B2-E2DD-CA09-6FA7-5CF861AA80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719075" y="5734050"/>
          <a:ext cx="44386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0</xdr:colOff>
      <xdr:row>8</xdr:row>
      <xdr:rowOff>9526</xdr:rowOff>
    </xdr:from>
    <xdr:to>
      <xdr:col>5</xdr:col>
      <xdr:colOff>266700</xdr:colOff>
      <xdr:row>13</xdr:row>
      <xdr:rowOff>123825</xdr:rowOff>
    </xdr:to>
    <mc:AlternateContent xmlns:mc="http://schemas.openxmlformats.org/markup-compatibility/2006" xmlns:sle15="http://schemas.microsoft.com/office/drawing/2012/slicer">
      <mc:Choice Requires="sle15">
        <xdr:graphicFrame macro="">
          <xdr:nvGraphicFramePr>
            <xdr:cNvPr id="4" name="סוג מוסד">
              <a:extLst>
                <a:ext uri="{FF2B5EF4-FFF2-40B4-BE49-F238E27FC236}">
                  <a16:creationId xmlns:a16="http://schemas.microsoft.com/office/drawing/2014/main" id="{15A90E0C-522E-48F3-88F9-1B8D2551DEF3}"/>
                </a:ext>
              </a:extLst>
            </xdr:cNvPr>
            <xdr:cNvGraphicFramePr/>
          </xdr:nvGraphicFramePr>
          <xdr:xfrm>
            <a:off x="0" y="0"/>
            <a:ext cx="0" cy="0"/>
          </xdr:xfrm>
          <a:graphic>
            <a:graphicData uri="http://schemas.microsoft.com/office/drawing/2010/slicer">
              <sle:slicer xmlns:sle="http://schemas.microsoft.com/office/drawing/2010/slicer" name="סוג מוסד"/>
            </a:graphicData>
          </a:graphic>
        </xdr:graphicFrame>
      </mc:Choice>
      <mc:Fallback xmlns="">
        <xdr:sp macro="" textlink="">
          <xdr:nvSpPr>
            <xdr:cNvPr id="0" name=""/>
            <xdr:cNvSpPr>
              <a:spLocks noTextEdit="1"/>
            </xdr:cNvSpPr>
          </xdr:nvSpPr>
          <xdr:spPr>
            <a:xfrm>
              <a:off x="11234070750" y="2238376"/>
              <a:ext cx="2324100" cy="1257299"/>
            </a:xfrm>
            <a:prstGeom prst="rect">
              <a:avLst/>
            </a:prstGeom>
            <a:solidFill>
              <a:prstClr val="white"/>
            </a:solidFill>
            <a:ln w="1">
              <a:solidFill>
                <a:prstClr val="green"/>
              </a:solidFill>
            </a:ln>
          </xdr:spPr>
          <xdr:txBody>
            <a:bodyPr vertOverflow="clip" horzOverflow="clip"/>
            <a:lstStyle/>
            <a:p>
              <a:r>
                <a:rPr lang="he-IL" sz="1100"/>
                <a:t>צורה זו מייצגת כלי פריסה של טבלה. כלי פריסה של טבלה אינם נתמכים בגירסה זו של Excel.
אם הצורה השתנתה בגירסה קודמת של Excel, או אם חוברת העבודה נשמרה ב- Excel 2007 או בגירסה קודמת, לא ניתן להשתמש בכלי הפריסה.</a:t>
              </a:r>
            </a:p>
          </xdr:txBody>
        </xdr:sp>
      </mc:Fallback>
    </mc:AlternateContent>
    <xdr:clientData/>
  </xdr:twoCellAnchor>
  <xdr:twoCellAnchor editAs="absolute">
    <xdr:from>
      <xdr:col>2</xdr:col>
      <xdr:colOff>0</xdr:colOff>
      <xdr:row>18</xdr:row>
      <xdr:rowOff>190500</xdr:rowOff>
    </xdr:from>
    <xdr:to>
      <xdr:col>5</xdr:col>
      <xdr:colOff>314325</xdr:colOff>
      <xdr:row>29</xdr:row>
      <xdr:rowOff>76200</xdr:rowOff>
    </xdr:to>
    <mc:AlternateContent xmlns:mc="http://schemas.openxmlformats.org/markup-compatibility/2006" xmlns:sle15="http://schemas.microsoft.com/office/drawing/2012/slicer">
      <mc:Choice Requires="sle15">
        <xdr:graphicFrame macro="">
          <xdr:nvGraphicFramePr>
            <xdr:cNvPr id="5" name="גודל מוסד">
              <a:extLst>
                <a:ext uri="{FF2B5EF4-FFF2-40B4-BE49-F238E27FC236}">
                  <a16:creationId xmlns:a16="http://schemas.microsoft.com/office/drawing/2014/main" id="{C648B626-1A7C-4817-8E1B-63C9CD9DFC0E}"/>
                </a:ext>
              </a:extLst>
            </xdr:cNvPr>
            <xdr:cNvGraphicFramePr/>
          </xdr:nvGraphicFramePr>
          <xdr:xfrm>
            <a:off x="0" y="0"/>
            <a:ext cx="0" cy="0"/>
          </xdr:xfrm>
          <a:graphic>
            <a:graphicData uri="http://schemas.microsoft.com/office/drawing/2010/slicer">
              <sle:slicer xmlns:sle="http://schemas.microsoft.com/office/drawing/2010/slicer" name="גודל מוסד"/>
            </a:graphicData>
          </a:graphic>
        </xdr:graphicFrame>
      </mc:Choice>
      <mc:Fallback xmlns="">
        <xdr:sp macro="" textlink="">
          <xdr:nvSpPr>
            <xdr:cNvPr id="0" name=""/>
            <xdr:cNvSpPr>
              <a:spLocks noTextEdit="1"/>
            </xdr:cNvSpPr>
          </xdr:nvSpPr>
          <xdr:spPr>
            <a:xfrm>
              <a:off x="11234023125" y="5000625"/>
              <a:ext cx="2371725" cy="2400300"/>
            </a:xfrm>
            <a:prstGeom prst="rect">
              <a:avLst/>
            </a:prstGeom>
            <a:solidFill>
              <a:prstClr val="white"/>
            </a:solidFill>
            <a:ln w="1">
              <a:solidFill>
                <a:prstClr val="green"/>
              </a:solidFill>
            </a:ln>
          </xdr:spPr>
          <xdr:txBody>
            <a:bodyPr vertOverflow="clip" horzOverflow="clip"/>
            <a:lstStyle/>
            <a:p>
              <a:r>
                <a:rPr lang="he-IL" sz="1100"/>
                <a:t>צורה זו מייצגת כלי פריסה של טבלה. כלי פריסה של טבלה אינם נתמכים בגירסה זו של Excel.
אם הצורה השתנתה בגירסה קודמת של Excel, או אם חוברת העבודה נשמרה ב- Excel 2007 או בגירסה קודמת, לא ניתן להשתמש בכלי הפריסה.</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190500</xdr:colOff>
      <xdr:row>43</xdr:row>
      <xdr:rowOff>152400</xdr:rowOff>
    </xdr:from>
    <xdr:to>
      <xdr:col>4</xdr:col>
      <xdr:colOff>1549400</xdr:colOff>
      <xdr:row>43</xdr:row>
      <xdr:rowOff>1171575</xdr:rowOff>
    </xdr:to>
    <xdr:pic>
      <xdr:nvPicPr>
        <xdr:cNvPr id="128" name="תמונה 127">
          <a:extLst>
            <a:ext uri="{FF2B5EF4-FFF2-40B4-BE49-F238E27FC236}">
              <a16:creationId xmlns:a16="http://schemas.microsoft.com/office/drawing/2014/main" id="{6CE362CA-4A5F-4E22-BBEA-C67EEA0FC0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7169550" y="11782425"/>
          <a:ext cx="1358900" cy="1019175"/>
        </a:xfrm>
        <a:prstGeom prst="rect">
          <a:avLst/>
        </a:prstGeom>
      </xdr:spPr>
    </xdr:pic>
    <xdr:clientData/>
  </xdr:twoCellAnchor>
  <xdr:twoCellAnchor editAs="oneCell">
    <xdr:from>
      <xdr:col>3</xdr:col>
      <xdr:colOff>1143000</xdr:colOff>
      <xdr:row>44</xdr:row>
      <xdr:rowOff>342900</xdr:rowOff>
    </xdr:from>
    <xdr:to>
      <xdr:col>4</xdr:col>
      <xdr:colOff>1638300</xdr:colOff>
      <xdr:row>44</xdr:row>
      <xdr:rowOff>1337310</xdr:rowOff>
    </xdr:to>
    <xdr:pic>
      <xdr:nvPicPr>
        <xdr:cNvPr id="129" name="Picture 45" descr="דגם טופי - שמרת הזורע">
          <a:extLst>
            <a:ext uri="{FF2B5EF4-FFF2-40B4-BE49-F238E27FC236}">
              <a16:creationId xmlns:a16="http://schemas.microsoft.com/office/drawing/2014/main" id="{C9EDE1ED-B7E0-49E2-9B26-977F65F50A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37080650" y="13277850"/>
          <a:ext cx="1752600" cy="994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342900</xdr:colOff>
      <xdr:row>46</xdr:row>
      <xdr:rowOff>142875</xdr:rowOff>
    </xdr:from>
    <xdr:ext cx="838199" cy="628650"/>
    <xdr:pic>
      <xdr:nvPicPr>
        <xdr:cNvPr id="130" name="Picture 46" descr="מכשיר למדידת נוזלים">
          <a:extLst>
            <a:ext uri="{FF2B5EF4-FFF2-40B4-BE49-F238E27FC236}">
              <a16:creationId xmlns:a16="http://schemas.microsoft.com/office/drawing/2014/main" id="{E6A30B62-BF6B-4537-B08A-7E34740252A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37537851" y="16173450"/>
          <a:ext cx="838199" cy="6286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3</xdr:col>
      <xdr:colOff>1143000</xdr:colOff>
      <xdr:row>47</xdr:row>
      <xdr:rowOff>876300</xdr:rowOff>
    </xdr:from>
    <xdr:to>
      <xdr:col>4</xdr:col>
      <xdr:colOff>1371599</xdr:colOff>
      <xdr:row>48</xdr:row>
      <xdr:rowOff>143370</xdr:rowOff>
    </xdr:to>
    <xdr:pic>
      <xdr:nvPicPr>
        <xdr:cNvPr id="131" name="Picture 54" descr="Humanware Brailliant BI 20X Braille Display - Vision Forward">
          <a:extLst>
            <a:ext uri="{FF2B5EF4-FFF2-40B4-BE49-F238E27FC236}">
              <a16:creationId xmlns:a16="http://schemas.microsoft.com/office/drawing/2014/main" id="{12736F4D-6623-4CA9-BC97-8799D09CC2A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37347351" y="18021300"/>
          <a:ext cx="1485899" cy="9434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177799</xdr:colOff>
      <xdr:row>48</xdr:row>
      <xdr:rowOff>1527175</xdr:rowOff>
    </xdr:from>
    <xdr:to>
      <xdr:col>3</xdr:col>
      <xdr:colOff>815973</xdr:colOff>
      <xdr:row>48</xdr:row>
      <xdr:rowOff>2174874</xdr:rowOff>
    </xdr:to>
    <xdr:pic>
      <xdr:nvPicPr>
        <xdr:cNvPr id="132" name="Picture 61" descr="26505-LED-XL3">
          <a:extLst>
            <a:ext uri="{FF2B5EF4-FFF2-40B4-BE49-F238E27FC236}">
              <a16:creationId xmlns:a16="http://schemas.microsoft.com/office/drawing/2014/main" id="{8422FEF3-B6A9-42EC-BADD-7B0BFB5EAE8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39160277" y="20348575"/>
          <a:ext cx="638174" cy="647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104775</xdr:colOff>
      <xdr:row>48</xdr:row>
      <xdr:rowOff>95250</xdr:rowOff>
    </xdr:from>
    <xdr:to>
      <xdr:col>4</xdr:col>
      <xdr:colOff>1362074</xdr:colOff>
      <xdr:row>48</xdr:row>
      <xdr:rowOff>1068318</xdr:rowOff>
    </xdr:to>
    <xdr:pic>
      <xdr:nvPicPr>
        <xdr:cNvPr id="133" name="Picture 19" descr="תוצאת תמונה עבור ‪visually impaired s,all size cctv‬‏">
          <a:extLst>
            <a:ext uri="{FF2B5EF4-FFF2-40B4-BE49-F238E27FC236}">
              <a16:creationId xmlns:a16="http://schemas.microsoft.com/office/drawing/2014/main" id="{55519586-B8FB-4D40-A288-CFDABF15D74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1237261626" y="8410575"/>
          <a:ext cx="1257299" cy="9730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931984</xdr:colOff>
      <xdr:row>48</xdr:row>
      <xdr:rowOff>177800</xdr:rowOff>
    </xdr:from>
    <xdr:to>
      <xdr:col>4</xdr:col>
      <xdr:colOff>65773</xdr:colOff>
      <xdr:row>48</xdr:row>
      <xdr:rowOff>1252660</xdr:rowOff>
    </xdr:to>
    <xdr:pic>
      <xdr:nvPicPr>
        <xdr:cNvPr id="134" name="Picture 65" descr="12 יחידות מחטים עם קוף מתפצל">
          <a:extLst>
            <a:ext uri="{FF2B5EF4-FFF2-40B4-BE49-F238E27FC236}">
              <a16:creationId xmlns:a16="http://schemas.microsoft.com/office/drawing/2014/main" id="{2AD2C4E6-3F56-4A0C-B058-68016E64B1F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1238653177" y="18999200"/>
          <a:ext cx="1343589" cy="1074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165099</xdr:colOff>
      <xdr:row>48</xdr:row>
      <xdr:rowOff>1273175</xdr:rowOff>
    </xdr:from>
    <xdr:to>
      <xdr:col>4</xdr:col>
      <xdr:colOff>1241424</xdr:colOff>
      <xdr:row>48</xdr:row>
      <xdr:rowOff>2149475</xdr:rowOff>
    </xdr:to>
    <xdr:pic>
      <xdr:nvPicPr>
        <xdr:cNvPr id="135" name="Picture 20" descr="זכוכית מגדלת עם שרשרת לתליה">
          <a:extLst>
            <a:ext uri="{FF2B5EF4-FFF2-40B4-BE49-F238E27FC236}">
              <a16:creationId xmlns:a16="http://schemas.microsoft.com/office/drawing/2014/main" id="{A9530C0F-E848-4CFC-874B-586645FA5B1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237477526" y="20094575"/>
          <a:ext cx="1076325" cy="87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406400</xdr:colOff>
      <xdr:row>49</xdr:row>
      <xdr:rowOff>298450</xdr:rowOff>
    </xdr:from>
    <xdr:to>
      <xdr:col>4</xdr:col>
      <xdr:colOff>22785</xdr:colOff>
      <xdr:row>49</xdr:row>
      <xdr:rowOff>791508</xdr:rowOff>
    </xdr:to>
    <xdr:pic>
      <xdr:nvPicPr>
        <xdr:cNvPr id="136" name="Picture 50">
          <a:extLst>
            <a:ext uri="{FF2B5EF4-FFF2-40B4-BE49-F238E27FC236}">
              <a16:creationId xmlns:a16="http://schemas.microsoft.com/office/drawing/2014/main" id="{26849219-C875-40E2-B0C0-F876CFB995F1}"/>
            </a:ext>
          </a:extLst>
        </xdr:cNvPr>
        <xdr:cNvPicPr>
          <a:picLocks noChangeAspect="1"/>
        </xdr:cNvPicPr>
      </xdr:nvPicPr>
      <xdr:blipFill>
        <a:blip xmlns:r="http://schemas.openxmlformats.org/officeDocument/2006/relationships" r:embed="rId9"/>
        <a:stretch>
          <a:fillRect/>
        </a:stretch>
      </xdr:blipFill>
      <xdr:spPr>
        <a:xfrm>
          <a:off x="11238696165" y="21367750"/>
          <a:ext cx="873685" cy="493058"/>
        </a:xfrm>
        <a:prstGeom prst="rect">
          <a:avLst/>
        </a:prstGeom>
      </xdr:spPr>
    </xdr:pic>
    <xdr:clientData/>
  </xdr:twoCellAnchor>
  <xdr:twoCellAnchor editAs="oneCell">
    <xdr:from>
      <xdr:col>4</xdr:col>
      <xdr:colOff>609600</xdr:colOff>
      <xdr:row>49</xdr:row>
      <xdr:rowOff>314325</xdr:rowOff>
    </xdr:from>
    <xdr:to>
      <xdr:col>4</xdr:col>
      <xdr:colOff>1323975</xdr:colOff>
      <xdr:row>49</xdr:row>
      <xdr:rowOff>990600</xdr:rowOff>
    </xdr:to>
    <xdr:pic>
      <xdr:nvPicPr>
        <xdr:cNvPr id="137" name="Picture 67" descr="מנורת שולחן Swing Arm HAITRAL - גמישות תעשייתי מנורות שולחן עם ראש  Rotatable, משרד קריאה מנורה ללימודים, עבודה, שולחן כתיבה, גימור השחור עתיק  מנורת אדריכל | חו״ל לישראל - אתר שעוזר לך">
          <a:extLst>
            <a:ext uri="{FF2B5EF4-FFF2-40B4-BE49-F238E27FC236}">
              <a16:creationId xmlns:a16="http://schemas.microsoft.com/office/drawing/2014/main" id="{65567358-2AD6-44E5-988F-DC16D0235E3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237299725" y="10877550"/>
          <a:ext cx="7143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1689098</xdr:colOff>
      <xdr:row>50</xdr:row>
      <xdr:rowOff>76200</xdr:rowOff>
    </xdr:from>
    <xdr:to>
      <xdr:col>4</xdr:col>
      <xdr:colOff>2895598</xdr:colOff>
      <xdr:row>50</xdr:row>
      <xdr:rowOff>1240201</xdr:rowOff>
    </xdr:to>
    <xdr:pic>
      <xdr:nvPicPr>
        <xdr:cNvPr id="138" name="Picture 52">
          <a:extLst>
            <a:ext uri="{FF2B5EF4-FFF2-40B4-BE49-F238E27FC236}">
              <a16:creationId xmlns:a16="http://schemas.microsoft.com/office/drawing/2014/main" id="{E144A7D7-9CDD-448C-92D8-5F4B1EF70188}"/>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235728102" y="12020550"/>
          <a:ext cx="1206500" cy="116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9525</xdr:colOff>
      <xdr:row>50</xdr:row>
      <xdr:rowOff>123825</xdr:rowOff>
    </xdr:from>
    <xdr:to>
      <xdr:col>4</xdr:col>
      <xdr:colOff>1238250</xdr:colOff>
      <xdr:row>50</xdr:row>
      <xdr:rowOff>1292225</xdr:rowOff>
    </xdr:to>
    <xdr:pic>
      <xdr:nvPicPr>
        <xdr:cNvPr id="139" name="Picture 22" descr="Magnilink Zip טלויזיה במעגל סגור">
          <a:extLst>
            <a:ext uri="{FF2B5EF4-FFF2-40B4-BE49-F238E27FC236}">
              <a16:creationId xmlns:a16="http://schemas.microsoft.com/office/drawing/2014/main" id="{17BDB5F5-926F-408E-8D3B-A2A469467531}"/>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237385450" y="12068175"/>
          <a:ext cx="1228725" cy="116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276225</xdr:colOff>
      <xdr:row>51</xdr:row>
      <xdr:rowOff>200025</xdr:rowOff>
    </xdr:from>
    <xdr:to>
      <xdr:col>4</xdr:col>
      <xdr:colOff>1406524</xdr:colOff>
      <xdr:row>51</xdr:row>
      <xdr:rowOff>1009649</xdr:rowOff>
    </xdr:to>
    <xdr:pic>
      <xdr:nvPicPr>
        <xdr:cNvPr id="140" name="Picture 62" descr="מזהה צבע קולורינו דובר עברית/רוסית/ערבית/ספרדית/גרמנית/צרפתית/אנגלית">
          <a:extLst>
            <a:ext uri="{FF2B5EF4-FFF2-40B4-BE49-F238E27FC236}">
              <a16:creationId xmlns:a16="http://schemas.microsoft.com/office/drawing/2014/main" id="{43F07376-33D5-4F1D-B674-DD46C41F41F1}"/>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1237312426" y="24145875"/>
          <a:ext cx="1130299" cy="809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330687</xdr:colOff>
      <xdr:row>53</xdr:row>
      <xdr:rowOff>695813</xdr:rowOff>
    </xdr:from>
    <xdr:to>
      <xdr:col>7</xdr:col>
      <xdr:colOff>1073637</xdr:colOff>
      <xdr:row>53</xdr:row>
      <xdr:rowOff>1413363</xdr:rowOff>
    </xdr:to>
    <xdr:pic>
      <xdr:nvPicPr>
        <xdr:cNvPr id="141" name="Picture 75" descr="מערכת הכוונה קולית Step Hear - מנגישים">
          <a:extLst>
            <a:ext uri="{FF2B5EF4-FFF2-40B4-BE49-F238E27FC236}">
              <a16:creationId xmlns:a16="http://schemas.microsoft.com/office/drawing/2014/main" id="{E52435E4-432F-463C-B69A-B3313EE911BA}"/>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1231406438" y="26765738"/>
          <a:ext cx="742950"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184149</xdr:colOff>
      <xdr:row>53</xdr:row>
      <xdr:rowOff>236660</xdr:rowOff>
    </xdr:from>
    <xdr:to>
      <xdr:col>7</xdr:col>
      <xdr:colOff>1260474</xdr:colOff>
      <xdr:row>53</xdr:row>
      <xdr:rowOff>693744</xdr:rowOff>
    </xdr:to>
    <xdr:pic>
      <xdr:nvPicPr>
        <xdr:cNvPr id="142" name="Picture 78" descr="פוקח עיוורים - כיכר השבת">
          <a:extLst>
            <a:ext uri="{FF2B5EF4-FFF2-40B4-BE49-F238E27FC236}">
              <a16:creationId xmlns:a16="http://schemas.microsoft.com/office/drawing/2014/main" id="{FD6F995B-5555-4AA3-9729-77CC43A9312A}"/>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231219601" y="26306585"/>
          <a:ext cx="1076325" cy="457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53</xdr:row>
      <xdr:rowOff>171450</xdr:rowOff>
    </xdr:from>
    <xdr:to>
      <xdr:col>4</xdr:col>
      <xdr:colOff>916598</xdr:colOff>
      <xdr:row>53</xdr:row>
      <xdr:rowOff>1244598</xdr:rowOff>
    </xdr:to>
    <xdr:pic>
      <xdr:nvPicPr>
        <xdr:cNvPr id="144" name="Picture 24" descr="מערכת סטפ-היר - אפליקציות ב-Google Play">
          <a:extLst>
            <a:ext uri="{FF2B5EF4-FFF2-40B4-BE49-F238E27FC236}">
              <a16:creationId xmlns:a16="http://schemas.microsoft.com/office/drawing/2014/main" id="{CBC9B60C-83CC-4478-AD14-60FD4069E535}"/>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1237707102" y="15735300"/>
          <a:ext cx="564173" cy="10731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581025</xdr:colOff>
      <xdr:row>56</xdr:row>
      <xdr:rowOff>123825</xdr:rowOff>
    </xdr:from>
    <xdr:to>
      <xdr:col>4</xdr:col>
      <xdr:colOff>1152525</xdr:colOff>
      <xdr:row>56</xdr:row>
      <xdr:rowOff>1189292</xdr:rowOff>
    </xdr:to>
    <xdr:pic>
      <xdr:nvPicPr>
        <xdr:cNvPr id="145" name="Picture 98">
          <a:extLst>
            <a:ext uri="{FF2B5EF4-FFF2-40B4-BE49-F238E27FC236}">
              <a16:creationId xmlns:a16="http://schemas.microsoft.com/office/drawing/2014/main" id="{EFC4CDEB-9228-45A9-A2B1-2113A0E2913C}"/>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flipH="1">
          <a:off x="11237566425" y="28860750"/>
          <a:ext cx="571500" cy="1065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57</xdr:row>
      <xdr:rowOff>133350</xdr:rowOff>
    </xdr:from>
    <xdr:to>
      <xdr:col>4</xdr:col>
      <xdr:colOff>1057276</xdr:colOff>
      <xdr:row>57</xdr:row>
      <xdr:rowOff>1168441</xdr:rowOff>
    </xdr:to>
    <xdr:pic>
      <xdr:nvPicPr>
        <xdr:cNvPr id="146" name="Picture 97">
          <a:extLst>
            <a:ext uri="{FF2B5EF4-FFF2-40B4-BE49-F238E27FC236}">
              <a16:creationId xmlns:a16="http://schemas.microsoft.com/office/drawing/2014/main" id="{055AF16C-4436-4B78-9A6A-0086A1E16D19}"/>
            </a:ext>
          </a:extLst>
        </xdr:cNvPr>
        <xdr:cNvPicPr>
          <a:picLocks noChangeAspect="1" noChangeArrowheads="1"/>
        </xdr:cNvPicPr>
      </xdr:nvPicPr>
      <xdr:blipFill>
        <a:blip xmlns:r="http://schemas.openxmlformats.org/officeDocument/2006/relationships" r:embed="rId18" r:link="rId19" cstate="print">
          <a:extLst>
            <a:ext uri="{28A0092B-C50C-407E-A947-70E740481C1C}">
              <a14:useLocalDpi xmlns:a14="http://schemas.microsoft.com/office/drawing/2010/main" val="0"/>
            </a:ext>
          </a:extLst>
        </a:blip>
        <a:srcRect/>
        <a:stretch>
          <a:fillRect/>
        </a:stretch>
      </xdr:blipFill>
      <xdr:spPr bwMode="auto">
        <a:xfrm flipH="1">
          <a:off x="11237661674" y="30232350"/>
          <a:ext cx="581025" cy="1035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371475</xdr:colOff>
      <xdr:row>58</xdr:row>
      <xdr:rowOff>219075</xdr:rowOff>
    </xdr:from>
    <xdr:to>
      <xdr:col>5</xdr:col>
      <xdr:colOff>523781</xdr:colOff>
      <xdr:row>58</xdr:row>
      <xdr:rowOff>762000</xdr:rowOff>
    </xdr:to>
    <xdr:pic>
      <xdr:nvPicPr>
        <xdr:cNvPr id="147" name="Picture 38" descr="Electronic devices Big Black Letter Print yellow button USB wired keyboard  for elderly and visually impaired computers: Amazon.de: Computer &amp;  Accessories">
          <a:extLst>
            <a:ext uri="{FF2B5EF4-FFF2-40B4-BE49-F238E27FC236}">
              <a16:creationId xmlns:a16="http://schemas.microsoft.com/office/drawing/2014/main" id="{378B9E22-01AA-4FE6-B2DD-72FB0C739E0D}"/>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236052044" y="21069300"/>
          <a:ext cx="2200181"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466725</xdr:colOff>
      <xdr:row>59</xdr:row>
      <xdr:rowOff>209549</xdr:rowOff>
    </xdr:from>
    <xdr:to>
      <xdr:col>4</xdr:col>
      <xdr:colOff>1209675</xdr:colOff>
      <xdr:row>59</xdr:row>
      <xdr:rowOff>1117192</xdr:rowOff>
    </xdr:to>
    <xdr:pic>
      <xdr:nvPicPr>
        <xdr:cNvPr id="148" name="תמונה 147">
          <a:extLst>
            <a:ext uri="{FF2B5EF4-FFF2-40B4-BE49-F238E27FC236}">
              <a16:creationId xmlns:a16="http://schemas.microsoft.com/office/drawing/2014/main" id="{981EBE67-1273-4FF0-AE68-E7A87EA3B56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1237509275" y="32642174"/>
          <a:ext cx="742950" cy="9076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1030531</xdr:colOff>
      <xdr:row>45</xdr:row>
      <xdr:rowOff>534824</xdr:rowOff>
    </xdr:from>
    <xdr:to>
      <xdr:col>4</xdr:col>
      <xdr:colOff>1714500</xdr:colOff>
      <xdr:row>46</xdr:row>
      <xdr:rowOff>714423</xdr:rowOff>
    </xdr:to>
    <xdr:pic>
      <xdr:nvPicPr>
        <xdr:cNvPr id="2" name="תמונה 1">
          <a:extLst>
            <a:ext uri="{FF2B5EF4-FFF2-40B4-BE49-F238E27FC236}">
              <a16:creationId xmlns:a16="http://schemas.microsoft.com/office/drawing/2014/main" id="{AA4A7741-3682-4B80-BF5E-46CBBD1216A6}"/>
            </a:ext>
          </a:extLst>
        </xdr:cNvPr>
        <xdr:cNvPicPr>
          <a:picLocks noChangeAspect="1"/>
        </xdr:cNvPicPr>
      </xdr:nvPicPr>
      <xdr:blipFill>
        <a:blip xmlns:r="http://schemas.openxmlformats.org/officeDocument/2006/relationships" r:embed="rId1"/>
        <a:stretch>
          <a:fillRect/>
        </a:stretch>
      </xdr:blipFill>
      <xdr:spPr>
        <a:xfrm>
          <a:off x="11236709175" y="10440824"/>
          <a:ext cx="683969" cy="941599"/>
        </a:xfrm>
        <a:prstGeom prst="rect">
          <a:avLst/>
        </a:prstGeom>
      </xdr:spPr>
    </xdr:pic>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סוג_מוסד" sourceName="סוג מרכז">
  <extLst>
    <x:ext xmlns:x15="http://schemas.microsoft.com/office/spreadsheetml/2010/11/main" uri="{2F2917AC-EB37-4324-AD4E-5DD8C200BD13}">
      <x15:tableSlicerCache tableId="5"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גודל_מוסד" sourceName="גודל מרכז">
  <extLst>
    <x:ext xmlns:x15="http://schemas.microsoft.com/office/spreadsheetml/2010/11/main" uri="{2F2917AC-EB37-4324-AD4E-5DD8C200BD13}">
      <x15:tableSlicerCache tableId="5"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סוג מוסד" cache="Slicer_סוג_מוסד" caption="סוג מרכז" style="SlicerStyleDark3" rowHeight="241300"/>
  <slicer name="גודל מוסד" cache="Slicer_גודל_מוסד" caption="גודל מרכז" style="SlicerStyleDark3" rowHeight="241300"/>
</slicers>
</file>

<file path=xl/tables/table1.xml><?xml version="1.0" encoding="utf-8"?>
<table xmlns="http://schemas.openxmlformats.org/spreadsheetml/2006/main" id="5" name="תקן" displayName="תקן" ref="AA8:AH1524" totalsRowCount="1" headerRowDxfId="41" dataDxfId="40" totalsRowDxfId="38" tableBorderDxfId="39" headerRowCellStyle="Comma" dataCellStyle="Comma" totalsRowCellStyle="Comma">
  <autoFilter ref="AA8:AH1523"/>
  <tableColumns count="8">
    <tableColumn id="1" name="סוג מרכז" totalsRowLabel="סה&quot;כ" dataDxfId="37" totalsRowDxfId="36" dataCellStyle="Comma">
      <calculatedColumnFormula>'טבלה מרכזת תקן מקור'!A9</calculatedColumnFormula>
    </tableColumn>
    <tableColumn id="2" name="גודל מרכז" dataDxfId="35" totalsRowDxfId="34" dataCellStyle="Comma">
      <calculatedColumnFormula>'טבלה מרכזת תקן מקור'!B9</calculatedColumnFormula>
    </tableColumn>
    <tableColumn id="3" name="סוג פריט" dataDxfId="33" totalsRowDxfId="32" dataCellStyle="Comma">
      <calculatedColumnFormula>'טבלה מרכזת תקן מקור'!C9</calculatedColumnFormula>
    </tableColumn>
    <tableColumn id="4" name="קטגוריה" dataDxfId="31" totalsRowDxfId="30" dataCellStyle="Comma">
      <calculatedColumnFormula>'טבלה מרכזת תקן מקור'!D9</calculatedColumnFormula>
    </tableColumn>
    <tableColumn id="5" name="תיאור הפריט" dataDxfId="29" totalsRowDxfId="28" dataCellStyle="Comma">
      <calculatedColumnFormula>'טבלה מרכזת תקן מקור'!E9</calculatedColumnFormula>
    </tableColumn>
    <tableColumn id="6" name="עלות פריט" dataDxfId="27" totalsRowDxfId="26" dataCellStyle="Comma">
      <calculatedColumnFormula>'טבלה מרכזת תקן מקור'!F9</calculatedColumnFormula>
    </tableColumn>
    <tableColumn id="7" name="כמות" dataDxfId="25" totalsRowDxfId="24" dataCellStyle="Comma">
      <calculatedColumnFormula>'טבלה מרכזת תקן מקור'!G9</calculatedColumnFormula>
    </tableColumn>
    <tableColumn id="8" name="סהכ עלות" totalsRowFunction="sum" dataDxfId="23" totalsRowDxfId="22" dataCellStyle="Comma">
      <calculatedColumnFormula>'טבלה מרכזת תקן מקור'!H9</calculatedColumnFormula>
    </tableColumn>
  </tableColumns>
  <tableStyleInfo name="TableStyleMedium4" showFirstColumn="0" showLastColumn="0" showRowStripes="1" showColumnStripes="0"/>
</table>
</file>

<file path=xl/tables/table2.xml><?xml version="1.0" encoding="utf-8"?>
<table xmlns="http://schemas.openxmlformats.org/spreadsheetml/2006/main" id="4" name="תקן_מקור" displayName="תקן_מקור" ref="A8:H1524" totalsRowCount="1" headerRowDxfId="21" dataDxfId="19" totalsRowDxfId="17" headerRowBorderDxfId="20" tableBorderDxfId="18" headerRowCellStyle="Comma" dataCellStyle="Comma" totalsRowCellStyle="Comma">
  <tableColumns count="8">
    <tableColumn id="1" name="סוג מרכז" totalsRowLabel="סה&quot;כ" dataDxfId="16" totalsRowDxfId="7" dataCellStyle="Comma"/>
    <tableColumn id="2" name="גודל מרכז" dataDxfId="15" totalsRowDxfId="6" dataCellStyle="Comma"/>
    <tableColumn id="3" name="סוג פריט" dataDxfId="14" totalsRowDxfId="5" dataCellStyle="Comma"/>
    <tableColumn id="4" name="קטגוריה" dataDxfId="13" totalsRowDxfId="4" dataCellStyle="Comma"/>
    <tableColumn id="5" name="תיאור הפריט" dataDxfId="12" totalsRowDxfId="3" dataCellStyle="Comma"/>
    <tableColumn id="6" name="עלות פריט" dataDxfId="11" totalsRowDxfId="2" dataCellStyle="Comma"/>
    <tableColumn id="7" name="כמות" dataDxfId="10" totalsRowDxfId="1" dataCellStyle="Comma"/>
    <tableColumn id="8" name="סהכ עלות" totalsRowFunction="sum" dataDxfId="9" totalsRowDxfId="0" dataCellStyle="Comma"/>
  </tableColumns>
  <tableStyleInfo name="TableStyleLight11" showFirstColumn="0" showLastColumn="1" showRowStripes="1" showColumnStripes="1"/>
</table>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
    <pageSetUpPr fitToPage="1"/>
  </sheetPr>
  <dimension ref="A2:F40"/>
  <sheetViews>
    <sheetView rightToLeft="1" zoomScaleNormal="100" workbookViewId="0">
      <selection activeCell="F9" sqref="F9"/>
    </sheetView>
  </sheetViews>
  <sheetFormatPr defaultColWidth="9" defaultRowHeight="14.25" x14ac:dyDescent="0.2"/>
  <cols>
    <col min="1" max="1" width="7.875" style="13" customWidth="1"/>
    <col min="2" max="2" width="112.375" style="4" customWidth="1"/>
    <col min="3" max="4" width="9" style="4"/>
    <col min="5" max="5" width="15.125" style="4" customWidth="1"/>
    <col min="6" max="6" width="13" style="4" customWidth="1"/>
    <col min="7" max="16384" width="9" style="4"/>
  </cols>
  <sheetData>
    <row r="2" spans="1:3" ht="23.25" x14ac:dyDescent="0.2">
      <c r="A2" s="9"/>
      <c r="B2" s="87" t="s">
        <v>0</v>
      </c>
    </row>
    <row r="3" spans="1:3" ht="18" x14ac:dyDescent="0.2">
      <c r="A3" s="9"/>
      <c r="B3" s="5"/>
    </row>
    <row r="4" spans="1:3" s="6" customFormat="1" ht="31.5" customHeight="1" x14ac:dyDescent="0.2">
      <c r="A4" s="10" t="s">
        <v>1</v>
      </c>
      <c r="B4" s="114" t="s">
        <v>2</v>
      </c>
    </row>
    <row r="5" spans="1:3" s="6" customFormat="1" ht="31.5" customHeight="1" x14ac:dyDescent="0.2">
      <c r="A5" s="11">
        <v>1</v>
      </c>
      <c r="B5" s="112" t="s">
        <v>3</v>
      </c>
    </row>
    <row r="6" spans="1:3" s="6" customFormat="1" ht="31.5" customHeight="1" x14ac:dyDescent="0.2">
      <c r="A6" s="11">
        <v>2</v>
      </c>
      <c r="B6" s="7" t="s">
        <v>4</v>
      </c>
    </row>
    <row r="7" spans="1:3" s="6" customFormat="1" ht="31.5" customHeight="1" x14ac:dyDescent="0.2">
      <c r="A7" s="11">
        <v>3</v>
      </c>
      <c r="B7" s="7" t="s">
        <v>5</v>
      </c>
    </row>
    <row r="8" spans="1:3" s="6" customFormat="1" ht="42" customHeight="1" x14ac:dyDescent="0.2">
      <c r="A8" s="11">
        <v>4</v>
      </c>
      <c r="B8" s="7" t="s">
        <v>6</v>
      </c>
    </row>
    <row r="9" spans="1:3" s="6" customFormat="1" ht="31.5" customHeight="1" x14ac:dyDescent="0.2">
      <c r="A9" s="11">
        <v>5</v>
      </c>
      <c r="B9" s="7" t="s">
        <v>7</v>
      </c>
    </row>
    <row r="10" spans="1:3" s="6" customFormat="1" ht="31.5" customHeight="1" x14ac:dyDescent="0.2">
      <c r="A10" s="11">
        <v>6</v>
      </c>
      <c r="B10" s="7" t="s">
        <v>8</v>
      </c>
    </row>
    <row r="11" spans="1:3" s="6" customFormat="1" ht="42" customHeight="1" x14ac:dyDescent="0.2">
      <c r="A11" s="11">
        <v>7</v>
      </c>
      <c r="B11" s="7" t="s">
        <v>9</v>
      </c>
      <c r="C11" s="109"/>
    </row>
    <row r="12" spans="1:3" s="6" customFormat="1" ht="31.5" customHeight="1" x14ac:dyDescent="0.2">
      <c r="A12" s="11">
        <v>8</v>
      </c>
      <c r="B12" s="7" t="s">
        <v>10</v>
      </c>
    </row>
    <row r="13" spans="1:3" s="6" customFormat="1" ht="31.5" customHeight="1" x14ac:dyDescent="0.2">
      <c r="A13" s="11">
        <v>9</v>
      </c>
      <c r="B13" s="7" t="s">
        <v>11</v>
      </c>
    </row>
    <row r="14" spans="1:3" s="109" customFormat="1" ht="45" customHeight="1" x14ac:dyDescent="0.2">
      <c r="A14" s="11">
        <v>10</v>
      </c>
      <c r="B14" s="111" t="s">
        <v>12</v>
      </c>
    </row>
    <row r="15" spans="1:3" s="109" customFormat="1" ht="45" customHeight="1" x14ac:dyDescent="0.2">
      <c r="A15" s="110"/>
      <c r="B15" s="111"/>
    </row>
    <row r="16" spans="1:3" s="6" customFormat="1" ht="30" customHeight="1" x14ac:dyDescent="0.2">
      <c r="A16" s="12"/>
      <c r="B16" s="5" t="s">
        <v>13</v>
      </c>
    </row>
    <row r="17" spans="1:6" s="6" customFormat="1" ht="20.25" customHeight="1" x14ac:dyDescent="0.2">
      <c r="A17" s="12"/>
      <c r="B17" s="14"/>
      <c r="D17" s="19"/>
      <c r="E17" s="19"/>
      <c r="F17" s="19"/>
    </row>
    <row r="18" spans="1:6" s="6" customFormat="1" ht="30" customHeight="1" x14ac:dyDescent="0.2">
      <c r="A18" s="12"/>
      <c r="B18" s="14"/>
      <c r="D18" s="20"/>
      <c r="E18" s="21"/>
      <c r="F18" s="21"/>
    </row>
    <row r="19" spans="1:6" s="6" customFormat="1" ht="30" customHeight="1" x14ac:dyDescent="0.2">
      <c r="A19" s="12"/>
      <c r="B19" s="14"/>
      <c r="D19" s="20"/>
      <c r="E19" s="21"/>
      <c r="F19" s="21"/>
    </row>
    <row r="20" spans="1:6" s="6" customFormat="1" ht="30" customHeight="1" x14ac:dyDescent="0.2">
      <c r="A20" s="12"/>
      <c r="B20" s="14"/>
      <c r="D20" s="20"/>
      <c r="E20" s="21"/>
      <c r="F20" s="21"/>
    </row>
    <row r="21" spans="1:6" s="6" customFormat="1" ht="30" customHeight="1" x14ac:dyDescent="0.2">
      <c r="A21" s="12"/>
      <c r="B21" s="14"/>
    </row>
    <row r="22" spans="1:6" s="6" customFormat="1" ht="30" customHeight="1" x14ac:dyDescent="0.2">
      <c r="A22" s="12"/>
      <c r="B22" s="108" t="s">
        <v>14</v>
      </c>
    </row>
    <row r="23" spans="1:6" s="6" customFormat="1" ht="30" customHeight="1" x14ac:dyDescent="0.2">
      <c r="A23" s="12"/>
      <c r="B23" s="14"/>
    </row>
    <row r="24" spans="1:6" s="6" customFormat="1" ht="30" customHeight="1" x14ac:dyDescent="0.2">
      <c r="A24" s="12"/>
      <c r="B24" s="5" t="s">
        <v>15</v>
      </c>
    </row>
    <row r="25" spans="1:6" s="6" customFormat="1" ht="15" x14ac:dyDescent="0.2">
      <c r="A25" s="12"/>
      <c r="B25" s="8"/>
    </row>
    <row r="26" spans="1:6" s="6" customFormat="1" ht="30" customHeight="1" x14ac:dyDescent="0.2">
      <c r="A26" s="11">
        <v>1</v>
      </c>
      <c r="B26" s="7" t="s">
        <v>16</v>
      </c>
    </row>
    <row r="27" spans="1:6" s="6" customFormat="1" ht="30" customHeight="1" x14ac:dyDescent="0.2">
      <c r="A27" s="11">
        <v>2</v>
      </c>
      <c r="B27" s="7" t="s">
        <v>17</v>
      </c>
    </row>
    <row r="28" spans="1:6" s="6" customFormat="1" ht="70.5" customHeight="1" x14ac:dyDescent="0.2">
      <c r="A28" s="11">
        <v>3</v>
      </c>
      <c r="B28" s="113" t="s">
        <v>18</v>
      </c>
    </row>
    <row r="29" spans="1:6" s="6" customFormat="1" ht="15" x14ac:dyDescent="0.2">
      <c r="A29" s="12"/>
      <c r="B29" s="8"/>
    </row>
    <row r="30" spans="1:6" s="6" customFormat="1" ht="30" customHeight="1" x14ac:dyDescent="0.2">
      <c r="A30" s="12" t="s">
        <v>1</v>
      </c>
      <c r="B30" s="5" t="s">
        <v>19</v>
      </c>
    </row>
    <row r="31" spans="1:6" s="6" customFormat="1" ht="30" customHeight="1" x14ac:dyDescent="0.2">
      <c r="A31" s="11">
        <v>1</v>
      </c>
      <c r="B31" s="7" t="s">
        <v>20</v>
      </c>
    </row>
    <row r="32" spans="1:6" s="6" customFormat="1" ht="30" customHeight="1" x14ac:dyDescent="0.2">
      <c r="A32" s="11">
        <v>2</v>
      </c>
      <c r="B32" s="7" t="s">
        <v>21</v>
      </c>
    </row>
    <row r="33" spans="1:2" s="6" customFormat="1" ht="39.950000000000003" customHeight="1" x14ac:dyDescent="0.2">
      <c r="A33" s="11">
        <v>3</v>
      </c>
      <c r="B33" s="7" t="s">
        <v>22</v>
      </c>
    </row>
    <row r="34" spans="1:2" s="6" customFormat="1" ht="30" customHeight="1" x14ac:dyDescent="0.2">
      <c r="A34" s="11">
        <v>4</v>
      </c>
      <c r="B34" s="7" t="s">
        <v>23</v>
      </c>
    </row>
    <row r="35" spans="1:2" s="6" customFormat="1" ht="30" customHeight="1" x14ac:dyDescent="0.2">
      <c r="A35" s="11">
        <v>5</v>
      </c>
      <c r="B35" s="7" t="s">
        <v>24</v>
      </c>
    </row>
    <row r="36" spans="1:2" s="6" customFormat="1" ht="30" customHeight="1" x14ac:dyDescent="0.2">
      <c r="A36" s="11">
        <v>6</v>
      </c>
      <c r="B36" s="7" t="s">
        <v>25</v>
      </c>
    </row>
    <row r="37" spans="1:2" s="6" customFormat="1" ht="30" customHeight="1" x14ac:dyDescent="0.2">
      <c r="A37" s="11">
        <v>7</v>
      </c>
      <c r="B37" s="7" t="s">
        <v>26</v>
      </c>
    </row>
    <row r="38" spans="1:2" s="6" customFormat="1" ht="30" customHeight="1" x14ac:dyDescent="0.2">
      <c r="A38" s="11">
        <v>8</v>
      </c>
      <c r="B38" s="7" t="s">
        <v>27</v>
      </c>
    </row>
    <row r="39" spans="1:2" s="6" customFormat="1" ht="30" customHeight="1" x14ac:dyDescent="0.2">
      <c r="A39" s="11">
        <v>9</v>
      </c>
      <c r="B39" s="7" t="s">
        <v>28</v>
      </c>
    </row>
    <row r="40" spans="1:2" s="6" customFormat="1" ht="30" customHeight="1" x14ac:dyDescent="0.2">
      <c r="A40" s="11"/>
      <c r="B40" s="7"/>
    </row>
  </sheetData>
  <sheetProtection algorithmName="SHA-512" hashValue="4yM0VJsRzQ5taav8Bgkjr1rVVRl3sfpnfkGyyc7KdNYRf5W9f6zd4L+r5FVy6d8AFif90AxLuHnM1MQpee5sDg==" saltValue="jn7PRttCiKAh3c/9qGr3/A==" spinCount="100000" sheet="1" objects="1" scenarios="1"/>
  <phoneticPr fontId="17" type="noConversion"/>
  <pageMargins left="0.70866141732283472" right="0.70866141732283472" top="0.74803149606299213" bottom="0.74803149606299213" header="0.31496062992125984" footer="0.31496062992125984"/>
  <pageSetup paperSize="9" scale="66" fitToWidth="0" orientation="portrait" verticalDpi="0" r:id="rId1"/>
  <headerFooter>
    <oddHeader>&amp;C&amp;"-,מודגש"&amp;14מבוא</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2">
    <pageSetUpPr fitToPage="1"/>
  </sheetPr>
  <dimension ref="A1:H46"/>
  <sheetViews>
    <sheetView rightToLeft="1" topLeftCell="A11" workbookViewId="0">
      <selection activeCell="A11" sqref="A1:XFD1048576"/>
    </sheetView>
  </sheetViews>
  <sheetFormatPr defaultColWidth="9" defaultRowHeight="14.25" x14ac:dyDescent="0.2"/>
  <cols>
    <col min="1" max="1" width="10" style="301" customWidth="1"/>
    <col min="2" max="2" width="34.25" style="294" customWidth="1"/>
    <col min="3" max="3" width="6.875" style="294" customWidth="1"/>
    <col min="4" max="4" width="11.125" style="294" customWidth="1"/>
    <col min="5" max="5" width="8.625" style="294" customWidth="1"/>
    <col min="6" max="7" width="13.375" style="294" customWidth="1"/>
    <col min="8" max="16384" width="9" style="294"/>
  </cols>
  <sheetData>
    <row r="1" spans="1:8" s="267" customFormat="1" x14ac:dyDescent="0.2">
      <c r="A1" s="287"/>
      <c r="B1" s="287"/>
      <c r="C1" s="287"/>
    </row>
    <row r="2" spans="1:8" s="259" customFormat="1" ht="18" x14ac:dyDescent="0.2">
      <c r="A2" s="255"/>
      <c r="B2" s="256" t="s">
        <v>515</v>
      </c>
      <c r="C2" s="257"/>
      <c r="D2" s="258"/>
      <c r="H2" s="255"/>
    </row>
    <row r="3" spans="1:8" s="259" customFormat="1" ht="15.75" x14ac:dyDescent="0.2">
      <c r="A3" s="255"/>
      <c r="B3" s="260" t="s">
        <v>423</v>
      </c>
      <c r="C3" s="257"/>
      <c r="D3" s="258"/>
      <c r="H3" s="255"/>
    </row>
    <row r="4" spans="1:8" s="259" customFormat="1" ht="18" x14ac:dyDescent="0.2">
      <c r="A4" s="255"/>
      <c r="B4" s="289"/>
      <c r="C4" s="261"/>
      <c r="D4" s="262"/>
      <c r="E4" s="290"/>
      <c r="F4" s="290"/>
      <c r="G4" s="290"/>
      <c r="H4" s="255"/>
    </row>
    <row r="5" spans="1:8" s="259" customFormat="1" ht="30" customHeight="1" x14ac:dyDescent="0.2">
      <c r="A5" s="255" t="s">
        <v>278</v>
      </c>
      <c r="B5" s="433" t="s">
        <v>516</v>
      </c>
      <c r="C5" s="433"/>
      <c r="D5" s="433"/>
      <c r="E5" s="433"/>
      <c r="F5" s="433"/>
      <c r="G5" s="433"/>
      <c r="H5" s="255"/>
    </row>
    <row r="6" spans="1:8" s="259" customFormat="1" ht="30" customHeight="1" x14ac:dyDescent="0.2">
      <c r="A6" s="255" t="s">
        <v>280</v>
      </c>
      <c r="B6" s="433" t="s">
        <v>517</v>
      </c>
      <c r="C6" s="433"/>
      <c r="D6" s="433"/>
      <c r="E6" s="433"/>
      <c r="F6" s="433"/>
      <c r="G6" s="433"/>
      <c r="H6" s="255"/>
    </row>
    <row r="7" spans="1:8" s="259" customFormat="1" ht="30" customHeight="1" x14ac:dyDescent="0.2">
      <c r="A7" s="255" t="s">
        <v>283</v>
      </c>
      <c r="B7" s="433" t="s">
        <v>518</v>
      </c>
      <c r="C7" s="433"/>
      <c r="D7" s="433"/>
      <c r="E7" s="433"/>
      <c r="F7" s="433"/>
      <c r="G7" s="433"/>
      <c r="H7" s="255"/>
    </row>
    <row r="8" spans="1:8" s="259" customFormat="1" ht="30" customHeight="1" x14ac:dyDescent="0.2">
      <c r="A8" s="255" t="s">
        <v>285</v>
      </c>
      <c r="B8" s="433" t="s">
        <v>281</v>
      </c>
      <c r="C8" s="433"/>
      <c r="D8" s="433"/>
      <c r="E8" s="433"/>
      <c r="F8" s="433"/>
      <c r="G8" s="433" t="s">
        <v>282</v>
      </c>
      <c r="H8" s="255"/>
    </row>
    <row r="9" spans="1:8" s="259" customFormat="1" ht="30" customHeight="1" x14ac:dyDescent="0.2">
      <c r="A9" s="255" t="s">
        <v>287</v>
      </c>
      <c r="B9" s="433" t="s">
        <v>425</v>
      </c>
      <c r="C9" s="433"/>
      <c r="D9" s="433"/>
      <c r="E9" s="433"/>
      <c r="F9" s="433"/>
      <c r="G9" s="433"/>
      <c r="H9" s="255"/>
    </row>
    <row r="10" spans="1:8" s="259" customFormat="1" ht="30" customHeight="1" x14ac:dyDescent="0.2">
      <c r="A10" s="255" t="s">
        <v>289</v>
      </c>
      <c r="B10" s="433" t="s">
        <v>288</v>
      </c>
      <c r="C10" s="433"/>
      <c r="D10" s="433"/>
      <c r="E10" s="433"/>
      <c r="F10" s="433"/>
      <c r="G10" s="433"/>
      <c r="H10" s="255"/>
    </row>
    <row r="11" spans="1:8" s="259" customFormat="1" ht="30" customHeight="1" x14ac:dyDescent="0.2">
      <c r="A11" s="255" t="s">
        <v>291</v>
      </c>
      <c r="B11" s="433" t="s">
        <v>290</v>
      </c>
      <c r="C11" s="433"/>
      <c r="D11" s="433"/>
      <c r="E11" s="433"/>
      <c r="F11" s="433"/>
      <c r="G11" s="433"/>
      <c r="H11" s="255"/>
    </row>
    <row r="12" spans="1:8" s="259" customFormat="1" ht="30" customHeight="1" x14ac:dyDescent="0.2">
      <c r="A12" s="255" t="s">
        <v>293</v>
      </c>
      <c r="B12" s="433" t="s">
        <v>292</v>
      </c>
      <c r="C12" s="433"/>
      <c r="D12" s="433"/>
      <c r="E12" s="433"/>
      <c r="F12" s="433"/>
      <c r="G12" s="433"/>
      <c r="H12" s="255"/>
    </row>
    <row r="13" spans="1:8" s="259" customFormat="1" ht="30" customHeight="1" x14ac:dyDescent="0.2">
      <c r="A13" s="255" t="s">
        <v>295</v>
      </c>
      <c r="B13" s="433" t="s">
        <v>294</v>
      </c>
      <c r="C13" s="433"/>
      <c r="D13" s="433"/>
      <c r="E13" s="433"/>
      <c r="F13" s="433"/>
      <c r="G13" s="433"/>
      <c r="H13" s="255"/>
    </row>
    <row r="14" spans="1:8" s="259" customFormat="1" ht="30" customHeight="1" x14ac:dyDescent="0.2">
      <c r="A14" s="255" t="s">
        <v>519</v>
      </c>
      <c r="B14" s="433" t="s">
        <v>296</v>
      </c>
      <c r="C14" s="433"/>
      <c r="D14" s="433"/>
      <c r="E14" s="433"/>
      <c r="F14" s="433"/>
      <c r="G14" s="433"/>
      <c r="H14" s="255"/>
    </row>
    <row r="15" spans="1:8" s="259" customFormat="1" ht="15" x14ac:dyDescent="0.2">
      <c r="A15" s="255"/>
      <c r="B15" s="264"/>
      <c r="C15" s="264"/>
      <c r="D15" s="264"/>
      <c r="E15" s="264"/>
      <c r="F15" s="264"/>
      <c r="G15" s="264"/>
      <c r="H15" s="255"/>
    </row>
    <row r="16" spans="1:8" s="266" customFormat="1" ht="18" x14ac:dyDescent="0.2">
      <c r="A16" s="435" t="s">
        <v>297</v>
      </c>
      <c r="B16" s="435"/>
      <c r="C16" s="435"/>
      <c r="D16" s="435"/>
      <c r="E16" s="435"/>
      <c r="F16" s="435"/>
      <c r="G16" s="435"/>
    </row>
    <row r="17" spans="1:8" s="259" customFormat="1" ht="15.75" thickBot="1" x14ac:dyDescent="0.25">
      <c r="A17" s="255"/>
      <c r="B17" s="291"/>
      <c r="C17" s="257"/>
      <c r="D17" s="258"/>
      <c r="H17" s="255"/>
    </row>
    <row r="18" spans="1:8" ht="30" x14ac:dyDescent="0.2">
      <c r="A18" s="292" t="s">
        <v>1</v>
      </c>
      <c r="B18" s="240" t="s">
        <v>96</v>
      </c>
      <c r="C18" s="240" t="s">
        <v>98</v>
      </c>
      <c r="D18" s="240" t="s">
        <v>97</v>
      </c>
      <c r="E18" s="240" t="s">
        <v>100</v>
      </c>
      <c r="F18" s="293" t="s">
        <v>102</v>
      </c>
      <c r="G18" s="293" t="s">
        <v>106</v>
      </c>
    </row>
    <row r="19" spans="1:8" ht="36" x14ac:dyDescent="0.2">
      <c r="A19" s="295">
        <v>1</v>
      </c>
      <c r="B19" s="271" t="s">
        <v>520</v>
      </c>
      <c r="C19" s="272">
        <v>1</v>
      </c>
      <c r="D19" s="272">
        <v>9200</v>
      </c>
      <c r="E19" s="296"/>
      <c r="F19" s="297">
        <f>E19*D19</f>
        <v>0</v>
      </c>
      <c r="G19" s="297">
        <f>F19</f>
        <v>0</v>
      </c>
    </row>
    <row r="20" spans="1:8" ht="36" x14ac:dyDescent="0.2">
      <c r="A20" s="295">
        <v>2</v>
      </c>
      <c r="B20" s="271" t="s">
        <v>521</v>
      </c>
      <c r="C20" s="272">
        <v>2</v>
      </c>
      <c r="D20" s="272">
        <v>265</v>
      </c>
      <c r="E20" s="296"/>
      <c r="F20" s="297">
        <f t="shared" ref="F20:F44" si="0">E20*D20</f>
        <v>0</v>
      </c>
      <c r="G20" s="297">
        <f t="shared" ref="G20:G44" si="1">F20</f>
        <v>0</v>
      </c>
    </row>
    <row r="21" spans="1:8" ht="18" x14ac:dyDescent="0.2">
      <c r="A21" s="295">
        <v>3</v>
      </c>
      <c r="B21" s="271" t="s">
        <v>522</v>
      </c>
      <c r="C21" s="272">
        <v>2</v>
      </c>
      <c r="D21" s="272">
        <v>265</v>
      </c>
      <c r="E21" s="296"/>
      <c r="F21" s="297">
        <f t="shared" si="0"/>
        <v>0</v>
      </c>
      <c r="G21" s="297">
        <f t="shared" si="1"/>
        <v>0</v>
      </c>
    </row>
    <row r="22" spans="1:8" ht="18" x14ac:dyDescent="0.2">
      <c r="A22" s="295">
        <v>4</v>
      </c>
      <c r="B22" s="271" t="s">
        <v>523</v>
      </c>
      <c r="C22" s="272">
        <v>1</v>
      </c>
      <c r="D22" s="272">
        <v>7600</v>
      </c>
      <c r="E22" s="296"/>
      <c r="F22" s="297">
        <f t="shared" si="0"/>
        <v>0</v>
      </c>
      <c r="G22" s="297">
        <f t="shared" si="1"/>
        <v>0</v>
      </c>
    </row>
    <row r="23" spans="1:8" ht="18" x14ac:dyDescent="0.2">
      <c r="A23" s="295">
        <v>5</v>
      </c>
      <c r="B23" s="271" t="s">
        <v>524</v>
      </c>
      <c r="C23" s="272">
        <v>1</v>
      </c>
      <c r="D23" s="272">
        <v>7000</v>
      </c>
      <c r="E23" s="296"/>
      <c r="F23" s="297">
        <f t="shared" si="0"/>
        <v>0</v>
      </c>
      <c r="G23" s="297">
        <f t="shared" si="1"/>
        <v>0</v>
      </c>
    </row>
    <row r="24" spans="1:8" ht="18" x14ac:dyDescent="0.2">
      <c r="A24" s="295">
        <v>6</v>
      </c>
      <c r="B24" s="271" t="s">
        <v>525</v>
      </c>
      <c r="C24" s="272">
        <v>1</v>
      </c>
      <c r="D24" s="272">
        <v>1750</v>
      </c>
      <c r="E24" s="296"/>
      <c r="F24" s="297">
        <f t="shared" si="0"/>
        <v>0</v>
      </c>
      <c r="G24" s="297">
        <f t="shared" si="1"/>
        <v>0</v>
      </c>
    </row>
    <row r="25" spans="1:8" ht="18" x14ac:dyDescent="0.2">
      <c r="A25" s="295">
        <v>7</v>
      </c>
      <c r="B25" s="271" t="s">
        <v>526</v>
      </c>
      <c r="C25" s="272">
        <v>1</v>
      </c>
      <c r="D25" s="272">
        <v>5000</v>
      </c>
      <c r="E25" s="296"/>
      <c r="F25" s="297">
        <f t="shared" si="0"/>
        <v>0</v>
      </c>
      <c r="G25" s="297">
        <f t="shared" si="1"/>
        <v>0</v>
      </c>
    </row>
    <row r="26" spans="1:8" ht="18" x14ac:dyDescent="0.2">
      <c r="A26" s="295">
        <v>8</v>
      </c>
      <c r="B26" s="271" t="s">
        <v>527</v>
      </c>
      <c r="C26" s="272">
        <v>1</v>
      </c>
      <c r="D26" s="272">
        <v>6000</v>
      </c>
      <c r="E26" s="296"/>
      <c r="F26" s="297">
        <f t="shared" si="0"/>
        <v>0</v>
      </c>
      <c r="G26" s="297">
        <f t="shared" si="1"/>
        <v>0</v>
      </c>
    </row>
    <row r="27" spans="1:8" ht="18" x14ac:dyDescent="0.2">
      <c r="A27" s="295">
        <v>9</v>
      </c>
      <c r="B27" s="271" t="s">
        <v>528</v>
      </c>
      <c r="C27" s="272">
        <v>1</v>
      </c>
      <c r="D27" s="272">
        <v>850</v>
      </c>
      <c r="E27" s="296"/>
      <c r="F27" s="297">
        <f t="shared" si="0"/>
        <v>0</v>
      </c>
      <c r="G27" s="297">
        <f t="shared" si="1"/>
        <v>0</v>
      </c>
    </row>
    <row r="28" spans="1:8" ht="18" x14ac:dyDescent="0.2">
      <c r="A28" s="295">
        <v>10</v>
      </c>
      <c r="B28" s="271" t="s">
        <v>529</v>
      </c>
      <c r="C28" s="272">
        <v>1</v>
      </c>
      <c r="D28" s="272">
        <v>2950</v>
      </c>
      <c r="E28" s="296"/>
      <c r="F28" s="297">
        <f t="shared" si="0"/>
        <v>0</v>
      </c>
      <c r="G28" s="297">
        <f t="shared" si="1"/>
        <v>0</v>
      </c>
    </row>
    <row r="29" spans="1:8" ht="18" x14ac:dyDescent="0.2">
      <c r="A29" s="295">
        <v>11</v>
      </c>
      <c r="B29" s="271" t="s">
        <v>530</v>
      </c>
      <c r="C29" s="272">
        <v>1</v>
      </c>
      <c r="D29" s="272">
        <v>410</v>
      </c>
      <c r="E29" s="296"/>
      <c r="F29" s="297">
        <f t="shared" si="0"/>
        <v>0</v>
      </c>
      <c r="G29" s="297">
        <f t="shared" si="1"/>
        <v>0</v>
      </c>
    </row>
    <row r="30" spans="1:8" ht="18" x14ac:dyDescent="0.2">
      <c r="A30" s="295">
        <v>12</v>
      </c>
      <c r="B30" s="271" t="s">
        <v>531</v>
      </c>
      <c r="C30" s="272">
        <v>1</v>
      </c>
      <c r="D30" s="272">
        <v>1400</v>
      </c>
      <c r="E30" s="296"/>
      <c r="F30" s="297">
        <f t="shared" si="0"/>
        <v>0</v>
      </c>
      <c r="G30" s="297">
        <f t="shared" si="1"/>
        <v>0</v>
      </c>
    </row>
    <row r="31" spans="1:8" ht="18" x14ac:dyDescent="0.2">
      <c r="A31" s="295">
        <v>13</v>
      </c>
      <c r="B31" s="271" t="s">
        <v>532</v>
      </c>
      <c r="C31" s="272">
        <v>1</v>
      </c>
      <c r="D31" s="272">
        <v>8000</v>
      </c>
      <c r="E31" s="296"/>
      <c r="F31" s="297">
        <f t="shared" si="0"/>
        <v>0</v>
      </c>
      <c r="G31" s="297">
        <f t="shared" si="1"/>
        <v>0</v>
      </c>
    </row>
    <row r="32" spans="1:8" ht="18" x14ac:dyDescent="0.2">
      <c r="A32" s="295">
        <v>14</v>
      </c>
      <c r="B32" s="271" t="s">
        <v>533</v>
      </c>
      <c r="C32" s="272">
        <v>20</v>
      </c>
      <c r="D32" s="272">
        <v>400</v>
      </c>
      <c r="E32" s="296"/>
      <c r="F32" s="297">
        <f t="shared" si="0"/>
        <v>0</v>
      </c>
      <c r="G32" s="297">
        <f t="shared" si="1"/>
        <v>0</v>
      </c>
    </row>
    <row r="33" spans="1:7" ht="18" x14ac:dyDescent="0.2">
      <c r="A33" s="295">
        <v>15</v>
      </c>
      <c r="B33" s="271" t="s">
        <v>534</v>
      </c>
      <c r="C33" s="272">
        <v>1</v>
      </c>
      <c r="D33" s="272">
        <v>1400</v>
      </c>
      <c r="E33" s="296"/>
      <c r="F33" s="297">
        <f t="shared" si="0"/>
        <v>0</v>
      </c>
      <c r="G33" s="297">
        <f t="shared" si="1"/>
        <v>0</v>
      </c>
    </row>
    <row r="34" spans="1:7" ht="18" x14ac:dyDescent="0.2">
      <c r="A34" s="295">
        <v>16</v>
      </c>
      <c r="B34" s="271" t="s">
        <v>535</v>
      </c>
      <c r="C34" s="272">
        <v>1</v>
      </c>
      <c r="D34" s="272">
        <v>7000</v>
      </c>
      <c r="E34" s="296"/>
      <c r="F34" s="297">
        <f t="shared" si="0"/>
        <v>0</v>
      </c>
      <c r="G34" s="297">
        <f t="shared" si="1"/>
        <v>0</v>
      </c>
    </row>
    <row r="35" spans="1:7" ht="18" x14ac:dyDescent="0.2">
      <c r="A35" s="295">
        <v>17</v>
      </c>
      <c r="B35" s="271" t="s">
        <v>536</v>
      </c>
      <c r="C35" s="272">
        <v>1</v>
      </c>
      <c r="D35" s="272">
        <v>860</v>
      </c>
      <c r="E35" s="296"/>
      <c r="F35" s="297">
        <f t="shared" si="0"/>
        <v>0</v>
      </c>
      <c r="G35" s="297">
        <f t="shared" si="1"/>
        <v>0</v>
      </c>
    </row>
    <row r="36" spans="1:7" ht="36" x14ac:dyDescent="0.2">
      <c r="A36" s="295">
        <v>18</v>
      </c>
      <c r="B36" s="271" t="s">
        <v>537</v>
      </c>
      <c r="C36" s="271" t="s">
        <v>538</v>
      </c>
      <c r="D36" s="272">
        <v>2000</v>
      </c>
      <c r="E36" s="296"/>
      <c r="F36" s="297">
        <f t="shared" si="0"/>
        <v>0</v>
      </c>
      <c r="G36" s="297">
        <f t="shared" si="1"/>
        <v>0</v>
      </c>
    </row>
    <row r="37" spans="1:7" ht="18" x14ac:dyDescent="0.2">
      <c r="A37" s="295">
        <v>19</v>
      </c>
      <c r="B37" s="271" t="s">
        <v>539</v>
      </c>
      <c r="C37" s="272">
        <v>2</v>
      </c>
      <c r="D37" s="272">
        <v>2000</v>
      </c>
      <c r="E37" s="296"/>
      <c r="F37" s="297">
        <f t="shared" si="0"/>
        <v>0</v>
      </c>
      <c r="G37" s="297">
        <f t="shared" si="1"/>
        <v>0</v>
      </c>
    </row>
    <row r="38" spans="1:7" ht="18" x14ac:dyDescent="0.2">
      <c r="A38" s="295">
        <v>20</v>
      </c>
      <c r="B38" s="271" t="s">
        <v>540</v>
      </c>
      <c r="C38" s="272">
        <v>1</v>
      </c>
      <c r="D38" s="272">
        <v>3500</v>
      </c>
      <c r="E38" s="296"/>
      <c r="F38" s="297">
        <f t="shared" si="0"/>
        <v>0</v>
      </c>
      <c r="G38" s="297">
        <f t="shared" si="1"/>
        <v>0</v>
      </c>
    </row>
    <row r="39" spans="1:7" ht="18" x14ac:dyDescent="0.2">
      <c r="A39" s="295">
        <v>21</v>
      </c>
      <c r="B39" s="271" t="s">
        <v>541</v>
      </c>
      <c r="C39" s="272">
        <v>1</v>
      </c>
      <c r="D39" s="272">
        <v>2100</v>
      </c>
      <c r="E39" s="296"/>
      <c r="F39" s="297">
        <f t="shared" si="0"/>
        <v>0</v>
      </c>
      <c r="G39" s="297">
        <f t="shared" si="1"/>
        <v>0</v>
      </c>
    </row>
    <row r="40" spans="1:7" ht="18" x14ac:dyDescent="0.2">
      <c r="A40" s="295">
        <v>22</v>
      </c>
      <c r="B40" s="271" t="s">
        <v>542</v>
      </c>
      <c r="C40" s="272">
        <v>1</v>
      </c>
      <c r="D40" s="272">
        <v>5250</v>
      </c>
      <c r="E40" s="296"/>
      <c r="F40" s="297">
        <f t="shared" si="0"/>
        <v>0</v>
      </c>
      <c r="G40" s="297">
        <f t="shared" si="1"/>
        <v>0</v>
      </c>
    </row>
    <row r="41" spans="1:7" ht="18" x14ac:dyDescent="0.2">
      <c r="A41" s="295">
        <v>23</v>
      </c>
      <c r="B41" s="271" t="s">
        <v>543</v>
      </c>
      <c r="C41" s="272">
        <v>1</v>
      </c>
      <c r="D41" s="272">
        <v>1050</v>
      </c>
      <c r="E41" s="296"/>
      <c r="F41" s="297">
        <f t="shared" si="0"/>
        <v>0</v>
      </c>
      <c r="G41" s="297">
        <f t="shared" si="1"/>
        <v>0</v>
      </c>
    </row>
    <row r="42" spans="1:7" ht="18" x14ac:dyDescent="0.2">
      <c r="A42" s="295">
        <v>24</v>
      </c>
      <c r="B42" s="271" t="s">
        <v>544</v>
      </c>
      <c r="C42" s="272">
        <v>1</v>
      </c>
      <c r="D42" s="272">
        <v>1000</v>
      </c>
      <c r="E42" s="296"/>
      <c r="F42" s="297">
        <f t="shared" si="0"/>
        <v>0</v>
      </c>
      <c r="G42" s="297">
        <f t="shared" si="1"/>
        <v>0</v>
      </c>
    </row>
    <row r="43" spans="1:7" ht="18" x14ac:dyDescent="0.2">
      <c r="A43" s="295">
        <v>25</v>
      </c>
      <c r="B43" s="271" t="s">
        <v>545</v>
      </c>
      <c r="C43" s="272">
        <v>1</v>
      </c>
      <c r="D43" s="272">
        <v>5850</v>
      </c>
      <c r="E43" s="296"/>
      <c r="F43" s="297">
        <f t="shared" si="0"/>
        <v>0</v>
      </c>
      <c r="G43" s="297">
        <f t="shared" si="1"/>
        <v>0</v>
      </c>
    </row>
    <row r="44" spans="1:7" ht="36" x14ac:dyDescent="0.2">
      <c r="A44" s="295">
        <v>26</v>
      </c>
      <c r="B44" s="271" t="s">
        <v>546</v>
      </c>
      <c r="C44" s="272">
        <v>1</v>
      </c>
      <c r="D44" s="272">
        <v>4100</v>
      </c>
      <c r="E44" s="296"/>
      <c r="F44" s="297">
        <f t="shared" si="0"/>
        <v>0</v>
      </c>
      <c r="G44" s="297">
        <f t="shared" si="1"/>
        <v>0</v>
      </c>
    </row>
    <row r="45" spans="1:7" s="259" customFormat="1" ht="18.75" thickBot="1" x14ac:dyDescent="0.25">
      <c r="A45" s="298"/>
      <c r="B45" s="299" t="s">
        <v>74</v>
      </c>
      <c r="C45" s="299"/>
      <c r="D45" s="299"/>
      <c r="E45" s="299"/>
      <c r="F45" s="300">
        <f>SUM(F19:F44)</f>
        <v>0</v>
      </c>
      <c r="G45" s="300">
        <f>SUM(G19:G44)</f>
        <v>0</v>
      </c>
    </row>
    <row r="46" spans="1:7" s="267" customFormat="1" ht="75.75" thickBot="1" x14ac:dyDescent="0.25">
      <c r="B46" s="287"/>
      <c r="C46" s="287"/>
      <c r="F46" s="288" t="s">
        <v>317</v>
      </c>
      <c r="G46" s="288" t="s">
        <v>318</v>
      </c>
    </row>
  </sheetData>
  <sheetProtection algorithmName="SHA-512" hashValue="pdPGCg4IFdKwnMAR7NdBhxYkYR1TNOTnqy2eCprTxhurF+HGW3Sxxj97leP5licYo3cOkI7SrHcjdH64/YaCXw==" saltValue="4Abc2+qBdNs92DP4ypyDDw==" spinCount="100000" sheet="1" objects="1" scenarios="1"/>
  <mergeCells count="11">
    <mergeCell ref="B11:G11"/>
    <mergeCell ref="B12:G12"/>
    <mergeCell ref="B13:G13"/>
    <mergeCell ref="B14:G14"/>
    <mergeCell ref="A16:G16"/>
    <mergeCell ref="B10:G10"/>
    <mergeCell ref="B5:G5"/>
    <mergeCell ref="B6:G6"/>
    <mergeCell ref="B7:G7"/>
    <mergeCell ref="B8:G8"/>
    <mergeCell ref="B9:G9"/>
  </mergeCells>
  <pageMargins left="0.70866141732283472" right="0.70866141732283472" top="0.74803149606299213" bottom="0.74803149606299213" header="0.31496062992125984" footer="0.31496062992125984"/>
  <pageSetup paperSize="9" scale="82" fitToHeight="0" orientation="portrait" verticalDpi="0" r:id="rId1"/>
  <headerFooter>
    <oddHeader>&amp;C&amp;"-,מודגש"&amp;14&amp;A</oddHeader>
    <oddFooter>עמוד &amp;P מתוך &amp;N</oddFooter>
  </headerFooter>
  <ignoredErrors>
    <ignoredError sqref="F19 F20:F44"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
    <pageSetUpPr fitToPage="1"/>
  </sheetPr>
  <dimension ref="A1:K46"/>
  <sheetViews>
    <sheetView rightToLeft="1" workbookViewId="0">
      <selection sqref="A1:XFD1048576"/>
    </sheetView>
  </sheetViews>
  <sheetFormatPr defaultColWidth="9" defaultRowHeight="14.25" x14ac:dyDescent="0.2"/>
  <cols>
    <col min="1" max="1" width="10.875" style="287" customWidth="1"/>
    <col min="2" max="2" width="39.375" style="267" customWidth="1"/>
    <col min="3" max="3" width="8.875" style="267" customWidth="1"/>
    <col min="4" max="4" width="11.75" style="267" customWidth="1"/>
    <col min="5" max="7" width="12.625" style="267" customWidth="1"/>
    <col min="8" max="16384" width="9" style="267"/>
  </cols>
  <sheetData>
    <row r="1" spans="1:9" x14ac:dyDescent="0.2">
      <c r="B1" s="287"/>
      <c r="C1" s="287"/>
    </row>
    <row r="2" spans="1:9" s="259" customFormat="1" ht="18" x14ac:dyDescent="0.2">
      <c r="A2" s="255"/>
      <c r="B2" s="256" t="s">
        <v>547</v>
      </c>
      <c r="C2" s="257"/>
      <c r="D2" s="258"/>
      <c r="H2" s="255"/>
      <c r="I2" s="255"/>
    </row>
    <row r="3" spans="1:9" s="259" customFormat="1" ht="15.75" x14ac:dyDescent="0.2">
      <c r="A3" s="255"/>
      <c r="B3" s="260" t="s">
        <v>423</v>
      </c>
      <c r="C3" s="257"/>
      <c r="D3" s="258"/>
      <c r="H3" s="255"/>
      <c r="I3" s="255"/>
    </row>
    <row r="4" spans="1:9" s="259" customFormat="1" ht="18" x14ac:dyDescent="0.2">
      <c r="A4" s="255"/>
      <c r="B4" s="256"/>
      <c r="C4" s="257"/>
      <c r="D4" s="258"/>
      <c r="H4" s="255"/>
      <c r="I4" s="255"/>
    </row>
    <row r="5" spans="1:9" s="259" customFormat="1" ht="26.25" customHeight="1" x14ac:dyDescent="0.2">
      <c r="A5" s="255" t="s">
        <v>278</v>
      </c>
      <c r="B5" s="433" t="s">
        <v>548</v>
      </c>
      <c r="C5" s="433"/>
      <c r="D5" s="433"/>
      <c r="E5" s="433"/>
      <c r="F5" s="433"/>
      <c r="G5" s="433"/>
      <c r="H5" s="264"/>
      <c r="I5" s="255"/>
    </row>
    <row r="6" spans="1:9" s="259" customFormat="1" ht="26.25" customHeight="1" x14ac:dyDescent="0.2">
      <c r="A6" s="255" t="s">
        <v>280</v>
      </c>
      <c r="B6" s="433" t="s">
        <v>549</v>
      </c>
      <c r="C6" s="433"/>
      <c r="D6" s="433"/>
      <c r="E6" s="433"/>
      <c r="F6" s="433"/>
      <c r="G6" s="433"/>
      <c r="H6" s="264"/>
      <c r="I6" s="255"/>
    </row>
    <row r="7" spans="1:9" s="259" customFormat="1" ht="26.25" customHeight="1" x14ac:dyDescent="0.2">
      <c r="A7" s="255" t="s">
        <v>283</v>
      </c>
      <c r="B7" s="433" t="s">
        <v>550</v>
      </c>
      <c r="C7" s="433"/>
      <c r="D7" s="433"/>
      <c r="E7" s="433"/>
      <c r="F7" s="433"/>
      <c r="G7" s="433"/>
      <c r="H7" s="264"/>
      <c r="I7" s="255"/>
    </row>
    <row r="8" spans="1:9" s="259" customFormat="1" ht="26.25" customHeight="1" x14ac:dyDescent="0.2">
      <c r="A8" s="255" t="s">
        <v>285</v>
      </c>
      <c r="B8" s="433" t="s">
        <v>281</v>
      </c>
      <c r="C8" s="433"/>
      <c r="D8" s="433"/>
      <c r="E8" s="433"/>
      <c r="F8" s="433"/>
      <c r="G8" s="433"/>
      <c r="H8" s="264"/>
      <c r="I8" s="255"/>
    </row>
    <row r="9" spans="1:9" s="259" customFormat="1" ht="26.25" customHeight="1" x14ac:dyDescent="0.2">
      <c r="A9" s="255" t="s">
        <v>287</v>
      </c>
      <c r="B9" s="433" t="s">
        <v>425</v>
      </c>
      <c r="C9" s="433"/>
      <c r="D9" s="433"/>
      <c r="E9" s="433"/>
      <c r="F9" s="433"/>
      <c r="G9" s="433"/>
      <c r="H9" s="264"/>
      <c r="I9" s="255"/>
    </row>
    <row r="10" spans="1:9" s="259" customFormat="1" ht="26.25" customHeight="1" x14ac:dyDescent="0.2">
      <c r="A10" s="255" t="s">
        <v>289</v>
      </c>
      <c r="B10" s="433" t="s">
        <v>288</v>
      </c>
      <c r="C10" s="433"/>
      <c r="D10" s="433"/>
      <c r="E10" s="433"/>
      <c r="F10" s="433"/>
      <c r="G10" s="433"/>
      <c r="H10" s="264"/>
      <c r="I10" s="255"/>
    </row>
    <row r="11" spans="1:9" s="259" customFormat="1" ht="26.25" customHeight="1" x14ac:dyDescent="0.2">
      <c r="A11" s="255" t="s">
        <v>291</v>
      </c>
      <c r="B11" s="433" t="s">
        <v>551</v>
      </c>
      <c r="C11" s="433"/>
      <c r="D11" s="433"/>
      <c r="E11" s="433"/>
      <c r="F11" s="433"/>
      <c r="G11" s="433"/>
      <c r="H11" s="264"/>
      <c r="I11" s="255"/>
    </row>
    <row r="12" spans="1:9" s="259" customFormat="1" ht="26.25" customHeight="1" x14ac:dyDescent="0.2">
      <c r="A12" s="255" t="s">
        <v>293</v>
      </c>
      <c r="B12" s="433" t="s">
        <v>292</v>
      </c>
      <c r="C12" s="433"/>
      <c r="D12" s="433"/>
      <c r="E12" s="433"/>
      <c r="F12" s="433"/>
      <c r="G12" s="433"/>
      <c r="H12" s="264"/>
      <c r="I12" s="255"/>
    </row>
    <row r="13" spans="1:9" s="259" customFormat="1" ht="26.25" customHeight="1" x14ac:dyDescent="0.2">
      <c r="A13" s="255" t="s">
        <v>295</v>
      </c>
      <c r="B13" s="433" t="s">
        <v>294</v>
      </c>
      <c r="C13" s="433"/>
      <c r="D13" s="433"/>
      <c r="E13" s="433"/>
      <c r="F13" s="433"/>
      <c r="G13" s="433"/>
      <c r="H13" s="264"/>
      <c r="I13" s="255"/>
    </row>
    <row r="14" spans="1:9" s="259" customFormat="1" ht="26.25" customHeight="1" x14ac:dyDescent="0.2">
      <c r="A14" s="255" t="s">
        <v>295</v>
      </c>
      <c r="B14" s="433" t="s">
        <v>552</v>
      </c>
      <c r="C14" s="433"/>
      <c r="D14" s="433"/>
      <c r="E14" s="433"/>
      <c r="F14" s="433"/>
      <c r="G14" s="433"/>
      <c r="H14" s="264"/>
      <c r="I14" s="255"/>
    </row>
    <row r="15" spans="1:9" s="259" customFormat="1" ht="26.25" customHeight="1" x14ac:dyDescent="0.2">
      <c r="A15" s="255"/>
      <c r="B15" s="264"/>
      <c r="C15" s="264"/>
      <c r="D15" s="264"/>
      <c r="E15" s="264"/>
      <c r="F15" s="264"/>
      <c r="G15" s="264"/>
      <c r="H15" s="264"/>
      <c r="I15" s="255"/>
    </row>
    <row r="16" spans="1:9" s="266" customFormat="1" ht="18.75" thickBot="1" x14ac:dyDescent="0.25">
      <c r="A16" s="435" t="s">
        <v>553</v>
      </c>
      <c r="B16" s="435"/>
      <c r="C16" s="435"/>
      <c r="D16" s="435"/>
      <c r="E16" s="435"/>
      <c r="F16" s="435"/>
      <c r="G16" s="302"/>
      <c r="H16" s="302"/>
    </row>
    <row r="17" spans="1:11" ht="18.75" thickBot="1" x14ac:dyDescent="0.25">
      <c r="I17" s="436" t="s">
        <v>554</v>
      </c>
      <c r="J17" s="437"/>
      <c r="K17" s="438"/>
    </row>
    <row r="18" spans="1:11" ht="45" x14ac:dyDescent="0.2">
      <c r="A18" s="292" t="s">
        <v>1</v>
      </c>
      <c r="B18" s="240" t="s">
        <v>108</v>
      </c>
      <c r="C18" s="240" t="s">
        <v>555</v>
      </c>
      <c r="D18" s="240" t="s">
        <v>100</v>
      </c>
      <c r="E18" s="293" t="s">
        <v>102</v>
      </c>
      <c r="F18" s="293" t="s">
        <v>106</v>
      </c>
      <c r="G18" s="293" t="s">
        <v>103</v>
      </c>
      <c r="I18" s="303" t="s">
        <v>556</v>
      </c>
      <c r="J18" s="304" t="s">
        <v>557</v>
      </c>
      <c r="K18" s="305" t="s">
        <v>555</v>
      </c>
    </row>
    <row r="19" spans="1:11" ht="24.95" customHeight="1" x14ac:dyDescent="0.2">
      <c r="A19" s="306">
        <v>1</v>
      </c>
      <c r="B19" s="271" t="s">
        <v>558</v>
      </c>
      <c r="C19" s="307">
        <f>K19</f>
        <v>0</v>
      </c>
      <c r="D19" s="308"/>
      <c r="E19" s="309">
        <f>D19*C19</f>
        <v>0</v>
      </c>
      <c r="F19" s="309">
        <f>E19</f>
        <v>0</v>
      </c>
      <c r="G19" s="310"/>
      <c r="I19" s="311"/>
      <c r="J19" s="144"/>
      <c r="K19" s="312"/>
    </row>
    <row r="20" spans="1:11" ht="39" customHeight="1" x14ac:dyDescent="0.2">
      <c r="A20" s="306">
        <v>2</v>
      </c>
      <c r="B20" s="271" t="s">
        <v>559</v>
      </c>
      <c r="C20" s="307">
        <f t="shared" ref="C20:C38" si="0">K20</f>
        <v>0</v>
      </c>
      <c r="D20" s="308"/>
      <c r="E20" s="309">
        <f t="shared" ref="E20:E38" si="1">D20*C20</f>
        <v>0</v>
      </c>
      <c r="F20" s="309">
        <f t="shared" ref="F20:F38" si="2">E20</f>
        <v>0</v>
      </c>
      <c r="G20" s="310"/>
      <c r="I20" s="311"/>
      <c r="J20" s="144"/>
      <c r="K20" s="312"/>
    </row>
    <row r="21" spans="1:11" ht="40.5" customHeight="1" x14ac:dyDescent="0.2">
      <c r="A21" s="306">
        <v>3</v>
      </c>
      <c r="B21" s="271" t="s">
        <v>560</v>
      </c>
      <c r="C21" s="307">
        <f t="shared" si="0"/>
        <v>0</v>
      </c>
      <c r="D21" s="308"/>
      <c r="E21" s="309">
        <f t="shared" si="1"/>
        <v>0</v>
      </c>
      <c r="F21" s="309">
        <f t="shared" si="2"/>
        <v>0</v>
      </c>
      <c r="G21" s="310"/>
      <c r="I21" s="311"/>
      <c r="J21" s="144"/>
      <c r="K21" s="312"/>
    </row>
    <row r="22" spans="1:11" ht="24.95" customHeight="1" x14ac:dyDescent="0.2">
      <c r="A22" s="306">
        <v>4</v>
      </c>
      <c r="B22" s="271" t="s">
        <v>561</v>
      </c>
      <c r="C22" s="307">
        <f t="shared" si="0"/>
        <v>0</v>
      </c>
      <c r="D22" s="308"/>
      <c r="E22" s="309">
        <f t="shared" si="1"/>
        <v>0</v>
      </c>
      <c r="F22" s="309">
        <f t="shared" si="2"/>
        <v>0</v>
      </c>
      <c r="G22" s="310"/>
      <c r="I22" s="311"/>
      <c r="J22" s="144"/>
      <c r="K22" s="312"/>
    </row>
    <row r="23" spans="1:11" ht="24.95" customHeight="1" x14ac:dyDescent="0.2">
      <c r="A23" s="306">
        <v>5</v>
      </c>
      <c r="B23" s="271" t="s">
        <v>562</v>
      </c>
      <c r="C23" s="307">
        <f t="shared" si="0"/>
        <v>0</v>
      </c>
      <c r="D23" s="308"/>
      <c r="E23" s="309">
        <f t="shared" si="1"/>
        <v>0</v>
      </c>
      <c r="F23" s="309">
        <f t="shared" si="2"/>
        <v>0</v>
      </c>
      <c r="G23" s="310"/>
      <c r="I23" s="311"/>
      <c r="J23" s="144"/>
      <c r="K23" s="312"/>
    </row>
    <row r="24" spans="1:11" ht="24.95" customHeight="1" x14ac:dyDescent="0.2">
      <c r="A24" s="306">
        <v>6</v>
      </c>
      <c r="B24" s="271" t="s">
        <v>563</v>
      </c>
      <c r="C24" s="307">
        <f t="shared" si="0"/>
        <v>0</v>
      </c>
      <c r="D24" s="308"/>
      <c r="E24" s="309">
        <f t="shared" si="1"/>
        <v>0</v>
      </c>
      <c r="F24" s="309">
        <f t="shared" si="2"/>
        <v>0</v>
      </c>
      <c r="G24" s="310"/>
      <c r="I24" s="311"/>
      <c r="J24" s="144"/>
      <c r="K24" s="312"/>
    </row>
    <row r="25" spans="1:11" ht="24.95" customHeight="1" x14ac:dyDescent="0.2">
      <c r="A25" s="306">
        <v>7</v>
      </c>
      <c r="B25" s="271" t="s">
        <v>564</v>
      </c>
      <c r="C25" s="307">
        <f t="shared" si="0"/>
        <v>0</v>
      </c>
      <c r="D25" s="308"/>
      <c r="E25" s="309">
        <f t="shared" si="1"/>
        <v>0</v>
      </c>
      <c r="F25" s="309">
        <f t="shared" si="2"/>
        <v>0</v>
      </c>
      <c r="G25" s="310"/>
      <c r="H25" s="313"/>
      <c r="I25" s="311"/>
      <c r="J25" s="144"/>
      <c r="K25" s="312"/>
    </row>
    <row r="26" spans="1:11" ht="24.95" customHeight="1" x14ac:dyDescent="0.2">
      <c r="A26" s="306">
        <v>8</v>
      </c>
      <c r="B26" s="271" t="s">
        <v>565</v>
      </c>
      <c r="C26" s="307">
        <f t="shared" si="0"/>
        <v>0</v>
      </c>
      <c r="D26" s="308"/>
      <c r="E26" s="309">
        <f t="shared" si="1"/>
        <v>0</v>
      </c>
      <c r="F26" s="309">
        <f t="shared" si="2"/>
        <v>0</v>
      </c>
      <c r="G26" s="310"/>
      <c r="H26" s="313"/>
      <c r="I26" s="311"/>
      <c r="J26" s="144"/>
      <c r="K26" s="312"/>
    </row>
    <row r="27" spans="1:11" ht="24.95" customHeight="1" x14ac:dyDescent="0.2">
      <c r="A27" s="306">
        <v>9</v>
      </c>
      <c r="B27" s="271" t="s">
        <v>566</v>
      </c>
      <c r="C27" s="307">
        <f t="shared" si="0"/>
        <v>0</v>
      </c>
      <c r="D27" s="308"/>
      <c r="E27" s="309">
        <f t="shared" si="1"/>
        <v>0</v>
      </c>
      <c r="F27" s="309">
        <f t="shared" si="2"/>
        <v>0</v>
      </c>
      <c r="G27" s="310"/>
      <c r="H27" s="313"/>
      <c r="I27" s="311"/>
      <c r="J27" s="144"/>
      <c r="K27" s="312"/>
    </row>
    <row r="28" spans="1:11" ht="24.95" customHeight="1" x14ac:dyDescent="0.2">
      <c r="A28" s="306">
        <v>10</v>
      </c>
      <c r="B28" s="271" t="s">
        <v>567</v>
      </c>
      <c r="C28" s="307">
        <f t="shared" si="0"/>
        <v>0</v>
      </c>
      <c r="D28" s="308"/>
      <c r="E28" s="309">
        <f t="shared" si="1"/>
        <v>0</v>
      </c>
      <c r="F28" s="309">
        <f t="shared" si="2"/>
        <v>0</v>
      </c>
      <c r="G28" s="310"/>
      <c r="I28" s="311"/>
      <c r="J28" s="144"/>
      <c r="K28" s="312"/>
    </row>
    <row r="29" spans="1:11" ht="24.95" customHeight="1" x14ac:dyDescent="0.2">
      <c r="A29" s="306">
        <v>11</v>
      </c>
      <c r="B29" s="271" t="s">
        <v>568</v>
      </c>
      <c r="C29" s="307">
        <f t="shared" si="0"/>
        <v>0</v>
      </c>
      <c r="D29" s="308"/>
      <c r="E29" s="309">
        <f t="shared" si="1"/>
        <v>0</v>
      </c>
      <c r="F29" s="309">
        <f t="shared" si="2"/>
        <v>0</v>
      </c>
      <c r="G29" s="310"/>
      <c r="I29" s="311"/>
      <c r="J29" s="144"/>
      <c r="K29" s="312"/>
    </row>
    <row r="30" spans="1:11" ht="24.95" customHeight="1" x14ac:dyDescent="0.2">
      <c r="A30" s="306">
        <v>12</v>
      </c>
      <c r="B30" s="271" t="s">
        <v>569</v>
      </c>
      <c r="C30" s="307">
        <f t="shared" si="0"/>
        <v>0</v>
      </c>
      <c r="D30" s="308"/>
      <c r="E30" s="309">
        <f t="shared" si="1"/>
        <v>0</v>
      </c>
      <c r="F30" s="309">
        <f t="shared" si="2"/>
        <v>0</v>
      </c>
      <c r="G30" s="310"/>
      <c r="I30" s="311"/>
      <c r="J30" s="144"/>
      <c r="K30" s="312"/>
    </row>
    <row r="31" spans="1:11" ht="24.95" customHeight="1" x14ac:dyDescent="0.2">
      <c r="A31" s="306">
        <v>13</v>
      </c>
      <c r="B31" s="271" t="s">
        <v>570</v>
      </c>
      <c r="C31" s="307">
        <f t="shared" si="0"/>
        <v>0</v>
      </c>
      <c r="D31" s="308"/>
      <c r="E31" s="309">
        <f t="shared" si="1"/>
        <v>0</v>
      </c>
      <c r="F31" s="309">
        <f t="shared" si="2"/>
        <v>0</v>
      </c>
      <c r="G31" s="310"/>
      <c r="I31" s="311"/>
      <c r="J31" s="144"/>
      <c r="K31" s="312"/>
    </row>
    <row r="32" spans="1:11" ht="24.95" customHeight="1" x14ac:dyDescent="0.2">
      <c r="A32" s="306">
        <v>14</v>
      </c>
      <c r="B32" s="271" t="s">
        <v>571</v>
      </c>
      <c r="C32" s="307">
        <f t="shared" si="0"/>
        <v>0</v>
      </c>
      <c r="D32" s="308"/>
      <c r="E32" s="309">
        <f t="shared" si="1"/>
        <v>0</v>
      </c>
      <c r="F32" s="309">
        <f t="shared" si="2"/>
        <v>0</v>
      </c>
      <c r="G32" s="310"/>
      <c r="I32" s="311"/>
      <c r="J32" s="144"/>
      <c r="K32" s="312"/>
    </row>
    <row r="33" spans="1:11" ht="24.95" customHeight="1" x14ac:dyDescent="0.2">
      <c r="A33" s="306">
        <v>15</v>
      </c>
      <c r="B33" s="271" t="s">
        <v>572</v>
      </c>
      <c r="C33" s="307">
        <f t="shared" si="0"/>
        <v>0</v>
      </c>
      <c r="D33" s="308"/>
      <c r="E33" s="309">
        <f t="shared" si="1"/>
        <v>0</v>
      </c>
      <c r="F33" s="309">
        <f t="shared" si="2"/>
        <v>0</v>
      </c>
      <c r="G33" s="310"/>
      <c r="I33" s="311"/>
      <c r="J33" s="144"/>
      <c r="K33" s="312"/>
    </row>
    <row r="34" spans="1:11" ht="24.95" customHeight="1" x14ac:dyDescent="0.2">
      <c r="A34" s="306">
        <v>16</v>
      </c>
      <c r="B34" s="271" t="s">
        <v>573</v>
      </c>
      <c r="C34" s="307">
        <f t="shared" si="0"/>
        <v>0</v>
      </c>
      <c r="D34" s="308"/>
      <c r="E34" s="309">
        <f t="shared" si="1"/>
        <v>0</v>
      </c>
      <c r="F34" s="309">
        <f t="shared" si="2"/>
        <v>0</v>
      </c>
      <c r="G34" s="310"/>
      <c r="I34" s="311"/>
      <c r="J34" s="144"/>
      <c r="K34" s="312"/>
    </row>
    <row r="35" spans="1:11" ht="24.95" customHeight="1" x14ac:dyDescent="0.2">
      <c r="A35" s="306">
        <v>17</v>
      </c>
      <c r="B35" s="271" t="s">
        <v>574</v>
      </c>
      <c r="C35" s="307">
        <f t="shared" si="0"/>
        <v>0</v>
      </c>
      <c r="D35" s="308"/>
      <c r="E35" s="309">
        <f t="shared" si="1"/>
        <v>0</v>
      </c>
      <c r="F35" s="309">
        <f t="shared" si="2"/>
        <v>0</v>
      </c>
      <c r="G35" s="310"/>
      <c r="I35" s="311"/>
      <c r="J35" s="144"/>
      <c r="K35" s="312"/>
    </row>
    <row r="36" spans="1:11" ht="24.95" customHeight="1" x14ac:dyDescent="0.2">
      <c r="A36" s="306">
        <v>18</v>
      </c>
      <c r="B36" s="271" t="s">
        <v>575</v>
      </c>
      <c r="C36" s="307">
        <f t="shared" si="0"/>
        <v>0</v>
      </c>
      <c r="D36" s="308"/>
      <c r="E36" s="309">
        <f t="shared" si="1"/>
        <v>0</v>
      </c>
      <c r="F36" s="309">
        <f t="shared" si="2"/>
        <v>0</v>
      </c>
      <c r="G36" s="310"/>
      <c r="I36" s="311"/>
      <c r="J36" s="144"/>
      <c r="K36" s="312"/>
    </row>
    <row r="37" spans="1:11" ht="24.95" customHeight="1" x14ac:dyDescent="0.2">
      <c r="A37" s="306">
        <v>19</v>
      </c>
      <c r="B37" s="271" t="s">
        <v>576</v>
      </c>
      <c r="C37" s="307">
        <f t="shared" si="0"/>
        <v>0</v>
      </c>
      <c r="D37" s="308"/>
      <c r="E37" s="309">
        <f t="shared" si="1"/>
        <v>0</v>
      </c>
      <c r="F37" s="309">
        <f t="shared" si="2"/>
        <v>0</v>
      </c>
      <c r="G37" s="310"/>
      <c r="I37" s="311"/>
      <c r="J37" s="144"/>
      <c r="K37" s="312"/>
    </row>
    <row r="38" spans="1:11" ht="24.95" customHeight="1" x14ac:dyDescent="0.2">
      <c r="A38" s="306">
        <v>20</v>
      </c>
      <c r="B38" s="271" t="s">
        <v>577</v>
      </c>
      <c r="C38" s="307">
        <f t="shared" si="0"/>
        <v>0</v>
      </c>
      <c r="D38" s="308"/>
      <c r="E38" s="309">
        <f t="shared" si="1"/>
        <v>0</v>
      </c>
      <c r="F38" s="309">
        <f t="shared" si="2"/>
        <v>0</v>
      </c>
      <c r="G38" s="310"/>
      <c r="I38" s="311"/>
      <c r="J38" s="144"/>
      <c r="K38" s="312"/>
    </row>
    <row r="39" spans="1:11" s="259" customFormat="1" ht="20.100000000000001" customHeight="1" thickBot="1" x14ac:dyDescent="0.25">
      <c r="A39" s="298"/>
      <c r="B39" s="299" t="s">
        <v>74</v>
      </c>
      <c r="C39" s="299"/>
      <c r="D39" s="299"/>
      <c r="E39" s="299">
        <f>SUM(E19:E38)</f>
        <v>0</v>
      </c>
      <c r="F39" s="299">
        <f>SUM(F19:F38)</f>
        <v>0</v>
      </c>
      <c r="G39" s="299">
        <f>SUM(G19:G38)</f>
        <v>0</v>
      </c>
      <c r="I39" s="314"/>
      <c r="J39" s="315"/>
      <c r="K39" s="316"/>
    </row>
    <row r="40" spans="1:11" ht="94.5" customHeight="1" thickBot="1" x14ac:dyDescent="0.25">
      <c r="A40" s="267"/>
      <c r="B40" s="287"/>
      <c r="E40" s="288" t="s">
        <v>317</v>
      </c>
      <c r="F40" s="288" t="s">
        <v>318</v>
      </c>
      <c r="G40" s="288" t="s">
        <v>318</v>
      </c>
    </row>
    <row r="41" spans="1:11" ht="16.5" customHeight="1" x14ac:dyDescent="0.2">
      <c r="A41" s="317"/>
    </row>
    <row r="46" spans="1:11" x14ac:dyDescent="0.2">
      <c r="I46" s="259"/>
      <c r="J46" s="259"/>
      <c r="K46" s="259"/>
    </row>
  </sheetData>
  <sheetProtection algorithmName="SHA-512" hashValue="/RMgshktJNpFlB3EDftHkZHqz2aKoG1X1AOqJvpJd+RUfbY8vjHcqFT+OmmsLZCOYK7vo4ej9Yw//na+2/HVxg==" saltValue="xZmbiYixqibjLAg1HwJYmA==" spinCount="100000" sheet="1" objects="1" scenarios="1"/>
  <mergeCells count="12">
    <mergeCell ref="B10:G10"/>
    <mergeCell ref="B14:G14"/>
    <mergeCell ref="B5:G5"/>
    <mergeCell ref="B6:G6"/>
    <mergeCell ref="B7:G7"/>
    <mergeCell ref="B8:G8"/>
    <mergeCell ref="B9:G9"/>
    <mergeCell ref="I17:K17"/>
    <mergeCell ref="A16:F16"/>
    <mergeCell ref="B11:G11"/>
    <mergeCell ref="B12:G12"/>
    <mergeCell ref="B13:G13"/>
  </mergeCells>
  <pageMargins left="0.70866141732283472" right="0.70866141732283472" top="0.74803149606299213" bottom="0.74803149606299213" header="0.31496062992125984" footer="0.31496062992125984"/>
  <pageSetup paperSize="9" scale="83" fitToHeight="0" orientation="portrait" verticalDpi="0" r:id="rId1"/>
  <headerFooter>
    <oddHeader>&amp;C&amp;"-,מודגש"&amp;14&amp;A</oddHeader>
    <oddFooter>עמוד &amp;P מתוך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4">
    <pageSetUpPr fitToPage="1"/>
  </sheetPr>
  <dimension ref="A1:H23"/>
  <sheetViews>
    <sheetView rightToLeft="1" topLeftCell="A8" workbookViewId="0">
      <selection activeCell="A8" sqref="A1:XFD1048576"/>
    </sheetView>
  </sheetViews>
  <sheetFormatPr defaultColWidth="9.125" defaultRowHeight="15" x14ac:dyDescent="0.2"/>
  <cols>
    <col min="1" max="1" width="10.25" style="323" customWidth="1"/>
    <col min="2" max="2" width="25.75" style="325" customWidth="1"/>
    <col min="3" max="3" width="8.625" style="325" customWidth="1"/>
    <col min="4" max="4" width="10" style="161" customWidth="1"/>
    <col min="5" max="5" width="11.75" style="161" customWidth="1"/>
    <col min="6" max="6" width="12.125" style="325" customWidth="1"/>
    <col min="7" max="16384" width="9.125" style="325"/>
  </cols>
  <sheetData>
    <row r="1" spans="1:8" s="321" customFormat="1" ht="15.75" x14ac:dyDescent="0.2">
      <c r="A1" s="318"/>
      <c r="B1" s="319" t="s">
        <v>578</v>
      </c>
      <c r="C1" s="320"/>
      <c r="D1" s="318"/>
      <c r="G1" s="318"/>
      <c r="H1" s="318"/>
    </row>
    <row r="2" spans="1:8" s="321" customFormat="1" ht="15.75" x14ac:dyDescent="0.2">
      <c r="A2" s="318"/>
      <c r="B2" s="319"/>
      <c r="C2" s="320"/>
      <c r="D2" s="318"/>
      <c r="G2" s="318"/>
      <c r="H2" s="318"/>
    </row>
    <row r="3" spans="1:8" s="321" customFormat="1" ht="26.25" customHeight="1" x14ac:dyDescent="0.2">
      <c r="A3" s="318" t="s">
        <v>278</v>
      </c>
      <c r="B3" s="322" t="s">
        <v>579</v>
      </c>
      <c r="C3" s="320"/>
      <c r="D3" s="318"/>
      <c r="G3" s="318"/>
      <c r="H3" s="318"/>
    </row>
    <row r="4" spans="1:8" s="321" customFormat="1" ht="26.25" customHeight="1" x14ac:dyDescent="0.2">
      <c r="A4" s="318" t="s">
        <v>47</v>
      </c>
      <c r="B4" s="322" t="s">
        <v>284</v>
      </c>
      <c r="C4" s="320"/>
      <c r="D4" s="318"/>
      <c r="G4" s="318"/>
      <c r="H4" s="318"/>
    </row>
    <row r="5" spans="1:8" s="321" customFormat="1" ht="26.25" customHeight="1" x14ac:dyDescent="0.2">
      <c r="A5" s="318" t="s">
        <v>283</v>
      </c>
      <c r="B5" s="322" t="s">
        <v>288</v>
      </c>
      <c r="C5" s="320"/>
      <c r="D5" s="318"/>
      <c r="G5" s="318"/>
      <c r="H5" s="318"/>
    </row>
    <row r="6" spans="1:8" s="321" customFormat="1" ht="26.25" customHeight="1" x14ac:dyDescent="0.2">
      <c r="A6" s="318" t="s">
        <v>285</v>
      </c>
      <c r="B6" s="322" t="s">
        <v>580</v>
      </c>
      <c r="C6" s="320"/>
      <c r="D6" s="318"/>
      <c r="G6" s="318"/>
      <c r="H6" s="318"/>
    </row>
    <row r="7" spans="1:8" s="321" customFormat="1" ht="26.25" customHeight="1" x14ac:dyDescent="0.2">
      <c r="A7" s="318" t="s">
        <v>287</v>
      </c>
      <c r="B7" s="322" t="s">
        <v>581</v>
      </c>
      <c r="C7" s="320"/>
      <c r="D7" s="318"/>
      <c r="G7" s="318"/>
      <c r="H7" s="318"/>
    </row>
    <row r="8" spans="1:8" s="321" customFormat="1" ht="26.25" customHeight="1" x14ac:dyDescent="0.2">
      <c r="A8" s="318" t="s">
        <v>289</v>
      </c>
      <c r="B8" s="322" t="s">
        <v>582</v>
      </c>
      <c r="C8" s="320"/>
      <c r="D8" s="318"/>
      <c r="G8" s="318"/>
      <c r="H8" s="318"/>
    </row>
    <row r="9" spans="1:8" x14ac:dyDescent="0.2">
      <c r="A9" s="323" t="s">
        <v>291</v>
      </c>
      <c r="B9" s="324" t="s">
        <v>583</v>
      </c>
    </row>
    <row r="10" spans="1:8" x14ac:dyDescent="0.2">
      <c r="B10" s="324"/>
    </row>
    <row r="11" spans="1:8" s="321" customFormat="1" ht="15.75" x14ac:dyDescent="0.2">
      <c r="A11" s="439" t="s">
        <v>297</v>
      </c>
      <c r="B11" s="439"/>
      <c r="C11" s="439"/>
      <c r="D11" s="439"/>
      <c r="E11" s="439"/>
      <c r="F11" s="439"/>
      <c r="G11" s="318"/>
    </row>
    <row r="12" spans="1:8" s="321" customFormat="1" x14ac:dyDescent="0.2">
      <c r="A12" s="326"/>
      <c r="B12" s="327"/>
      <c r="C12" s="327"/>
      <c r="D12" s="327"/>
      <c r="E12" s="327"/>
      <c r="F12" s="328"/>
      <c r="G12" s="318"/>
    </row>
    <row r="13" spans="1:8" s="321" customFormat="1" ht="48.75" customHeight="1" x14ac:dyDescent="0.2">
      <c r="A13" s="329" t="s">
        <v>1</v>
      </c>
      <c r="B13" s="329" t="s">
        <v>108</v>
      </c>
      <c r="C13" s="329" t="s">
        <v>97</v>
      </c>
      <c r="D13" s="330" t="s">
        <v>584</v>
      </c>
      <c r="E13" s="329" t="s">
        <v>102</v>
      </c>
      <c r="F13" s="329" t="s">
        <v>106</v>
      </c>
    </row>
    <row r="14" spans="1:8" s="321" customFormat="1" x14ac:dyDescent="0.2">
      <c r="A14" s="331">
        <v>1</v>
      </c>
      <c r="B14" s="135" t="s">
        <v>585</v>
      </c>
      <c r="C14" s="136">
        <v>5000</v>
      </c>
      <c r="D14" s="128"/>
      <c r="E14" s="136">
        <f>D14</f>
        <v>0</v>
      </c>
      <c r="F14" s="136">
        <f>E14</f>
        <v>0</v>
      </c>
    </row>
    <row r="15" spans="1:8" s="321" customFormat="1" x14ac:dyDescent="0.2">
      <c r="A15" s="331">
        <v>2</v>
      </c>
      <c r="B15" s="135" t="s">
        <v>586</v>
      </c>
      <c r="C15" s="136">
        <v>5000</v>
      </c>
      <c r="D15" s="128"/>
      <c r="E15" s="136">
        <f t="shared" ref="E15:E19" si="0">D15</f>
        <v>0</v>
      </c>
      <c r="F15" s="136">
        <f t="shared" ref="F15:F19" si="1">E15</f>
        <v>0</v>
      </c>
    </row>
    <row r="16" spans="1:8" s="321" customFormat="1" x14ac:dyDescent="0.2">
      <c r="A16" s="331">
        <v>3</v>
      </c>
      <c r="B16" s="135" t="s">
        <v>587</v>
      </c>
      <c r="C16" s="136">
        <v>5000</v>
      </c>
      <c r="D16" s="128"/>
      <c r="E16" s="136">
        <f t="shared" si="0"/>
        <v>0</v>
      </c>
      <c r="F16" s="136">
        <f t="shared" si="1"/>
        <v>0</v>
      </c>
    </row>
    <row r="17" spans="1:6" s="321" customFormat="1" x14ac:dyDescent="0.2">
      <c r="A17" s="331">
        <v>4</v>
      </c>
      <c r="B17" s="135" t="s">
        <v>588</v>
      </c>
      <c r="C17" s="136">
        <v>1000</v>
      </c>
      <c r="D17" s="128"/>
      <c r="E17" s="136">
        <f t="shared" si="0"/>
        <v>0</v>
      </c>
      <c r="F17" s="136">
        <f t="shared" si="1"/>
        <v>0</v>
      </c>
    </row>
    <row r="18" spans="1:6" s="321" customFormat="1" x14ac:dyDescent="0.2">
      <c r="A18" s="331">
        <v>5</v>
      </c>
      <c r="B18" s="135" t="s">
        <v>589</v>
      </c>
      <c r="C18" s="136">
        <v>7000</v>
      </c>
      <c r="D18" s="128"/>
      <c r="E18" s="136">
        <f t="shared" si="0"/>
        <v>0</v>
      </c>
      <c r="F18" s="136">
        <f t="shared" si="1"/>
        <v>0</v>
      </c>
    </row>
    <row r="19" spans="1:6" s="321" customFormat="1" x14ac:dyDescent="0.2">
      <c r="A19" s="331">
        <v>6</v>
      </c>
      <c r="B19" s="137" t="s">
        <v>590</v>
      </c>
      <c r="C19" s="136">
        <v>20000</v>
      </c>
      <c r="D19" s="128"/>
      <c r="E19" s="136">
        <f t="shared" si="0"/>
        <v>0</v>
      </c>
      <c r="F19" s="136">
        <f t="shared" si="1"/>
        <v>0</v>
      </c>
    </row>
    <row r="20" spans="1:6" s="321" customFormat="1" x14ac:dyDescent="0.2">
      <c r="A20" s="331">
        <v>7</v>
      </c>
      <c r="B20" s="138" t="s">
        <v>591</v>
      </c>
      <c r="C20" s="136">
        <v>5000</v>
      </c>
      <c r="D20" s="128"/>
      <c r="E20" s="136">
        <f t="shared" ref="E20:E21" si="2">D20</f>
        <v>0</v>
      </c>
      <c r="F20" s="136">
        <f t="shared" ref="F20:F21" si="3">E20</f>
        <v>0</v>
      </c>
    </row>
    <row r="21" spans="1:6" s="321" customFormat="1" x14ac:dyDescent="0.2">
      <c r="A21" s="331">
        <v>8</v>
      </c>
      <c r="B21" s="138" t="s">
        <v>591</v>
      </c>
      <c r="C21" s="136">
        <v>5000</v>
      </c>
      <c r="D21" s="128"/>
      <c r="E21" s="136">
        <f t="shared" si="2"/>
        <v>0</v>
      </c>
      <c r="F21" s="136">
        <f t="shared" si="3"/>
        <v>0</v>
      </c>
    </row>
    <row r="22" spans="1:6" s="333" customFormat="1" ht="20.100000000000001" customHeight="1" x14ac:dyDescent="0.2">
      <c r="A22" s="332" t="s">
        <v>74</v>
      </c>
      <c r="B22" s="332"/>
      <c r="C22" s="332"/>
      <c r="D22" s="332"/>
      <c r="E22" s="332">
        <f>SUM(E14:E21)</f>
        <v>0</v>
      </c>
      <c r="F22" s="332">
        <f>SUM(F14:F21)</f>
        <v>0</v>
      </c>
    </row>
    <row r="23" spans="1:6" ht="110.25" x14ac:dyDescent="0.2">
      <c r="E23" s="334" t="s">
        <v>317</v>
      </c>
      <c r="F23" s="334" t="s">
        <v>318</v>
      </c>
    </row>
  </sheetData>
  <sheetProtection algorithmName="SHA-512" hashValue="A8mt2IxJsynLXtXdkVP139puv48rVGaYOejI/sYxHGDLoxSHfT76KTsRlf/fC85gwPnCz59kdXRM17xFKlEAFg==" saltValue="Jwbj/9cFOOEbyn/tKpcDMw==" spinCount="100000" sheet="1" objects="1" scenarios="1"/>
  <mergeCells count="1">
    <mergeCell ref="A11:F11"/>
  </mergeCells>
  <conditionalFormatting sqref="B14:C18">
    <cfRule type="cellIs" dxfId="8" priority="1" operator="equal">
      <formula>0</formula>
    </cfRule>
  </conditionalFormatting>
  <pageMargins left="0.70866141732283472" right="0.70866141732283472" top="0.74803149606299213" bottom="0.74803149606299213" header="0.31496062992125984" footer="0.31496062992125984"/>
  <pageSetup paperSize="9" fitToHeight="0" orientation="portrait" verticalDpi="0" r:id="rId1"/>
  <headerFooter>
    <oddHeader>&amp;C&amp;"-,מודגש"&amp;14&amp;A</oddHeader>
    <oddFooter>עמוד &amp;P מתוך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5">
    <pageSetUpPr fitToPage="1"/>
  </sheetPr>
  <dimension ref="A1:H26"/>
  <sheetViews>
    <sheetView rightToLeft="1" topLeftCell="A9" workbookViewId="0">
      <selection activeCell="A9" sqref="A1:XFD1048576"/>
    </sheetView>
  </sheetViews>
  <sheetFormatPr defaultRowHeight="14.25" x14ac:dyDescent="0.2"/>
  <cols>
    <col min="1" max="1" width="6" style="117" customWidth="1"/>
    <col min="2" max="2" width="25.125" style="117" customWidth="1"/>
    <col min="3" max="3" width="9.875" style="117" bestFit="1" customWidth="1"/>
    <col min="4" max="4" width="8.375" style="117" customWidth="1"/>
    <col min="5" max="6" width="15.375" style="117" customWidth="1"/>
    <col min="7" max="7" width="21.5" style="117" customWidth="1"/>
    <col min="8" max="16384" width="9" style="117"/>
  </cols>
  <sheetData>
    <row r="1" spans="1:8" s="337" customFormat="1" ht="18" x14ac:dyDescent="0.2">
      <c r="A1" s="130"/>
      <c r="B1" s="256" t="s">
        <v>592</v>
      </c>
      <c r="C1" s="335"/>
      <c r="D1" s="336"/>
    </row>
    <row r="2" spans="1:8" s="337" customFormat="1" ht="18" x14ac:dyDescent="0.2">
      <c r="A2" s="255"/>
      <c r="B2" s="256"/>
      <c r="C2" s="335"/>
      <c r="D2" s="336"/>
    </row>
    <row r="3" spans="1:8" s="337" customFormat="1" ht="26.25" customHeight="1" x14ac:dyDescent="0.2">
      <c r="A3" s="255" t="s">
        <v>278</v>
      </c>
      <c r="B3" s="440" t="s">
        <v>593</v>
      </c>
      <c r="C3" s="440"/>
      <c r="D3" s="440"/>
      <c r="E3" s="440"/>
      <c r="F3" s="440"/>
      <c r="G3" s="440"/>
      <c r="H3" s="440"/>
    </row>
    <row r="4" spans="1:8" s="337" customFormat="1" ht="26.25" customHeight="1" x14ac:dyDescent="0.2">
      <c r="A4" s="255" t="s">
        <v>280</v>
      </c>
      <c r="B4" s="440" t="s">
        <v>594</v>
      </c>
      <c r="C4" s="440"/>
      <c r="D4" s="440"/>
      <c r="E4" s="440"/>
      <c r="F4" s="440"/>
      <c r="G4" s="440" t="s">
        <v>282</v>
      </c>
      <c r="H4" s="440"/>
    </row>
    <row r="5" spans="1:8" s="337" customFormat="1" ht="26.25" customHeight="1" x14ac:dyDescent="0.2">
      <c r="A5" s="255" t="s">
        <v>283</v>
      </c>
      <c r="B5" s="440" t="s">
        <v>284</v>
      </c>
      <c r="C5" s="440"/>
      <c r="D5" s="440"/>
      <c r="E5" s="440"/>
      <c r="F5" s="440"/>
      <c r="G5" s="440"/>
      <c r="H5" s="440"/>
    </row>
    <row r="6" spans="1:8" s="337" customFormat="1" ht="26.25" customHeight="1" x14ac:dyDescent="0.2">
      <c r="A6" s="255" t="s">
        <v>285</v>
      </c>
      <c r="B6" s="440" t="s">
        <v>288</v>
      </c>
      <c r="C6" s="440"/>
      <c r="D6" s="440"/>
      <c r="E6" s="440"/>
      <c r="F6" s="440"/>
      <c r="G6" s="440"/>
      <c r="H6" s="440"/>
    </row>
    <row r="7" spans="1:8" s="337" customFormat="1" ht="26.25" customHeight="1" x14ac:dyDescent="0.2">
      <c r="A7" s="255" t="s">
        <v>289</v>
      </c>
      <c r="B7" s="440" t="s">
        <v>595</v>
      </c>
      <c r="C7" s="440"/>
      <c r="D7" s="440"/>
      <c r="E7" s="440"/>
      <c r="F7" s="440"/>
      <c r="G7" s="440"/>
      <c r="H7" s="440"/>
    </row>
    <row r="8" spans="1:8" s="337" customFormat="1" ht="26.25" customHeight="1" x14ac:dyDescent="0.2">
      <c r="A8" s="255" t="s">
        <v>291</v>
      </c>
      <c r="B8" s="440" t="s">
        <v>596</v>
      </c>
      <c r="C8" s="440"/>
      <c r="D8" s="440"/>
      <c r="E8" s="440"/>
      <c r="F8" s="440"/>
      <c r="G8" s="440"/>
      <c r="H8" s="440"/>
    </row>
    <row r="9" spans="1:8" s="337" customFormat="1" ht="26.25" customHeight="1" x14ac:dyDescent="0.2">
      <c r="A9" s="255" t="s">
        <v>293</v>
      </c>
      <c r="B9" s="440" t="s">
        <v>597</v>
      </c>
      <c r="C9" s="440"/>
      <c r="D9" s="440"/>
      <c r="E9" s="440"/>
      <c r="F9" s="440"/>
      <c r="G9" s="440"/>
      <c r="H9" s="440"/>
    </row>
    <row r="10" spans="1:8" s="337" customFormat="1" ht="26.25" customHeight="1" x14ac:dyDescent="0.2">
      <c r="A10" s="255" t="s">
        <v>295</v>
      </c>
      <c r="B10" s="440" t="s">
        <v>581</v>
      </c>
      <c r="C10" s="440"/>
      <c r="D10" s="440"/>
      <c r="E10" s="440"/>
      <c r="F10" s="440"/>
      <c r="G10" s="440"/>
      <c r="H10" s="440"/>
    </row>
    <row r="11" spans="1:8" s="338" customFormat="1" x14ac:dyDescent="0.2">
      <c r="A11" s="129"/>
    </row>
    <row r="12" spans="1:8" s="266" customFormat="1" ht="18" x14ac:dyDescent="0.2">
      <c r="A12" s="435" t="s">
        <v>297</v>
      </c>
      <c r="B12" s="435"/>
      <c r="C12" s="435"/>
      <c r="D12" s="435"/>
      <c r="E12" s="435"/>
      <c r="F12" s="435"/>
      <c r="G12" s="435"/>
      <c r="H12" s="302"/>
    </row>
    <row r="14" spans="1:8" ht="30" x14ac:dyDescent="0.2">
      <c r="A14" s="245" t="s">
        <v>1</v>
      </c>
      <c r="B14" s="245" t="s">
        <v>108</v>
      </c>
      <c r="C14" s="339" t="s">
        <v>97</v>
      </c>
      <c r="D14" s="245" t="s">
        <v>100</v>
      </c>
      <c r="E14" s="340" t="s">
        <v>102</v>
      </c>
      <c r="F14" s="340" t="s">
        <v>106</v>
      </c>
      <c r="G14" s="245" t="s">
        <v>107</v>
      </c>
    </row>
    <row r="15" spans="1:8" ht="20.100000000000001" customHeight="1" x14ac:dyDescent="0.2">
      <c r="A15" s="130">
        <v>1</v>
      </c>
      <c r="B15" s="131" t="s">
        <v>598</v>
      </c>
      <c r="C15" s="132">
        <v>25000</v>
      </c>
      <c r="D15" s="127"/>
      <c r="E15" s="131">
        <f>C15*D15</f>
        <v>0</v>
      </c>
      <c r="F15" s="131">
        <f>E15</f>
        <v>0</v>
      </c>
      <c r="G15" s="131" t="s">
        <v>599</v>
      </c>
    </row>
    <row r="16" spans="1:8" ht="20.100000000000001" customHeight="1" x14ac:dyDescent="0.2">
      <c r="A16" s="130">
        <v>2</v>
      </c>
      <c r="B16" s="131" t="s">
        <v>600</v>
      </c>
      <c r="C16" s="132">
        <v>20000</v>
      </c>
      <c r="D16" s="127"/>
      <c r="E16" s="131">
        <f t="shared" ref="E16:E24" si="0">C16*D16</f>
        <v>0</v>
      </c>
      <c r="F16" s="131">
        <f t="shared" ref="F16:F24" si="1">E16</f>
        <v>0</v>
      </c>
      <c r="G16" s="131" t="s">
        <v>599</v>
      </c>
    </row>
    <row r="17" spans="1:8" ht="20.100000000000001" customHeight="1" x14ac:dyDescent="0.2">
      <c r="A17" s="130">
        <v>3</v>
      </c>
      <c r="B17" s="131" t="s">
        <v>601</v>
      </c>
      <c r="C17" s="132">
        <v>6500</v>
      </c>
      <c r="D17" s="127"/>
      <c r="E17" s="131">
        <f t="shared" si="0"/>
        <v>0</v>
      </c>
      <c r="F17" s="131">
        <f t="shared" si="1"/>
        <v>0</v>
      </c>
      <c r="G17" s="131" t="s">
        <v>602</v>
      </c>
    </row>
    <row r="18" spans="1:8" ht="20.100000000000001" customHeight="1" x14ac:dyDescent="0.2">
      <c r="A18" s="130">
        <v>4</v>
      </c>
      <c r="B18" s="131" t="s">
        <v>603</v>
      </c>
      <c r="C18" s="132">
        <v>1400</v>
      </c>
      <c r="D18" s="127"/>
      <c r="E18" s="131">
        <f t="shared" si="0"/>
        <v>0</v>
      </c>
      <c r="F18" s="131">
        <f t="shared" si="1"/>
        <v>0</v>
      </c>
      <c r="G18" s="131" t="s">
        <v>602</v>
      </c>
    </row>
    <row r="19" spans="1:8" ht="20.100000000000001" customHeight="1" x14ac:dyDescent="0.2">
      <c r="A19" s="130">
        <v>5</v>
      </c>
      <c r="B19" s="131" t="s">
        <v>604</v>
      </c>
      <c r="C19" s="132">
        <v>2500</v>
      </c>
      <c r="D19" s="127"/>
      <c r="E19" s="131">
        <f t="shared" si="0"/>
        <v>0</v>
      </c>
      <c r="F19" s="131">
        <f t="shared" si="1"/>
        <v>0</v>
      </c>
      <c r="G19" s="131" t="s">
        <v>602</v>
      </c>
    </row>
    <row r="20" spans="1:8" ht="20.100000000000001" customHeight="1" x14ac:dyDescent="0.2">
      <c r="A20" s="130">
        <v>6</v>
      </c>
      <c r="B20" s="131" t="s">
        <v>605</v>
      </c>
      <c r="C20" s="132">
        <v>1590</v>
      </c>
      <c r="D20" s="127"/>
      <c r="E20" s="131">
        <f t="shared" si="0"/>
        <v>0</v>
      </c>
      <c r="F20" s="131">
        <f t="shared" si="1"/>
        <v>0</v>
      </c>
      <c r="G20" s="131" t="s">
        <v>602</v>
      </c>
    </row>
    <row r="21" spans="1:8" ht="20.100000000000001" customHeight="1" x14ac:dyDescent="0.2">
      <c r="A21" s="130">
        <v>7</v>
      </c>
      <c r="B21" s="131" t="s">
        <v>250</v>
      </c>
      <c r="C21" s="132">
        <v>650</v>
      </c>
      <c r="D21" s="127"/>
      <c r="E21" s="131">
        <f t="shared" si="0"/>
        <v>0</v>
      </c>
      <c r="F21" s="131">
        <f t="shared" si="1"/>
        <v>0</v>
      </c>
      <c r="G21" s="131" t="s">
        <v>602</v>
      </c>
    </row>
    <row r="22" spans="1:8" ht="20.100000000000001" customHeight="1" x14ac:dyDescent="0.2">
      <c r="A22" s="130">
        <v>8</v>
      </c>
      <c r="B22" s="131" t="s">
        <v>157</v>
      </c>
      <c r="C22" s="132">
        <v>2500</v>
      </c>
      <c r="D22" s="127"/>
      <c r="E22" s="131">
        <f t="shared" si="0"/>
        <v>0</v>
      </c>
      <c r="F22" s="131">
        <f t="shared" si="1"/>
        <v>0</v>
      </c>
      <c r="G22" s="131" t="s">
        <v>602</v>
      </c>
    </row>
    <row r="23" spans="1:8" ht="20.100000000000001" customHeight="1" x14ac:dyDescent="0.2">
      <c r="A23" s="130">
        <v>9</v>
      </c>
      <c r="B23" s="131" t="s">
        <v>606</v>
      </c>
      <c r="C23" s="132">
        <v>2500</v>
      </c>
      <c r="D23" s="127"/>
      <c r="E23" s="131">
        <f t="shared" si="0"/>
        <v>0</v>
      </c>
      <c r="F23" s="131">
        <f t="shared" si="1"/>
        <v>0</v>
      </c>
      <c r="G23" s="131" t="s">
        <v>602</v>
      </c>
    </row>
    <row r="24" spans="1:8" ht="20.100000000000001" customHeight="1" x14ac:dyDescent="0.2">
      <c r="A24" s="130">
        <v>10</v>
      </c>
      <c r="B24" s="131" t="s">
        <v>132</v>
      </c>
      <c r="C24" s="132">
        <v>200</v>
      </c>
      <c r="D24" s="127"/>
      <c r="E24" s="131">
        <f t="shared" si="0"/>
        <v>0</v>
      </c>
      <c r="F24" s="131">
        <f t="shared" si="1"/>
        <v>0</v>
      </c>
      <c r="G24" s="131" t="s">
        <v>602</v>
      </c>
    </row>
    <row r="25" spans="1:8" s="259" customFormat="1" ht="20.100000000000001" customHeight="1" x14ac:dyDescent="0.2">
      <c r="A25" s="139"/>
      <c r="B25" s="284" t="s">
        <v>74</v>
      </c>
      <c r="C25" s="284"/>
      <c r="D25" s="284"/>
      <c r="E25" s="284">
        <f>SUM(E15:E24)</f>
        <v>0</v>
      </c>
      <c r="F25" s="284">
        <f>SUM(F15:F24)</f>
        <v>0</v>
      </c>
      <c r="G25" s="284"/>
      <c r="H25" s="337"/>
    </row>
    <row r="26" spans="1:8" ht="75" x14ac:dyDescent="0.2">
      <c r="E26" s="341" t="s">
        <v>317</v>
      </c>
      <c r="F26" s="341" t="s">
        <v>317</v>
      </c>
    </row>
  </sheetData>
  <sheetProtection algorithmName="SHA-512" hashValue="NyapNufIRyhjF5hfJwYoFbcyZGb4bJXWSs1Kg0MStl+sBidgnbUrFcM9HrJ7J7o+ZNwBzdlNvEGF4B6Ltg2KCg==" saltValue="2mWkD4cWy0nCH56BKR+OHw==" spinCount="100000" sheet="1" objects="1" scenarios="1"/>
  <mergeCells count="9">
    <mergeCell ref="A12:G12"/>
    <mergeCell ref="B9:H9"/>
    <mergeCell ref="B10:H10"/>
    <mergeCell ref="B3:H3"/>
    <mergeCell ref="B4:H4"/>
    <mergeCell ref="B5:H5"/>
    <mergeCell ref="B6:H6"/>
    <mergeCell ref="B7:H7"/>
    <mergeCell ref="B8:H8"/>
  </mergeCells>
  <hyperlinks>
    <hyperlink ref="B15:B16" location="'חממה טיפולית'!A1" display="ראה גיליון מצורף "/>
    <hyperlink ref="B17:B24" location="'חממה טיפולית'!A1" display="ראה גיליון מצורף "/>
  </hyperlinks>
  <pageMargins left="0.70866141732283472" right="0.70866141732283472" top="0.74803149606299213" bottom="0.74803149606299213" header="0.31496062992125984" footer="0.31496062992125984"/>
  <pageSetup paperSize="9" scale="79" fitToHeight="0" orientation="portrait" verticalDpi="0" r:id="rId1"/>
  <headerFooter>
    <oddHeader>&amp;C&amp;"-,מודגש"&amp;14&amp;A</oddHeader>
    <oddFooter>עמוד &amp;P מתוך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6">
    <pageSetUpPr fitToPage="1"/>
  </sheetPr>
  <dimension ref="A1:H77"/>
  <sheetViews>
    <sheetView rightToLeft="1" topLeftCell="A18" workbookViewId="0">
      <selection activeCell="A18" sqref="A1:XFD1048576"/>
    </sheetView>
  </sheetViews>
  <sheetFormatPr defaultRowHeight="14.25" x14ac:dyDescent="0.2"/>
  <cols>
    <col min="1" max="1" width="10.25" style="129" customWidth="1"/>
    <col min="2" max="2" width="36.625" style="338" customWidth="1"/>
    <col min="3" max="3" width="30.625" style="338" customWidth="1"/>
    <col min="4" max="4" width="12.875" style="338" customWidth="1"/>
    <col min="5" max="5" width="11.5" style="338" customWidth="1"/>
    <col min="6" max="7" width="15.625" style="338" customWidth="1"/>
    <col min="8" max="8" width="30.625" style="338" customWidth="1"/>
    <col min="9" max="9" width="18" style="338" customWidth="1"/>
    <col min="10" max="16384" width="9" style="338"/>
  </cols>
  <sheetData>
    <row r="1" spans="1:8" s="337" customFormat="1" ht="18" x14ac:dyDescent="0.2">
      <c r="A1" s="255"/>
      <c r="B1" s="289" t="s">
        <v>607</v>
      </c>
      <c r="C1" s="342"/>
      <c r="D1" s="343"/>
      <c r="E1" s="344"/>
    </row>
    <row r="2" spans="1:8" s="337" customFormat="1" ht="18" x14ac:dyDescent="0.2">
      <c r="A2" s="255"/>
      <c r="B2" s="289"/>
      <c r="C2" s="342"/>
      <c r="D2" s="343"/>
      <c r="E2" s="344"/>
    </row>
    <row r="3" spans="1:8" s="337" customFormat="1" ht="26.25" customHeight="1" x14ac:dyDescent="0.2">
      <c r="A3" s="255" t="s">
        <v>278</v>
      </c>
      <c r="B3" s="433" t="s">
        <v>608</v>
      </c>
      <c r="C3" s="433"/>
      <c r="D3" s="433"/>
      <c r="E3" s="433"/>
    </row>
    <row r="4" spans="1:8" s="337" customFormat="1" ht="26.25" customHeight="1" x14ac:dyDescent="0.2">
      <c r="A4" s="255" t="s">
        <v>280</v>
      </c>
      <c r="B4" s="433" t="s">
        <v>281</v>
      </c>
      <c r="C4" s="433"/>
      <c r="D4" s="433"/>
      <c r="E4" s="433"/>
      <c r="H4" s="337" t="s">
        <v>282</v>
      </c>
    </row>
    <row r="5" spans="1:8" s="337" customFormat="1" ht="26.25" customHeight="1" x14ac:dyDescent="0.2">
      <c r="A5" s="255" t="s">
        <v>283</v>
      </c>
      <c r="B5" s="433" t="s">
        <v>284</v>
      </c>
      <c r="C5" s="433"/>
      <c r="D5" s="433"/>
      <c r="E5" s="433"/>
    </row>
    <row r="6" spans="1:8" s="337" customFormat="1" ht="26.25" customHeight="1" x14ac:dyDescent="0.2">
      <c r="A6" s="255" t="s">
        <v>285</v>
      </c>
      <c r="B6" s="433" t="s">
        <v>288</v>
      </c>
      <c r="C6" s="433"/>
      <c r="D6" s="433"/>
      <c r="E6" s="433"/>
    </row>
    <row r="7" spans="1:8" s="337" customFormat="1" ht="26.25" customHeight="1" x14ac:dyDescent="0.2">
      <c r="A7" s="255" t="s">
        <v>289</v>
      </c>
      <c r="B7" s="433" t="s">
        <v>595</v>
      </c>
      <c r="C7" s="433"/>
      <c r="D7" s="433"/>
      <c r="E7" s="433"/>
    </row>
    <row r="8" spans="1:8" s="337" customFormat="1" ht="26.25" customHeight="1" x14ac:dyDescent="0.2">
      <c r="A8" s="255" t="s">
        <v>291</v>
      </c>
      <c r="B8" s="433" t="s">
        <v>596</v>
      </c>
      <c r="C8" s="433"/>
      <c r="D8" s="433"/>
      <c r="E8" s="433"/>
    </row>
    <row r="9" spans="1:8" s="337" customFormat="1" ht="37.5" customHeight="1" x14ac:dyDescent="0.2">
      <c r="A9" s="255" t="s">
        <v>293</v>
      </c>
      <c r="B9" s="433" t="s">
        <v>609</v>
      </c>
      <c r="C9" s="433"/>
      <c r="D9" s="433"/>
      <c r="E9" s="433"/>
    </row>
    <row r="10" spans="1:8" s="337" customFormat="1" ht="26.25" customHeight="1" x14ac:dyDescent="0.2">
      <c r="A10" s="255" t="s">
        <v>295</v>
      </c>
      <c r="B10" s="433" t="s">
        <v>581</v>
      </c>
      <c r="C10" s="433"/>
      <c r="D10" s="433"/>
      <c r="E10" s="433"/>
    </row>
    <row r="12" spans="1:8" s="346" customFormat="1" ht="18" customHeight="1" x14ac:dyDescent="0.2">
      <c r="A12" s="345"/>
      <c r="B12" s="443" t="s">
        <v>610</v>
      </c>
      <c r="C12" s="443"/>
      <c r="D12" s="443"/>
      <c r="E12" s="443"/>
      <c r="F12" s="443"/>
      <c r="G12" s="443"/>
    </row>
    <row r="13" spans="1:8" s="346" customFormat="1" ht="18.75" thickBot="1" x14ac:dyDescent="0.25">
      <c r="A13" s="345"/>
      <c r="B13" s="347"/>
      <c r="C13" s="347"/>
      <c r="D13" s="347"/>
      <c r="E13" s="347"/>
    </row>
    <row r="14" spans="1:8" s="348" customFormat="1" ht="31.5" x14ac:dyDescent="0.2">
      <c r="B14" s="444" t="s">
        <v>611</v>
      </c>
      <c r="C14" s="445"/>
      <c r="D14" s="445"/>
      <c r="E14" s="446"/>
      <c r="F14" s="349" t="s">
        <v>102</v>
      </c>
      <c r="G14" s="349" t="s">
        <v>106</v>
      </c>
      <c r="H14" s="350"/>
    </row>
    <row r="15" spans="1:8" s="348" customFormat="1" ht="30" customHeight="1" x14ac:dyDescent="0.2">
      <c r="B15" s="447" t="s">
        <v>612</v>
      </c>
      <c r="C15" s="448"/>
      <c r="D15" s="448"/>
      <c r="E15" s="448"/>
      <c r="F15" s="133">
        <f>F32</f>
        <v>0</v>
      </c>
      <c r="G15" s="133">
        <f>G32</f>
        <v>0</v>
      </c>
      <c r="H15" s="350"/>
    </row>
    <row r="16" spans="1:8" s="348" customFormat="1" ht="30" customHeight="1" x14ac:dyDescent="0.2">
      <c r="B16" s="447" t="s">
        <v>613</v>
      </c>
      <c r="C16" s="448"/>
      <c r="D16" s="448"/>
      <c r="E16" s="448"/>
      <c r="F16" s="133">
        <f>F70</f>
        <v>0</v>
      </c>
      <c r="G16" s="133">
        <f>G70</f>
        <v>0</v>
      </c>
      <c r="H16" s="350"/>
    </row>
    <row r="17" spans="1:8" s="348" customFormat="1" ht="30" customHeight="1" thickBot="1" x14ac:dyDescent="0.25">
      <c r="B17" s="441" t="s">
        <v>614</v>
      </c>
      <c r="C17" s="442"/>
      <c r="D17" s="442"/>
      <c r="E17" s="442"/>
      <c r="F17" s="351">
        <f>SUM(F15:F16)</f>
        <v>0</v>
      </c>
      <c r="G17" s="351">
        <f>SUM(G15:G16)</f>
        <v>0</v>
      </c>
      <c r="H17" s="350"/>
    </row>
    <row r="18" spans="1:8" s="266" customFormat="1" ht="78.75" x14ac:dyDescent="0.2">
      <c r="A18" s="352"/>
      <c r="B18" s="353"/>
      <c r="C18" s="354"/>
      <c r="D18" s="355"/>
      <c r="E18" s="134"/>
      <c r="F18" s="356" t="s">
        <v>317</v>
      </c>
      <c r="G18" s="356" t="s">
        <v>318</v>
      </c>
    </row>
    <row r="19" spans="1:8" s="359" customFormat="1" ht="20.25" x14ac:dyDescent="0.2">
      <c r="A19" s="357"/>
      <c r="B19" s="358"/>
      <c r="C19" s="358"/>
      <c r="D19" s="358"/>
      <c r="E19" s="358"/>
    </row>
    <row r="20" spans="1:8" s="266" customFormat="1" ht="18" x14ac:dyDescent="0.2">
      <c r="A20" s="360"/>
      <c r="B20" s="360" t="s">
        <v>615</v>
      </c>
      <c r="C20" s="360"/>
      <c r="D20" s="360"/>
      <c r="E20" s="360"/>
      <c r="F20" s="360"/>
      <c r="G20" s="360"/>
      <c r="H20" s="360"/>
    </row>
    <row r="21" spans="1:8" ht="15" thickBot="1" x14ac:dyDescent="0.25"/>
    <row r="22" spans="1:8" s="363" customFormat="1" ht="43.5" customHeight="1" x14ac:dyDescent="0.2">
      <c r="A22" s="143" t="s">
        <v>616</v>
      </c>
      <c r="B22" s="361" t="s">
        <v>617</v>
      </c>
      <c r="C22" s="361" t="s">
        <v>618</v>
      </c>
      <c r="D22" s="361" t="s">
        <v>105</v>
      </c>
      <c r="E22" s="362" t="s">
        <v>100</v>
      </c>
      <c r="F22" s="329" t="s">
        <v>102</v>
      </c>
      <c r="G22" s="329" t="s">
        <v>106</v>
      </c>
      <c r="H22" s="361" t="s">
        <v>107</v>
      </c>
    </row>
    <row r="23" spans="1:8" s="363" customFormat="1" ht="45" x14ac:dyDescent="0.2">
      <c r="A23" s="331">
        <v>1</v>
      </c>
      <c r="B23" s="364" t="s">
        <v>619</v>
      </c>
      <c r="C23" s="364" t="s">
        <v>620</v>
      </c>
      <c r="D23" s="365"/>
      <c r="E23" s="365"/>
      <c r="F23" s="364">
        <f>E23*D23</f>
        <v>0</v>
      </c>
      <c r="G23" s="364">
        <f>F23</f>
        <v>0</v>
      </c>
      <c r="H23" s="364" t="s">
        <v>621</v>
      </c>
    </row>
    <row r="24" spans="1:8" s="363" customFormat="1" ht="30" x14ac:dyDescent="0.2">
      <c r="A24" s="331">
        <v>2</v>
      </c>
      <c r="B24" s="364" t="s">
        <v>622</v>
      </c>
      <c r="C24" s="364" t="s">
        <v>623</v>
      </c>
      <c r="D24" s="365"/>
      <c r="E24" s="365"/>
      <c r="F24" s="364">
        <f t="shared" ref="F24:F31" si="0">E24*D24</f>
        <v>0</v>
      </c>
      <c r="G24" s="364">
        <f t="shared" ref="G24:G31" si="1">F24</f>
        <v>0</v>
      </c>
      <c r="H24" s="364" t="s">
        <v>621</v>
      </c>
    </row>
    <row r="25" spans="1:8" s="363" customFormat="1" ht="30" x14ac:dyDescent="0.2">
      <c r="A25" s="331">
        <v>3</v>
      </c>
      <c r="B25" s="364" t="s">
        <v>624</v>
      </c>
      <c r="C25" s="364" t="s">
        <v>625</v>
      </c>
      <c r="D25" s="365"/>
      <c r="E25" s="365"/>
      <c r="F25" s="364">
        <f t="shared" si="0"/>
        <v>0</v>
      </c>
      <c r="G25" s="364">
        <f t="shared" si="1"/>
        <v>0</v>
      </c>
      <c r="H25" s="364" t="s">
        <v>626</v>
      </c>
    </row>
    <row r="26" spans="1:8" s="363" customFormat="1" ht="30" x14ac:dyDescent="0.2">
      <c r="A26" s="331">
        <v>4</v>
      </c>
      <c r="B26" s="364" t="s">
        <v>627</v>
      </c>
      <c r="C26" s="364" t="s">
        <v>628</v>
      </c>
      <c r="D26" s="365"/>
      <c r="E26" s="365"/>
      <c r="F26" s="364">
        <f t="shared" si="0"/>
        <v>0</v>
      </c>
      <c r="G26" s="364">
        <f t="shared" si="1"/>
        <v>0</v>
      </c>
      <c r="H26" s="364" t="s">
        <v>629</v>
      </c>
    </row>
    <row r="27" spans="1:8" s="363" customFormat="1" ht="30" x14ac:dyDescent="0.2">
      <c r="A27" s="331">
        <v>5</v>
      </c>
      <c r="B27" s="364" t="s">
        <v>630</v>
      </c>
      <c r="C27" s="364" t="s">
        <v>631</v>
      </c>
      <c r="D27" s="365"/>
      <c r="E27" s="365"/>
      <c r="F27" s="364">
        <f t="shared" si="0"/>
        <v>0</v>
      </c>
      <c r="G27" s="364">
        <f t="shared" si="1"/>
        <v>0</v>
      </c>
      <c r="H27" s="364" t="s">
        <v>629</v>
      </c>
    </row>
    <row r="28" spans="1:8" s="363" customFormat="1" ht="30" x14ac:dyDescent="0.2">
      <c r="A28" s="331">
        <v>6</v>
      </c>
      <c r="B28" s="364" t="s">
        <v>632</v>
      </c>
      <c r="C28" s="364" t="s">
        <v>633</v>
      </c>
      <c r="D28" s="365"/>
      <c r="E28" s="365"/>
      <c r="F28" s="364">
        <f t="shared" si="0"/>
        <v>0</v>
      </c>
      <c r="G28" s="364">
        <f t="shared" si="1"/>
        <v>0</v>
      </c>
      <c r="H28" s="364" t="s">
        <v>626</v>
      </c>
    </row>
    <row r="29" spans="1:8" s="363" customFormat="1" ht="30" x14ac:dyDescent="0.2">
      <c r="A29" s="331">
        <v>7</v>
      </c>
      <c r="B29" s="364" t="s">
        <v>634</v>
      </c>
      <c r="C29" s="364" t="s">
        <v>635</v>
      </c>
      <c r="D29" s="365"/>
      <c r="E29" s="365"/>
      <c r="F29" s="364">
        <f t="shared" si="0"/>
        <v>0</v>
      </c>
      <c r="G29" s="364">
        <f t="shared" si="1"/>
        <v>0</v>
      </c>
      <c r="H29" s="364" t="s">
        <v>636</v>
      </c>
    </row>
    <row r="30" spans="1:8" s="363" customFormat="1" ht="15" x14ac:dyDescent="0.2">
      <c r="A30" s="331">
        <v>8</v>
      </c>
      <c r="B30" s="364" t="s">
        <v>637</v>
      </c>
      <c r="C30" s="364" t="s">
        <v>638</v>
      </c>
      <c r="D30" s="365"/>
      <c r="E30" s="365"/>
      <c r="F30" s="364">
        <f t="shared" si="0"/>
        <v>0</v>
      </c>
      <c r="G30" s="364">
        <f t="shared" si="1"/>
        <v>0</v>
      </c>
      <c r="H30" s="364"/>
    </row>
    <row r="31" spans="1:8" s="363" customFormat="1" ht="30" x14ac:dyDescent="0.2">
      <c r="A31" s="331">
        <v>9</v>
      </c>
      <c r="B31" s="364" t="s">
        <v>639</v>
      </c>
      <c r="C31" s="364" t="s">
        <v>640</v>
      </c>
      <c r="D31" s="365"/>
      <c r="E31" s="365"/>
      <c r="F31" s="364">
        <f t="shared" si="0"/>
        <v>0</v>
      </c>
      <c r="G31" s="364">
        <f t="shared" si="1"/>
        <v>0</v>
      </c>
      <c r="H31" s="364"/>
    </row>
    <row r="32" spans="1:8" s="366" customFormat="1" ht="20.100000000000001" customHeight="1" thickBot="1" x14ac:dyDescent="0.25">
      <c r="B32" s="367" t="s">
        <v>74</v>
      </c>
      <c r="C32" s="367"/>
      <c r="D32" s="367"/>
      <c r="E32" s="367"/>
      <c r="F32" s="368">
        <f>SUM(F23:F31)</f>
        <v>0</v>
      </c>
      <c r="G32" s="368">
        <f>SUM(G23:G31)</f>
        <v>0</v>
      </c>
      <c r="H32" s="336"/>
    </row>
    <row r="33" spans="1:7" s="363" customFormat="1" ht="15" x14ac:dyDescent="0.2">
      <c r="A33" s="318"/>
      <c r="B33" s="369"/>
      <c r="C33" s="369"/>
      <c r="D33" s="369"/>
    </row>
    <row r="34" spans="1:7" s="363" customFormat="1" ht="15.75" x14ac:dyDescent="0.2">
      <c r="A34" s="318"/>
      <c r="B34" s="370"/>
      <c r="C34" s="369"/>
      <c r="D34" s="369"/>
    </row>
    <row r="35" spans="1:7" s="354" customFormat="1" ht="18" x14ac:dyDescent="0.2">
      <c r="A35" s="371"/>
      <c r="B35" s="372" t="s">
        <v>641</v>
      </c>
      <c r="C35" s="373"/>
      <c r="D35" s="373"/>
      <c r="E35" s="373"/>
      <c r="F35" s="374"/>
      <c r="G35" s="374"/>
    </row>
    <row r="36" spans="1:7" s="363" customFormat="1" ht="15.75" x14ac:dyDescent="0.2">
      <c r="A36" s="318"/>
      <c r="B36" s="370"/>
      <c r="C36" s="369"/>
      <c r="D36" s="369"/>
    </row>
    <row r="37" spans="1:7" s="363" customFormat="1" ht="31.5" x14ac:dyDescent="0.2">
      <c r="A37" s="143" t="s">
        <v>1</v>
      </c>
      <c r="B37" s="361" t="s">
        <v>642</v>
      </c>
      <c r="C37" s="361" t="s">
        <v>107</v>
      </c>
      <c r="D37" s="361" t="s">
        <v>97</v>
      </c>
      <c r="E37" s="143" t="s">
        <v>100</v>
      </c>
      <c r="F37" s="329" t="s">
        <v>102</v>
      </c>
      <c r="G37" s="329" t="s">
        <v>106</v>
      </c>
    </row>
    <row r="38" spans="1:7" s="363" customFormat="1" ht="90" x14ac:dyDescent="0.2">
      <c r="A38" s="375">
        <v>1</v>
      </c>
      <c r="B38" s="376" t="s">
        <v>643</v>
      </c>
      <c r="C38" s="377" t="s">
        <v>644</v>
      </c>
      <c r="D38" s="378"/>
      <c r="E38" s="379"/>
      <c r="F38" s="380">
        <f>E38*D38</f>
        <v>0</v>
      </c>
      <c r="G38" s="380">
        <f>F38</f>
        <v>0</v>
      </c>
    </row>
    <row r="39" spans="1:7" s="363" customFormat="1" ht="30" x14ac:dyDescent="0.2">
      <c r="A39" s="375">
        <v>2</v>
      </c>
      <c r="B39" s="376" t="s">
        <v>645</v>
      </c>
      <c r="C39" s="377" t="s">
        <v>646</v>
      </c>
      <c r="D39" s="381">
        <v>460</v>
      </c>
      <c r="E39" s="382"/>
      <c r="F39" s="380">
        <f t="shared" ref="F39:F69" si="2">E39*D39</f>
        <v>0</v>
      </c>
      <c r="G39" s="380">
        <f t="shared" ref="G39:G69" si="3">F39</f>
        <v>0</v>
      </c>
    </row>
    <row r="40" spans="1:7" s="363" customFormat="1" ht="45" x14ac:dyDescent="0.2">
      <c r="A40" s="375">
        <v>3</v>
      </c>
      <c r="B40" s="376" t="s">
        <v>647</v>
      </c>
      <c r="C40" s="377" t="s">
        <v>648</v>
      </c>
      <c r="D40" s="381">
        <v>550</v>
      </c>
      <c r="E40" s="382"/>
      <c r="F40" s="380">
        <f t="shared" si="2"/>
        <v>0</v>
      </c>
      <c r="G40" s="380">
        <f t="shared" si="3"/>
        <v>0</v>
      </c>
    </row>
    <row r="41" spans="1:7" s="363" customFormat="1" ht="75" x14ac:dyDescent="0.2">
      <c r="A41" s="375">
        <v>4</v>
      </c>
      <c r="B41" s="376" t="s">
        <v>649</v>
      </c>
      <c r="C41" s="377" t="s">
        <v>650</v>
      </c>
      <c r="D41" s="381">
        <v>650</v>
      </c>
      <c r="E41" s="382"/>
      <c r="F41" s="380">
        <f t="shared" si="2"/>
        <v>0</v>
      </c>
      <c r="G41" s="380">
        <f t="shared" si="3"/>
        <v>0</v>
      </c>
    </row>
    <row r="42" spans="1:7" s="363" customFormat="1" ht="120" x14ac:dyDescent="0.2">
      <c r="A42" s="375">
        <v>5</v>
      </c>
      <c r="B42" s="376" t="s">
        <v>651</v>
      </c>
      <c r="C42" s="377" t="s">
        <v>652</v>
      </c>
      <c r="D42" s="381">
        <v>150</v>
      </c>
      <c r="E42" s="382"/>
      <c r="F42" s="380">
        <f t="shared" si="2"/>
        <v>0</v>
      </c>
      <c r="G42" s="380">
        <f t="shared" si="3"/>
        <v>0</v>
      </c>
    </row>
    <row r="43" spans="1:7" s="363" customFormat="1" ht="120" x14ac:dyDescent="0.2">
      <c r="A43" s="375">
        <v>6</v>
      </c>
      <c r="B43" s="376" t="s">
        <v>653</v>
      </c>
      <c r="C43" s="377" t="s">
        <v>654</v>
      </c>
      <c r="D43" s="381">
        <v>650</v>
      </c>
      <c r="E43" s="382"/>
      <c r="F43" s="380">
        <f t="shared" si="2"/>
        <v>0</v>
      </c>
      <c r="G43" s="380">
        <f t="shared" si="3"/>
        <v>0</v>
      </c>
    </row>
    <row r="44" spans="1:7" s="363" customFormat="1" ht="75" x14ac:dyDescent="0.2">
      <c r="A44" s="375">
        <v>7</v>
      </c>
      <c r="B44" s="383" t="s">
        <v>655</v>
      </c>
      <c r="C44" s="377" t="s">
        <v>656</v>
      </c>
      <c r="D44" s="381">
        <v>150</v>
      </c>
      <c r="E44" s="382"/>
      <c r="F44" s="380">
        <f t="shared" si="2"/>
        <v>0</v>
      </c>
      <c r="G44" s="380">
        <f t="shared" si="3"/>
        <v>0</v>
      </c>
    </row>
    <row r="45" spans="1:7" s="363" customFormat="1" ht="105" x14ac:dyDescent="0.2">
      <c r="A45" s="375">
        <v>8</v>
      </c>
      <c r="B45" s="376" t="s">
        <v>657</v>
      </c>
      <c r="C45" s="377" t="s">
        <v>658</v>
      </c>
      <c r="D45" s="381">
        <v>410</v>
      </c>
      <c r="E45" s="382"/>
      <c r="F45" s="380">
        <f t="shared" si="2"/>
        <v>0</v>
      </c>
      <c r="G45" s="380">
        <f t="shared" si="3"/>
        <v>0</v>
      </c>
    </row>
    <row r="46" spans="1:7" s="363" customFormat="1" ht="120" x14ac:dyDescent="0.2">
      <c r="A46" s="375">
        <v>9</v>
      </c>
      <c r="B46" s="376" t="s">
        <v>659</v>
      </c>
      <c r="C46" s="377" t="s">
        <v>660</v>
      </c>
      <c r="D46" s="381">
        <v>360</v>
      </c>
      <c r="E46" s="382"/>
      <c r="F46" s="380">
        <f t="shared" si="2"/>
        <v>0</v>
      </c>
      <c r="G46" s="380">
        <f t="shared" si="3"/>
        <v>0</v>
      </c>
    </row>
    <row r="47" spans="1:7" s="363" customFormat="1" ht="120" x14ac:dyDescent="0.2">
      <c r="A47" s="375">
        <v>10</v>
      </c>
      <c r="B47" s="376" t="s">
        <v>661</v>
      </c>
      <c r="C47" s="377" t="s">
        <v>662</v>
      </c>
      <c r="D47" s="379"/>
      <c r="E47" s="379"/>
      <c r="F47" s="380">
        <f t="shared" si="2"/>
        <v>0</v>
      </c>
      <c r="G47" s="380">
        <f t="shared" si="3"/>
        <v>0</v>
      </c>
    </row>
    <row r="48" spans="1:7" s="363" customFormat="1" ht="60" x14ac:dyDescent="0.2">
      <c r="A48" s="375">
        <v>11</v>
      </c>
      <c r="B48" s="376" t="s">
        <v>663</v>
      </c>
      <c r="C48" s="377" t="s">
        <v>664</v>
      </c>
      <c r="D48" s="381">
        <v>550</v>
      </c>
      <c r="E48" s="382"/>
      <c r="F48" s="380">
        <f t="shared" si="2"/>
        <v>0</v>
      </c>
      <c r="G48" s="380">
        <f t="shared" si="3"/>
        <v>0</v>
      </c>
    </row>
    <row r="49" spans="1:7" s="363" customFormat="1" ht="45" x14ac:dyDescent="0.2">
      <c r="A49" s="375">
        <v>12</v>
      </c>
      <c r="B49" s="376" t="s">
        <v>665</v>
      </c>
      <c r="C49" s="377" t="s">
        <v>666</v>
      </c>
      <c r="D49" s="381">
        <v>150</v>
      </c>
      <c r="E49" s="382"/>
      <c r="F49" s="380">
        <f t="shared" si="2"/>
        <v>0</v>
      </c>
      <c r="G49" s="380">
        <f t="shared" si="3"/>
        <v>0</v>
      </c>
    </row>
    <row r="50" spans="1:7" s="363" customFormat="1" ht="75" x14ac:dyDescent="0.2">
      <c r="A50" s="375">
        <v>13</v>
      </c>
      <c r="B50" s="376" t="s">
        <v>667</v>
      </c>
      <c r="C50" s="377" t="s">
        <v>668</v>
      </c>
      <c r="D50" s="381">
        <v>260</v>
      </c>
      <c r="E50" s="382"/>
      <c r="F50" s="380">
        <f t="shared" si="2"/>
        <v>0</v>
      </c>
      <c r="G50" s="380">
        <f t="shared" si="3"/>
        <v>0</v>
      </c>
    </row>
    <row r="51" spans="1:7" s="363" customFormat="1" ht="60" x14ac:dyDescent="0.2">
      <c r="A51" s="375">
        <v>14</v>
      </c>
      <c r="B51" s="376" t="s">
        <v>669</v>
      </c>
      <c r="C51" s="377" t="s">
        <v>670</v>
      </c>
      <c r="D51" s="381">
        <v>150</v>
      </c>
      <c r="E51" s="382"/>
      <c r="F51" s="380">
        <f t="shared" si="2"/>
        <v>0</v>
      </c>
      <c r="G51" s="380">
        <f t="shared" si="3"/>
        <v>0</v>
      </c>
    </row>
    <row r="52" spans="1:7" s="363" customFormat="1" ht="30" x14ac:dyDescent="0.2">
      <c r="A52" s="375">
        <v>15</v>
      </c>
      <c r="B52" s="376" t="s">
        <v>671</v>
      </c>
      <c r="C52" s="377" t="s">
        <v>672</v>
      </c>
      <c r="D52" s="381">
        <v>860</v>
      </c>
      <c r="E52" s="382"/>
      <c r="F52" s="380">
        <f t="shared" si="2"/>
        <v>0</v>
      </c>
      <c r="G52" s="380">
        <f t="shared" si="3"/>
        <v>0</v>
      </c>
    </row>
    <row r="53" spans="1:7" s="363" customFormat="1" ht="15" x14ac:dyDescent="0.2">
      <c r="A53" s="375">
        <v>16</v>
      </c>
      <c r="B53" s="376" t="s">
        <v>673</v>
      </c>
      <c r="C53" s="377" t="s">
        <v>674</v>
      </c>
      <c r="D53" s="381">
        <v>1600</v>
      </c>
      <c r="E53" s="382"/>
      <c r="F53" s="380">
        <f t="shared" si="2"/>
        <v>0</v>
      </c>
      <c r="G53" s="380">
        <f t="shared" si="3"/>
        <v>0</v>
      </c>
    </row>
    <row r="54" spans="1:7" s="363" customFormat="1" ht="60" x14ac:dyDescent="0.2">
      <c r="A54" s="375">
        <v>17</v>
      </c>
      <c r="B54" s="376" t="s">
        <v>675</v>
      </c>
      <c r="C54" s="377" t="s">
        <v>676</v>
      </c>
      <c r="D54" s="381">
        <v>240</v>
      </c>
      <c r="E54" s="382"/>
      <c r="F54" s="380">
        <f t="shared" si="2"/>
        <v>0</v>
      </c>
      <c r="G54" s="380">
        <f t="shared" si="3"/>
        <v>0</v>
      </c>
    </row>
    <row r="55" spans="1:7" s="363" customFormat="1" ht="45" x14ac:dyDescent="0.2">
      <c r="A55" s="375">
        <v>18</v>
      </c>
      <c r="B55" s="376" t="s">
        <v>677</v>
      </c>
      <c r="C55" s="377" t="s">
        <v>678</v>
      </c>
      <c r="D55" s="381">
        <v>120</v>
      </c>
      <c r="E55" s="382"/>
      <c r="F55" s="380">
        <f t="shared" si="2"/>
        <v>0</v>
      </c>
      <c r="G55" s="380">
        <f t="shared" si="3"/>
        <v>0</v>
      </c>
    </row>
    <row r="56" spans="1:7" s="363" customFormat="1" ht="75" x14ac:dyDescent="0.2">
      <c r="A56" s="375">
        <v>19</v>
      </c>
      <c r="B56" s="376" t="s">
        <v>679</v>
      </c>
      <c r="C56" s="377" t="s">
        <v>680</v>
      </c>
      <c r="D56" s="381">
        <v>200</v>
      </c>
      <c r="E56" s="382"/>
      <c r="F56" s="380">
        <f t="shared" si="2"/>
        <v>0</v>
      </c>
      <c r="G56" s="380">
        <f t="shared" si="3"/>
        <v>0</v>
      </c>
    </row>
    <row r="57" spans="1:7" s="363" customFormat="1" ht="75" x14ac:dyDescent="0.2">
      <c r="A57" s="375">
        <v>20</v>
      </c>
      <c r="B57" s="376" t="s">
        <v>681</v>
      </c>
      <c r="C57" s="377" t="s">
        <v>682</v>
      </c>
      <c r="D57" s="381">
        <v>220</v>
      </c>
      <c r="E57" s="382"/>
      <c r="F57" s="380">
        <f t="shared" si="2"/>
        <v>0</v>
      </c>
      <c r="G57" s="380">
        <f t="shared" si="3"/>
        <v>0</v>
      </c>
    </row>
    <row r="58" spans="1:7" s="363" customFormat="1" ht="60" x14ac:dyDescent="0.2">
      <c r="A58" s="375">
        <v>21</v>
      </c>
      <c r="B58" s="376" t="s">
        <v>683</v>
      </c>
      <c r="C58" s="377" t="s">
        <v>684</v>
      </c>
      <c r="D58" s="381">
        <v>120</v>
      </c>
      <c r="E58" s="382"/>
      <c r="F58" s="380">
        <f t="shared" si="2"/>
        <v>0</v>
      </c>
      <c r="G58" s="380">
        <f t="shared" si="3"/>
        <v>0</v>
      </c>
    </row>
    <row r="59" spans="1:7" s="363" customFormat="1" ht="45" x14ac:dyDescent="0.2">
      <c r="A59" s="375">
        <v>22</v>
      </c>
      <c r="B59" s="376" t="s">
        <v>685</v>
      </c>
      <c r="C59" s="377" t="s">
        <v>686</v>
      </c>
      <c r="D59" s="381">
        <v>550</v>
      </c>
      <c r="E59" s="382"/>
      <c r="F59" s="380">
        <f t="shared" si="2"/>
        <v>0</v>
      </c>
      <c r="G59" s="380">
        <f t="shared" si="3"/>
        <v>0</v>
      </c>
    </row>
    <row r="60" spans="1:7" s="363" customFormat="1" ht="75" x14ac:dyDescent="0.2">
      <c r="A60" s="375">
        <v>23</v>
      </c>
      <c r="B60" s="376" t="s">
        <v>687</v>
      </c>
      <c r="C60" s="377" t="s">
        <v>688</v>
      </c>
      <c r="D60" s="381">
        <v>550</v>
      </c>
      <c r="E60" s="382"/>
      <c r="F60" s="380">
        <f t="shared" si="2"/>
        <v>0</v>
      </c>
      <c r="G60" s="380">
        <f t="shared" si="3"/>
        <v>0</v>
      </c>
    </row>
    <row r="61" spans="1:7" s="363" customFormat="1" ht="105" x14ac:dyDescent="0.2">
      <c r="A61" s="375">
        <v>24</v>
      </c>
      <c r="B61" s="376" t="s">
        <v>689</v>
      </c>
      <c r="C61" s="377" t="s">
        <v>690</v>
      </c>
      <c r="D61" s="381">
        <v>80</v>
      </c>
      <c r="E61" s="382"/>
      <c r="F61" s="380">
        <f t="shared" si="2"/>
        <v>0</v>
      </c>
      <c r="G61" s="380">
        <f t="shared" si="3"/>
        <v>0</v>
      </c>
    </row>
    <row r="62" spans="1:7" s="363" customFormat="1" ht="30" x14ac:dyDescent="0.2">
      <c r="A62" s="375">
        <v>25</v>
      </c>
      <c r="B62" s="376" t="s">
        <v>691</v>
      </c>
      <c r="C62" s="377" t="s">
        <v>692</v>
      </c>
      <c r="D62" s="381">
        <v>1000</v>
      </c>
      <c r="E62" s="382"/>
      <c r="F62" s="380">
        <f t="shared" si="2"/>
        <v>0</v>
      </c>
      <c r="G62" s="380">
        <f t="shared" si="3"/>
        <v>0</v>
      </c>
    </row>
    <row r="63" spans="1:7" s="363" customFormat="1" ht="60" x14ac:dyDescent="0.2">
      <c r="A63" s="375">
        <v>26</v>
      </c>
      <c r="B63" s="376" t="s">
        <v>693</v>
      </c>
      <c r="C63" s="377" t="s">
        <v>694</v>
      </c>
      <c r="D63" s="381">
        <v>130</v>
      </c>
      <c r="E63" s="382"/>
      <c r="F63" s="380">
        <f t="shared" si="2"/>
        <v>0</v>
      </c>
      <c r="G63" s="380">
        <f t="shared" si="3"/>
        <v>0</v>
      </c>
    </row>
    <row r="64" spans="1:7" s="363" customFormat="1" ht="60" x14ac:dyDescent="0.2">
      <c r="A64" s="375">
        <v>27</v>
      </c>
      <c r="B64" s="376" t="s">
        <v>695</v>
      </c>
      <c r="C64" s="377" t="s">
        <v>696</v>
      </c>
      <c r="D64" s="381">
        <v>80</v>
      </c>
      <c r="E64" s="382"/>
      <c r="F64" s="380">
        <f t="shared" si="2"/>
        <v>0</v>
      </c>
      <c r="G64" s="380">
        <f t="shared" si="3"/>
        <v>0</v>
      </c>
    </row>
    <row r="65" spans="1:7" s="363" customFormat="1" ht="90" x14ac:dyDescent="0.2">
      <c r="A65" s="375">
        <v>28</v>
      </c>
      <c r="B65" s="376" t="s">
        <v>697</v>
      </c>
      <c r="C65" s="377" t="s">
        <v>698</v>
      </c>
      <c r="D65" s="381">
        <v>200</v>
      </c>
      <c r="E65" s="382"/>
      <c r="F65" s="380">
        <f t="shared" si="2"/>
        <v>0</v>
      </c>
      <c r="G65" s="380">
        <f t="shared" si="3"/>
        <v>0</v>
      </c>
    </row>
    <row r="66" spans="1:7" s="363" customFormat="1" ht="30" x14ac:dyDescent="0.2">
      <c r="A66" s="375">
        <v>29</v>
      </c>
      <c r="B66" s="376" t="s">
        <v>699</v>
      </c>
      <c r="C66" s="377" t="s">
        <v>700</v>
      </c>
      <c r="D66" s="381">
        <v>50</v>
      </c>
      <c r="E66" s="382"/>
      <c r="F66" s="380">
        <f t="shared" si="2"/>
        <v>0</v>
      </c>
      <c r="G66" s="380">
        <f t="shared" si="3"/>
        <v>0</v>
      </c>
    </row>
    <row r="67" spans="1:7" s="363" customFormat="1" ht="75" x14ac:dyDescent="0.2">
      <c r="A67" s="375">
        <v>30</v>
      </c>
      <c r="B67" s="376" t="s">
        <v>701</v>
      </c>
      <c r="C67" s="377" t="s">
        <v>702</v>
      </c>
      <c r="D67" s="381">
        <v>200</v>
      </c>
      <c r="E67" s="382"/>
      <c r="F67" s="380">
        <f t="shared" si="2"/>
        <v>0</v>
      </c>
      <c r="G67" s="380">
        <f t="shared" si="3"/>
        <v>0</v>
      </c>
    </row>
    <row r="68" spans="1:7" s="363" customFormat="1" ht="60" x14ac:dyDescent="0.2">
      <c r="A68" s="375">
        <v>31</v>
      </c>
      <c r="B68" s="376" t="s">
        <v>703</v>
      </c>
      <c r="C68" s="377" t="s">
        <v>704</v>
      </c>
      <c r="D68" s="381">
        <v>140</v>
      </c>
      <c r="E68" s="382"/>
      <c r="F68" s="380">
        <f t="shared" si="2"/>
        <v>0</v>
      </c>
      <c r="G68" s="380">
        <f t="shared" si="3"/>
        <v>0</v>
      </c>
    </row>
    <row r="69" spans="1:7" s="363" customFormat="1" ht="30" x14ac:dyDescent="0.2">
      <c r="A69" s="375">
        <v>32</v>
      </c>
      <c r="B69" s="376" t="s">
        <v>705</v>
      </c>
      <c r="C69" s="377" t="s">
        <v>706</v>
      </c>
      <c r="D69" s="381">
        <v>40</v>
      </c>
      <c r="E69" s="382"/>
      <c r="F69" s="380">
        <f t="shared" si="2"/>
        <v>0</v>
      </c>
      <c r="G69" s="380">
        <f t="shared" si="3"/>
        <v>0</v>
      </c>
    </row>
    <row r="70" spans="1:7" s="366" customFormat="1" ht="20.100000000000001" customHeight="1" x14ac:dyDescent="0.2">
      <c r="A70" s="384"/>
      <c r="B70" s="143" t="s">
        <v>74</v>
      </c>
      <c r="C70" s="143"/>
      <c r="D70" s="143"/>
      <c r="E70" s="143"/>
      <c r="F70" s="143">
        <f>SUM(F38:F69)</f>
        <v>0</v>
      </c>
      <c r="G70" s="143">
        <f>SUM(G38:G69)</f>
        <v>0</v>
      </c>
    </row>
    <row r="71" spans="1:7" s="363" customFormat="1" ht="15" x14ac:dyDescent="0.2">
      <c r="A71" s="318"/>
    </row>
    <row r="72" spans="1:7" s="363" customFormat="1" ht="15" x14ac:dyDescent="0.2">
      <c r="A72" s="318"/>
    </row>
    <row r="73" spans="1:7" s="363" customFormat="1" ht="15" x14ac:dyDescent="0.2">
      <c r="A73" s="318"/>
    </row>
    <row r="74" spans="1:7" s="363" customFormat="1" ht="15" x14ac:dyDescent="0.2">
      <c r="A74" s="318"/>
    </row>
    <row r="75" spans="1:7" s="363" customFormat="1" ht="15" x14ac:dyDescent="0.2">
      <c r="A75" s="318"/>
    </row>
    <row r="76" spans="1:7" s="363" customFormat="1" ht="15" x14ac:dyDescent="0.2">
      <c r="A76" s="318"/>
    </row>
    <row r="77" spans="1:7" s="363" customFormat="1" ht="15" x14ac:dyDescent="0.2">
      <c r="A77" s="318"/>
    </row>
  </sheetData>
  <sheetProtection algorithmName="SHA-512" hashValue="ribruf0o2RxcWgLiXKEYLIs5Zaj+wrCBFHQwKyGvmEbnt2VN/nPvkp4JIQSTxc5tIkWsK7Z/pIuPNTwewdaKGg==" saltValue="SjA78Bq3uBty3E/eIZnt/Q==" spinCount="100000" sheet="1" objects="1" scenarios="1"/>
  <mergeCells count="13">
    <mergeCell ref="B17:E17"/>
    <mergeCell ref="B12:G12"/>
    <mergeCell ref="B8:E8"/>
    <mergeCell ref="B3:E3"/>
    <mergeCell ref="B4:E4"/>
    <mergeCell ref="B5:E5"/>
    <mergeCell ref="B6:E6"/>
    <mergeCell ref="B7:E7"/>
    <mergeCell ref="B14:E14"/>
    <mergeCell ref="B9:E9"/>
    <mergeCell ref="B10:E10"/>
    <mergeCell ref="B15:E15"/>
    <mergeCell ref="B16:E16"/>
  </mergeCells>
  <pageMargins left="0.70866141732283472" right="0.70866141732283472" top="0.74803149606299213" bottom="0.74803149606299213" header="0.31496062992125984" footer="0.31496062992125984"/>
  <pageSetup paperSize="9" scale="60" fitToHeight="0" orientation="portrait" verticalDpi="0" r:id="rId1"/>
  <headerFooter>
    <oddHeader>&amp;C&amp;"-,מודגש"&amp;14&amp;A</oddHeader>
    <oddFooter>עמוד &amp;P מתוך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7">
    <pageSetUpPr fitToPage="1"/>
  </sheetPr>
  <dimension ref="A2:K23"/>
  <sheetViews>
    <sheetView rightToLeft="1" workbookViewId="0">
      <selection sqref="A1:XFD1048576"/>
    </sheetView>
  </sheetViews>
  <sheetFormatPr defaultRowHeight="14.25" x14ac:dyDescent="0.2"/>
  <cols>
    <col min="1" max="1" width="9" style="117"/>
    <col min="2" max="2" width="18.125" style="117" customWidth="1"/>
    <col min="3" max="3" width="9.875" style="117" customWidth="1"/>
    <col min="4" max="4" width="9" style="117"/>
    <col min="5" max="6" width="13.625" style="117" customWidth="1"/>
    <col min="7" max="7" width="38.875" style="117" customWidth="1"/>
    <col min="8" max="8" width="9" style="117"/>
    <col min="9" max="9" width="12.875" style="117" customWidth="1"/>
    <col min="10" max="10" width="14.125" style="117" customWidth="1"/>
    <col min="11" max="11" width="14" style="117" customWidth="1"/>
    <col min="12" max="16384" width="9" style="117"/>
  </cols>
  <sheetData>
    <row r="2" spans="1:11" ht="18" x14ac:dyDescent="0.2">
      <c r="A2" s="372" t="s">
        <v>707</v>
      </c>
      <c r="B2" s="360"/>
      <c r="C2" s="360"/>
      <c r="D2" s="360"/>
      <c r="E2" s="360"/>
      <c r="F2" s="360"/>
      <c r="G2" s="360"/>
      <c r="I2" s="360"/>
      <c r="J2" s="360"/>
      <c r="K2" s="360"/>
    </row>
    <row r="3" spans="1:11" ht="18" x14ac:dyDescent="0.2">
      <c r="A3" s="385" t="s">
        <v>708</v>
      </c>
      <c r="B3" s="449" t="s">
        <v>709</v>
      </c>
      <c r="C3" s="449"/>
      <c r="D3" s="449"/>
      <c r="E3" s="449"/>
      <c r="F3" s="449"/>
      <c r="G3" s="449"/>
      <c r="I3" s="360"/>
      <c r="J3" s="360"/>
      <c r="K3" s="360"/>
    </row>
    <row r="5" spans="1:11" s="259" customFormat="1" ht="18.75" thickBot="1" x14ac:dyDescent="0.25">
      <c r="A5" s="435" t="s">
        <v>297</v>
      </c>
      <c r="B5" s="435"/>
      <c r="C5" s="435"/>
      <c r="D5" s="435"/>
      <c r="E5" s="435"/>
      <c r="F5" s="435"/>
      <c r="G5" s="435"/>
      <c r="H5" s="386"/>
      <c r="J5" s="387"/>
      <c r="K5" s="255"/>
    </row>
    <row r="6" spans="1:11" s="259" customFormat="1" ht="18.75" thickBot="1" x14ac:dyDescent="0.25">
      <c r="A6" s="388"/>
      <c r="B6" s="386"/>
      <c r="C6" s="386"/>
      <c r="D6" s="386"/>
      <c r="E6" s="386"/>
      <c r="F6" s="386"/>
      <c r="G6" s="386"/>
      <c r="I6" s="436" t="s">
        <v>554</v>
      </c>
      <c r="J6" s="437"/>
      <c r="K6" s="438"/>
    </row>
    <row r="7" spans="1:11" s="259" customFormat="1" ht="45" x14ac:dyDescent="0.2">
      <c r="A7" s="389" t="s">
        <v>1</v>
      </c>
      <c r="B7" s="390" t="s">
        <v>108</v>
      </c>
      <c r="C7" s="390" t="s">
        <v>555</v>
      </c>
      <c r="D7" s="391" t="s">
        <v>100</v>
      </c>
      <c r="E7" s="340" t="s">
        <v>102</v>
      </c>
      <c r="F7" s="340" t="s">
        <v>106</v>
      </c>
      <c r="G7" s="392" t="s">
        <v>103</v>
      </c>
      <c r="I7" s="303" t="s">
        <v>556</v>
      </c>
      <c r="J7" s="304" t="s">
        <v>557</v>
      </c>
      <c r="K7" s="305" t="s">
        <v>555</v>
      </c>
    </row>
    <row r="8" spans="1:11" s="259" customFormat="1" ht="20.100000000000001" customHeight="1" x14ac:dyDescent="0.2">
      <c r="A8" s="130">
        <v>1</v>
      </c>
      <c r="B8" s="140"/>
      <c r="C8" s="139">
        <f t="shared" ref="C8:C20" si="0">K8</f>
        <v>0</v>
      </c>
      <c r="D8" s="144"/>
      <c r="E8" s="139">
        <f>C8*D8</f>
        <v>0</v>
      </c>
      <c r="F8" s="139">
        <f>E8</f>
        <v>0</v>
      </c>
      <c r="G8" s="312"/>
      <c r="I8" s="311"/>
      <c r="J8" s="144"/>
      <c r="K8" s="312"/>
    </row>
    <row r="9" spans="1:11" s="259" customFormat="1" ht="20.100000000000001" customHeight="1" x14ac:dyDescent="0.2">
      <c r="A9" s="130">
        <v>2</v>
      </c>
      <c r="B9" s="140"/>
      <c r="C9" s="139">
        <f t="shared" si="0"/>
        <v>0</v>
      </c>
      <c r="D9" s="144"/>
      <c r="E9" s="139">
        <f t="shared" ref="E9:E20" si="1">C9*D9</f>
        <v>0</v>
      </c>
      <c r="F9" s="139">
        <f t="shared" ref="F9:F20" si="2">E9</f>
        <v>0</v>
      </c>
      <c r="G9" s="312"/>
      <c r="I9" s="311"/>
      <c r="J9" s="144"/>
      <c r="K9" s="312"/>
    </row>
    <row r="10" spans="1:11" s="259" customFormat="1" ht="20.100000000000001" customHeight="1" x14ac:dyDescent="0.2">
      <c r="A10" s="130">
        <v>3</v>
      </c>
      <c r="B10" s="140"/>
      <c r="C10" s="139">
        <f t="shared" si="0"/>
        <v>0</v>
      </c>
      <c r="D10" s="144"/>
      <c r="E10" s="139">
        <f t="shared" si="1"/>
        <v>0</v>
      </c>
      <c r="F10" s="139">
        <f t="shared" si="2"/>
        <v>0</v>
      </c>
      <c r="G10" s="312"/>
      <c r="I10" s="311"/>
      <c r="J10" s="144"/>
      <c r="K10" s="312"/>
    </row>
    <row r="11" spans="1:11" s="259" customFormat="1" ht="20.100000000000001" customHeight="1" x14ac:dyDescent="0.2">
      <c r="A11" s="130">
        <v>4</v>
      </c>
      <c r="B11" s="140"/>
      <c r="C11" s="139">
        <f t="shared" si="0"/>
        <v>0</v>
      </c>
      <c r="D11" s="144"/>
      <c r="E11" s="139">
        <f t="shared" si="1"/>
        <v>0</v>
      </c>
      <c r="F11" s="139">
        <f t="shared" si="2"/>
        <v>0</v>
      </c>
      <c r="G11" s="312"/>
      <c r="I11" s="311"/>
      <c r="J11" s="144"/>
      <c r="K11" s="312"/>
    </row>
    <row r="12" spans="1:11" s="259" customFormat="1" ht="20.100000000000001" customHeight="1" x14ac:dyDescent="0.2">
      <c r="A12" s="130">
        <v>5</v>
      </c>
      <c r="B12" s="140"/>
      <c r="C12" s="139">
        <f t="shared" si="0"/>
        <v>0</v>
      </c>
      <c r="D12" s="144"/>
      <c r="E12" s="139">
        <f t="shared" si="1"/>
        <v>0</v>
      </c>
      <c r="F12" s="139">
        <f t="shared" si="2"/>
        <v>0</v>
      </c>
      <c r="G12" s="312"/>
      <c r="I12" s="311"/>
      <c r="J12" s="144"/>
      <c r="K12" s="312"/>
    </row>
    <row r="13" spans="1:11" s="259" customFormat="1" ht="20.100000000000001" customHeight="1" x14ac:dyDescent="0.2">
      <c r="A13" s="130">
        <v>6</v>
      </c>
      <c r="B13" s="140"/>
      <c r="C13" s="139">
        <f t="shared" si="0"/>
        <v>0</v>
      </c>
      <c r="D13" s="144"/>
      <c r="E13" s="139">
        <f t="shared" si="1"/>
        <v>0</v>
      </c>
      <c r="F13" s="139">
        <f t="shared" si="2"/>
        <v>0</v>
      </c>
      <c r="G13" s="312"/>
      <c r="I13" s="311"/>
      <c r="J13" s="144"/>
      <c r="K13" s="312"/>
    </row>
    <row r="14" spans="1:11" s="259" customFormat="1" ht="20.100000000000001" customHeight="1" x14ac:dyDescent="0.2">
      <c r="A14" s="130">
        <v>7</v>
      </c>
      <c r="B14" s="140"/>
      <c r="C14" s="139">
        <f t="shared" si="0"/>
        <v>0</v>
      </c>
      <c r="D14" s="144"/>
      <c r="E14" s="139">
        <f t="shared" si="1"/>
        <v>0</v>
      </c>
      <c r="F14" s="139">
        <f t="shared" si="2"/>
        <v>0</v>
      </c>
      <c r="G14" s="312"/>
      <c r="I14" s="311"/>
      <c r="J14" s="144"/>
      <c r="K14" s="312"/>
    </row>
    <row r="15" spans="1:11" s="259" customFormat="1" ht="20.100000000000001" customHeight="1" x14ac:dyDescent="0.2">
      <c r="A15" s="130">
        <v>8</v>
      </c>
      <c r="B15" s="140"/>
      <c r="C15" s="139">
        <f t="shared" si="0"/>
        <v>0</v>
      </c>
      <c r="D15" s="144"/>
      <c r="E15" s="139">
        <f t="shared" si="1"/>
        <v>0</v>
      </c>
      <c r="F15" s="139">
        <f t="shared" si="2"/>
        <v>0</v>
      </c>
      <c r="G15" s="312"/>
      <c r="I15" s="311"/>
      <c r="J15" s="144"/>
      <c r="K15" s="312"/>
    </row>
    <row r="16" spans="1:11" s="259" customFormat="1" ht="20.100000000000001" customHeight="1" x14ac:dyDescent="0.2">
      <c r="A16" s="130">
        <v>9</v>
      </c>
      <c r="B16" s="140"/>
      <c r="C16" s="139">
        <f t="shared" si="0"/>
        <v>0</v>
      </c>
      <c r="D16" s="144"/>
      <c r="E16" s="139">
        <f t="shared" si="1"/>
        <v>0</v>
      </c>
      <c r="F16" s="139">
        <f t="shared" si="2"/>
        <v>0</v>
      </c>
      <c r="G16" s="312"/>
      <c r="I16" s="311"/>
      <c r="J16" s="144"/>
      <c r="K16" s="312"/>
    </row>
    <row r="17" spans="1:11" s="259" customFormat="1" ht="20.100000000000001" customHeight="1" x14ac:dyDescent="0.2">
      <c r="A17" s="130">
        <v>10</v>
      </c>
      <c r="B17" s="140"/>
      <c r="C17" s="139">
        <f t="shared" si="0"/>
        <v>0</v>
      </c>
      <c r="D17" s="144"/>
      <c r="E17" s="139">
        <f t="shared" si="1"/>
        <v>0</v>
      </c>
      <c r="F17" s="139">
        <f t="shared" si="2"/>
        <v>0</v>
      </c>
      <c r="G17" s="312"/>
      <c r="I17" s="311"/>
      <c r="J17" s="144"/>
      <c r="K17" s="312"/>
    </row>
    <row r="18" spans="1:11" s="259" customFormat="1" ht="20.100000000000001" customHeight="1" x14ac:dyDescent="0.2">
      <c r="A18" s="130">
        <v>11</v>
      </c>
      <c r="B18" s="140"/>
      <c r="C18" s="139">
        <f t="shared" si="0"/>
        <v>0</v>
      </c>
      <c r="D18" s="144"/>
      <c r="E18" s="139">
        <f t="shared" si="1"/>
        <v>0</v>
      </c>
      <c r="F18" s="139">
        <f t="shared" si="2"/>
        <v>0</v>
      </c>
      <c r="G18" s="312"/>
      <c r="I18" s="311"/>
      <c r="J18" s="144"/>
      <c r="K18" s="312"/>
    </row>
    <row r="19" spans="1:11" s="259" customFormat="1" ht="20.100000000000001" customHeight="1" x14ac:dyDescent="0.2">
      <c r="A19" s="130">
        <v>12</v>
      </c>
      <c r="B19" s="140"/>
      <c r="C19" s="139">
        <f t="shared" si="0"/>
        <v>0</v>
      </c>
      <c r="D19" s="144"/>
      <c r="E19" s="139">
        <f t="shared" si="1"/>
        <v>0</v>
      </c>
      <c r="F19" s="139">
        <f t="shared" si="2"/>
        <v>0</v>
      </c>
      <c r="G19" s="312"/>
      <c r="I19" s="311"/>
      <c r="J19" s="144"/>
      <c r="K19" s="312"/>
    </row>
    <row r="20" spans="1:11" s="259" customFormat="1" ht="20.100000000000001" customHeight="1" x14ac:dyDescent="0.2">
      <c r="A20" s="130">
        <v>13</v>
      </c>
      <c r="B20" s="140"/>
      <c r="C20" s="139">
        <f t="shared" si="0"/>
        <v>0</v>
      </c>
      <c r="D20" s="144"/>
      <c r="E20" s="139">
        <f t="shared" si="1"/>
        <v>0</v>
      </c>
      <c r="F20" s="139">
        <f t="shared" si="2"/>
        <v>0</v>
      </c>
      <c r="G20" s="312"/>
      <c r="I20" s="311"/>
      <c r="J20" s="144"/>
      <c r="K20" s="312"/>
    </row>
    <row r="21" spans="1:11" s="337" customFormat="1" ht="20.100000000000001" customHeight="1" thickBot="1" x14ac:dyDescent="0.25">
      <c r="A21" s="393"/>
      <c r="B21" s="315" t="s">
        <v>74</v>
      </c>
      <c r="C21" s="315"/>
      <c r="D21" s="315"/>
      <c r="E21" s="284">
        <f>SUM(E8:E20)</f>
        <v>0</v>
      </c>
      <c r="F21" s="284">
        <f>SUM(F8:F20)</f>
        <v>0</v>
      </c>
      <c r="G21" s="316"/>
      <c r="H21" s="350"/>
      <c r="I21" s="314"/>
      <c r="J21" s="315"/>
      <c r="K21" s="316"/>
    </row>
    <row r="22" spans="1:11" s="259" customFormat="1" ht="75" x14ac:dyDescent="0.2">
      <c r="A22" s="394"/>
      <c r="B22" s="258"/>
      <c r="E22" s="341" t="s">
        <v>317</v>
      </c>
      <c r="F22" s="341" t="s">
        <v>318</v>
      </c>
      <c r="G22" s="395"/>
    </row>
    <row r="23" spans="1:11" s="259" customFormat="1" ht="15" x14ac:dyDescent="0.2">
      <c r="A23" s="255"/>
      <c r="C23" s="257"/>
      <c r="D23" s="258"/>
    </row>
  </sheetData>
  <sheetProtection algorithmName="SHA-512" hashValue="p1O14kS/8yBvvf0Ax24FdP0uwgA4JCH35Rqh0rM9cmId5Jg3aL2RH+U9922nu7LzectbAMjboPJksxE6icj3MQ==" saltValue="k1HzCgEtSbMIO2gyGFjjSg==" spinCount="100000" sheet="1" objects="1" scenarios="1"/>
  <mergeCells count="3">
    <mergeCell ref="I6:K6"/>
    <mergeCell ref="B3:G3"/>
    <mergeCell ref="A5:G5"/>
  </mergeCells>
  <pageMargins left="0.70866141732283472" right="0.70866141732283472" top="0.74803149606299213" bottom="0.74803149606299213" header="0.31496062992125984" footer="0.31496062992125984"/>
  <pageSetup paperSize="9" scale="74" fitToHeight="0" orientation="landscape" r:id="rId1"/>
  <headerFooter>
    <oddHeader>&amp;C&amp;"-,מודגש"&amp;14&amp;A</oddHeader>
    <oddFooter>עמוד &amp;P מתוך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2">
    <pageSetUpPr fitToPage="1"/>
  </sheetPr>
  <dimension ref="A1:J40"/>
  <sheetViews>
    <sheetView rightToLeft="1" topLeftCell="A88" zoomScaleNormal="100" workbookViewId="0">
      <selection sqref="A1:XFD1048576"/>
    </sheetView>
  </sheetViews>
  <sheetFormatPr defaultColWidth="9" defaultRowHeight="15" x14ac:dyDescent="0.25"/>
  <cols>
    <col min="1" max="16384" width="9" style="71"/>
  </cols>
  <sheetData>
    <row r="1" spans="2:10" ht="15.75" thickBot="1" x14ac:dyDescent="0.3"/>
    <row r="2" spans="2:10" ht="18" x14ac:dyDescent="0.25">
      <c r="B2" s="72"/>
      <c r="C2" s="409" t="s">
        <v>29</v>
      </c>
      <c r="D2" s="409"/>
      <c r="E2" s="409"/>
      <c r="F2" s="409"/>
      <c r="G2" s="409"/>
      <c r="H2" s="409"/>
      <c r="I2" s="409"/>
      <c r="J2" s="73"/>
    </row>
    <row r="3" spans="2:10" ht="15.75" x14ac:dyDescent="0.25">
      <c r="B3" s="74"/>
      <c r="C3" s="75"/>
      <c r="D3" s="75"/>
      <c r="E3" s="75"/>
      <c r="F3" s="75"/>
      <c r="G3" s="75"/>
      <c r="H3" s="75"/>
      <c r="I3" s="75"/>
      <c r="J3" s="76"/>
    </row>
    <row r="4" spans="2:10" s="80" customFormat="1" ht="24.95" customHeight="1" x14ac:dyDescent="0.2">
      <c r="B4" s="77"/>
      <c r="C4" s="78" t="s">
        <v>30</v>
      </c>
      <c r="D4" s="78"/>
      <c r="E4" s="78"/>
      <c r="F4" s="406"/>
      <c r="G4" s="406"/>
      <c r="H4" s="406"/>
      <c r="I4" s="406"/>
      <c r="J4" s="79"/>
    </row>
    <row r="5" spans="2:10" s="80" customFormat="1" ht="24.95" customHeight="1" x14ac:dyDescent="0.2">
      <c r="B5" s="77"/>
      <c r="C5" s="78" t="s">
        <v>31</v>
      </c>
      <c r="D5" s="78"/>
      <c r="E5" s="78"/>
      <c r="F5" s="406"/>
      <c r="G5" s="406"/>
      <c r="H5" s="406"/>
      <c r="I5" s="406"/>
      <c r="J5" s="79"/>
    </row>
    <row r="6" spans="2:10" s="80" customFormat="1" ht="24.95" customHeight="1" x14ac:dyDescent="0.2">
      <c r="B6" s="77"/>
      <c r="C6" s="78" t="s">
        <v>32</v>
      </c>
      <c r="D6" s="78"/>
      <c r="E6" s="78"/>
      <c r="F6" s="406"/>
      <c r="G6" s="406"/>
      <c r="H6" s="406"/>
      <c r="I6" s="406"/>
      <c r="J6" s="79"/>
    </row>
    <row r="7" spans="2:10" s="80" customFormat="1" ht="24.95" customHeight="1" x14ac:dyDescent="0.2">
      <c r="B7" s="77"/>
      <c r="C7" s="78" t="s">
        <v>33</v>
      </c>
      <c r="D7" s="78"/>
      <c r="E7" s="78"/>
      <c r="F7" s="406"/>
      <c r="G7" s="406"/>
      <c r="H7" s="406"/>
      <c r="I7" s="406"/>
      <c r="J7" s="79"/>
    </row>
    <row r="8" spans="2:10" s="80" customFormat="1" ht="24.95" customHeight="1" x14ac:dyDescent="0.2">
      <c r="B8" s="77"/>
      <c r="C8" s="78" t="s">
        <v>34</v>
      </c>
      <c r="D8" s="78"/>
      <c r="E8" s="78"/>
      <c r="F8" s="406"/>
      <c r="G8" s="406"/>
      <c r="H8" s="406"/>
      <c r="I8" s="406"/>
      <c r="J8" s="79"/>
    </row>
    <row r="9" spans="2:10" s="80" customFormat="1" ht="24.95" customHeight="1" x14ac:dyDescent="0.2">
      <c r="B9" s="77"/>
      <c r="C9" s="78" t="s">
        <v>35</v>
      </c>
      <c r="D9" s="78"/>
      <c r="E9" s="78"/>
      <c r="F9" s="406"/>
      <c r="G9" s="406"/>
      <c r="H9" s="406"/>
      <c r="I9" s="406"/>
      <c r="J9" s="79"/>
    </row>
    <row r="10" spans="2:10" s="80" customFormat="1" ht="24.95" customHeight="1" thickBot="1" x14ac:dyDescent="0.25">
      <c r="B10" s="77"/>
      <c r="C10" s="78" t="s">
        <v>36</v>
      </c>
      <c r="D10" s="78"/>
      <c r="E10" s="78"/>
      <c r="F10" s="407"/>
      <c r="G10" s="408"/>
      <c r="H10" s="407"/>
      <c r="I10" s="407"/>
      <c r="J10" s="79"/>
    </row>
    <row r="11" spans="2:10" s="80" customFormat="1" ht="42" customHeight="1" thickBot="1" x14ac:dyDescent="0.25">
      <c r="B11" s="77"/>
      <c r="C11" s="81" t="s">
        <v>37</v>
      </c>
      <c r="D11" s="78"/>
      <c r="E11" s="78"/>
      <c r="F11" s="16"/>
      <c r="G11" s="18"/>
      <c r="H11" s="17"/>
      <c r="I11" s="17"/>
      <c r="J11" s="79"/>
    </row>
    <row r="12" spans="2:10" s="80" customFormat="1" ht="24.95" customHeight="1" x14ac:dyDescent="0.2">
      <c r="B12" s="77"/>
      <c r="C12" s="78" t="s">
        <v>38</v>
      </c>
      <c r="D12" s="78"/>
      <c r="E12" s="78"/>
      <c r="F12" s="406"/>
      <c r="G12" s="406"/>
      <c r="H12" s="406"/>
      <c r="I12" s="406"/>
      <c r="J12" s="79"/>
    </row>
    <row r="13" spans="2:10" s="80" customFormat="1" ht="24.95" customHeight="1" x14ac:dyDescent="0.2">
      <c r="B13" s="77"/>
      <c r="C13" s="78" t="s">
        <v>39</v>
      </c>
      <c r="D13" s="78"/>
      <c r="E13" s="78"/>
      <c r="F13" s="406"/>
      <c r="G13" s="406"/>
      <c r="H13" s="406"/>
      <c r="I13" s="406"/>
      <c r="J13" s="79"/>
    </row>
    <row r="14" spans="2:10" s="80" customFormat="1" ht="24.95" customHeight="1" x14ac:dyDescent="0.2">
      <c r="B14" s="77"/>
      <c r="C14" s="78" t="s">
        <v>40</v>
      </c>
      <c r="D14" s="78"/>
      <c r="E14" s="78"/>
      <c r="F14" s="406"/>
      <c r="G14" s="406"/>
      <c r="H14" s="406"/>
      <c r="I14" s="406"/>
      <c r="J14" s="79"/>
    </row>
    <row r="15" spans="2:10" s="80" customFormat="1" ht="24.95" customHeight="1" thickBot="1" x14ac:dyDescent="0.25">
      <c r="B15" s="82"/>
      <c r="C15" s="83"/>
      <c r="D15" s="83"/>
      <c r="E15" s="83"/>
      <c r="F15" s="83"/>
      <c r="G15" s="83"/>
      <c r="H15" s="83"/>
      <c r="I15" s="83"/>
      <c r="J15" s="84"/>
    </row>
    <row r="17" spans="2:10" ht="15.75" x14ac:dyDescent="0.25">
      <c r="B17" s="85" t="s">
        <v>41</v>
      </c>
      <c r="C17" s="86"/>
      <c r="D17" s="86"/>
      <c r="E17" s="86"/>
      <c r="F17" s="86"/>
      <c r="G17" s="86"/>
      <c r="H17" s="86"/>
      <c r="I17" s="86"/>
      <c r="J17" s="86"/>
    </row>
    <row r="40" spans="1:1" x14ac:dyDescent="0.25">
      <c r="A40" s="71" t="s">
        <v>42</v>
      </c>
    </row>
  </sheetData>
  <sheetProtection algorithmName="SHA-512" hashValue="QZZ+DSIue9rWWxoXLtJdVpHR9iTY/TWe/dxjcv14l9X1J7vvoJ1fhl5hhU1UnGDuYkGF3MqU4iYY4uXDuqu1Zw==" saltValue="L6VuEcpzZhx//VY4orXIzw==" spinCount="100000" sheet="1" objects="1" scenarios="1"/>
  <mergeCells count="11">
    <mergeCell ref="F8:I8"/>
    <mergeCell ref="C2:I2"/>
    <mergeCell ref="F4:I4"/>
    <mergeCell ref="F5:I5"/>
    <mergeCell ref="F6:I6"/>
    <mergeCell ref="F7:I7"/>
    <mergeCell ref="F13:I13"/>
    <mergeCell ref="F14:I14"/>
    <mergeCell ref="F9:I9"/>
    <mergeCell ref="F10:I10"/>
    <mergeCell ref="F12:I12"/>
  </mergeCells>
  <pageMargins left="0.70866141732283472" right="0.70866141732283472" top="0.74803149606299213" bottom="0.74803149606299213" header="0.31496062992125984" footer="0.31496062992125984"/>
  <pageSetup paperSize="9" scale="81" fitToHeight="0" orientation="portrait" verticalDpi="0" r:id="rId1"/>
  <headerFooter>
    <oddHeader>&amp;Cשאלון</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pageSetUpPr fitToPage="1"/>
  </sheetPr>
  <dimension ref="A1:L40"/>
  <sheetViews>
    <sheetView rightToLeft="1" tabSelected="1" topLeftCell="A3" workbookViewId="0">
      <selection activeCell="A3" sqref="A1:XFD1048576"/>
    </sheetView>
  </sheetViews>
  <sheetFormatPr defaultColWidth="9" defaultRowHeight="18" x14ac:dyDescent="0.2"/>
  <cols>
    <col min="1" max="1" width="9" style="398"/>
    <col min="2" max="9" width="9" style="403"/>
    <col min="10" max="10" width="19.375" style="403" bestFit="1" customWidth="1"/>
    <col min="11" max="11" width="3.875" style="403" customWidth="1"/>
    <col min="12" max="12" width="25" style="403" customWidth="1"/>
    <col min="13" max="16384" width="9" style="398"/>
  </cols>
  <sheetData>
    <row r="1" spans="1:12" ht="23.25" x14ac:dyDescent="0.2">
      <c r="A1" s="396"/>
      <c r="B1" s="411" t="s">
        <v>43</v>
      </c>
      <c r="C1" s="411"/>
      <c r="D1" s="411"/>
      <c r="E1" s="411"/>
      <c r="F1" s="411"/>
      <c r="G1" s="411"/>
      <c r="H1" s="411"/>
      <c r="I1" s="411"/>
      <c r="J1" s="396"/>
      <c r="K1" s="396"/>
      <c r="L1" s="397"/>
    </row>
    <row r="2" spans="1:12" ht="15" x14ac:dyDescent="0.2">
      <c r="A2" s="399"/>
      <c r="B2" s="400"/>
      <c r="C2" s="400"/>
      <c r="D2" s="400"/>
      <c r="E2" s="400"/>
      <c r="F2" s="400"/>
      <c r="G2" s="400"/>
      <c r="H2" s="400"/>
      <c r="I2" s="400"/>
      <c r="J2" s="400"/>
      <c r="K2" s="400"/>
      <c r="L2" s="400"/>
    </row>
    <row r="3" spans="1:12" s="401" customFormat="1" x14ac:dyDescent="0.2">
      <c r="B3" s="402" t="s">
        <v>44</v>
      </c>
      <c r="C3" s="403"/>
      <c r="D3" s="403"/>
      <c r="E3" s="403"/>
      <c r="F3" s="403"/>
      <c r="G3" s="403"/>
      <c r="H3" s="403"/>
      <c r="I3" s="403"/>
      <c r="J3" s="403"/>
      <c r="K3" s="403"/>
      <c r="L3" s="403"/>
    </row>
    <row r="4" spans="1:12" s="401" customFormat="1" x14ac:dyDescent="0.2">
      <c r="B4" s="403"/>
      <c r="C4" s="403"/>
      <c r="D4" s="403"/>
      <c r="E4" s="403"/>
      <c r="F4" s="403"/>
      <c r="G4" s="403"/>
      <c r="H4" s="403"/>
      <c r="I4" s="403"/>
      <c r="J4" s="403"/>
      <c r="K4" s="403"/>
      <c r="L4" s="403"/>
    </row>
    <row r="5" spans="1:12" s="401" customFormat="1" ht="37.5" customHeight="1" x14ac:dyDescent="0.2">
      <c r="B5" s="404" t="s">
        <v>45</v>
      </c>
      <c r="C5" s="403" t="s">
        <v>46</v>
      </c>
      <c r="D5" s="403"/>
      <c r="E5" s="403"/>
      <c r="F5" s="403"/>
      <c r="G5" s="403"/>
      <c r="H5" s="403"/>
      <c r="I5" s="403"/>
      <c r="J5" s="403"/>
      <c r="K5" s="403"/>
      <c r="L5" s="403"/>
    </row>
    <row r="6" spans="1:12" s="401" customFormat="1" ht="27.75" customHeight="1" x14ac:dyDescent="0.2">
      <c r="B6" s="404" t="s">
        <v>47</v>
      </c>
      <c r="C6" s="403" t="s">
        <v>48</v>
      </c>
      <c r="D6" s="403"/>
      <c r="E6" s="403"/>
      <c r="F6" s="403"/>
      <c r="G6" s="403"/>
      <c r="H6" s="403"/>
      <c r="I6" s="403"/>
      <c r="J6" s="403"/>
      <c r="K6" s="403"/>
      <c r="L6" s="403"/>
    </row>
    <row r="7" spans="1:12" s="401" customFormat="1" x14ac:dyDescent="0.2">
      <c r="B7" s="403"/>
      <c r="C7" s="403"/>
      <c r="D7" s="403"/>
      <c r="E7" s="403"/>
      <c r="F7" s="403"/>
      <c r="G7" s="403"/>
      <c r="H7" s="403"/>
      <c r="I7" s="403"/>
      <c r="J7" s="403"/>
      <c r="K7" s="403"/>
      <c r="L7" s="403"/>
    </row>
    <row r="8" spans="1:12" s="401" customFormat="1" x14ac:dyDescent="0.2">
      <c r="B8" s="403"/>
      <c r="C8" s="403"/>
      <c r="D8" s="403"/>
      <c r="E8" s="403"/>
      <c r="F8" s="403"/>
      <c r="G8" s="403"/>
      <c r="H8" s="403"/>
      <c r="I8" s="403"/>
      <c r="J8" s="403"/>
      <c r="K8" s="403"/>
      <c r="L8" s="403"/>
    </row>
    <row r="9" spans="1:12" s="401" customFormat="1" x14ac:dyDescent="0.2">
      <c r="B9" s="403"/>
      <c r="C9" s="403"/>
      <c r="D9" s="403"/>
      <c r="E9" s="403"/>
      <c r="F9" s="403"/>
      <c r="G9" s="403"/>
      <c r="H9" s="403"/>
      <c r="I9" s="403"/>
      <c r="J9" s="403"/>
      <c r="K9" s="403"/>
      <c r="L9" s="403"/>
    </row>
    <row r="10" spans="1:12" s="401" customFormat="1" x14ac:dyDescent="0.2">
      <c r="B10" s="403"/>
      <c r="C10" s="403"/>
      <c r="D10" s="403"/>
      <c r="E10" s="403"/>
      <c r="F10" s="403"/>
      <c r="G10" s="403"/>
      <c r="H10" s="403"/>
      <c r="I10" s="403"/>
      <c r="J10" s="403"/>
      <c r="K10" s="403"/>
      <c r="L10" s="403"/>
    </row>
    <row r="11" spans="1:12" s="401" customFormat="1" x14ac:dyDescent="0.2">
      <c r="B11" s="403"/>
      <c r="C11" s="403"/>
      <c r="D11" s="403"/>
      <c r="E11" s="403"/>
      <c r="F11" s="403"/>
      <c r="G11" s="403"/>
      <c r="H11" s="403"/>
      <c r="I11" s="403"/>
      <c r="J11" s="403"/>
      <c r="K11" s="403"/>
      <c r="L11" s="403"/>
    </row>
    <row r="12" spans="1:12" s="401" customFormat="1" x14ac:dyDescent="0.2">
      <c r="B12" s="403"/>
      <c r="C12" s="403"/>
      <c r="D12" s="403"/>
      <c r="E12" s="403"/>
      <c r="F12" s="403"/>
      <c r="G12" s="403"/>
      <c r="H12" s="403"/>
      <c r="I12" s="403"/>
      <c r="J12" s="403"/>
      <c r="K12" s="403"/>
      <c r="L12" s="405"/>
    </row>
    <row r="13" spans="1:12" s="401" customFormat="1" x14ac:dyDescent="0.2">
      <c r="B13" s="403"/>
      <c r="C13" s="403"/>
      <c r="D13" s="403"/>
      <c r="E13" s="403"/>
      <c r="F13" s="403"/>
      <c r="G13" s="403"/>
      <c r="H13" s="403"/>
      <c r="I13" s="403"/>
      <c r="J13" s="403"/>
      <c r="K13" s="403"/>
      <c r="L13" s="403"/>
    </row>
    <row r="14" spans="1:12" s="401" customFormat="1" x14ac:dyDescent="0.2">
      <c r="B14" s="403"/>
      <c r="C14" s="403"/>
      <c r="D14" s="403"/>
      <c r="E14" s="403"/>
      <c r="F14" s="403"/>
      <c r="G14" s="403"/>
      <c r="H14" s="403"/>
      <c r="I14" s="403"/>
      <c r="J14" s="403"/>
      <c r="K14" s="403"/>
      <c r="L14" s="403"/>
    </row>
    <row r="15" spans="1:12" s="401" customFormat="1" x14ac:dyDescent="0.2">
      <c r="B15" s="402" t="s">
        <v>49</v>
      </c>
      <c r="C15" s="403"/>
      <c r="D15" s="403"/>
      <c r="E15" s="403"/>
      <c r="F15" s="403"/>
      <c r="G15" s="403"/>
      <c r="H15" s="403"/>
      <c r="I15" s="403"/>
      <c r="J15" s="403"/>
      <c r="K15" s="403"/>
      <c r="L15" s="403"/>
    </row>
    <row r="16" spans="1:12" s="401" customFormat="1" x14ac:dyDescent="0.2">
      <c r="B16" s="402"/>
      <c r="C16" s="403"/>
      <c r="D16" s="403"/>
      <c r="E16" s="403"/>
      <c r="F16" s="403"/>
      <c r="G16" s="403"/>
      <c r="H16" s="403"/>
      <c r="I16" s="403"/>
      <c r="J16" s="403"/>
      <c r="K16" s="403"/>
      <c r="L16" s="403"/>
    </row>
    <row r="17" spans="2:12" s="401" customFormat="1" ht="30" customHeight="1" x14ac:dyDescent="0.2">
      <c r="B17" s="404" t="s">
        <v>45</v>
      </c>
      <c r="C17" s="403" t="s">
        <v>50</v>
      </c>
      <c r="D17" s="403"/>
      <c r="E17" s="403"/>
      <c r="F17" s="403"/>
      <c r="G17" s="403"/>
      <c r="H17" s="403"/>
      <c r="I17" s="403"/>
      <c r="J17" s="403"/>
      <c r="K17" s="403"/>
      <c r="L17" s="403"/>
    </row>
    <row r="18" spans="2:12" s="401" customFormat="1" ht="29.25" customHeight="1" x14ac:dyDescent="0.2">
      <c r="B18" s="404" t="s">
        <v>47</v>
      </c>
      <c r="C18" s="403" t="s">
        <v>48</v>
      </c>
      <c r="D18" s="403"/>
      <c r="E18" s="403"/>
      <c r="F18" s="403"/>
      <c r="G18" s="403"/>
      <c r="H18" s="403"/>
      <c r="I18" s="403"/>
      <c r="J18" s="403"/>
      <c r="K18" s="403"/>
      <c r="L18" s="403"/>
    </row>
    <row r="19" spans="2:12" s="401" customFormat="1" x14ac:dyDescent="0.2">
      <c r="B19" s="403"/>
      <c r="C19" s="403"/>
      <c r="D19" s="403"/>
      <c r="E19" s="403"/>
      <c r="F19" s="403"/>
      <c r="G19" s="403"/>
      <c r="H19" s="403"/>
      <c r="I19" s="403"/>
      <c r="J19" s="403"/>
      <c r="K19" s="403"/>
      <c r="L19" s="403"/>
    </row>
    <row r="20" spans="2:12" s="401" customFormat="1" x14ac:dyDescent="0.2">
      <c r="B20" s="403"/>
      <c r="C20" s="403"/>
      <c r="D20" s="403"/>
      <c r="E20" s="403"/>
      <c r="F20" s="403"/>
      <c r="G20" s="403"/>
      <c r="H20" s="403"/>
      <c r="I20" s="403"/>
      <c r="J20" s="403"/>
      <c r="K20" s="403"/>
      <c r="L20" s="403"/>
    </row>
    <row r="21" spans="2:12" s="401" customFormat="1" x14ac:dyDescent="0.2">
      <c r="B21" s="403"/>
      <c r="C21" s="403"/>
      <c r="D21" s="403"/>
      <c r="E21" s="403"/>
      <c r="F21" s="403"/>
      <c r="G21" s="403"/>
      <c r="H21" s="403"/>
      <c r="I21" s="403"/>
      <c r="J21" s="403"/>
      <c r="K21" s="403"/>
      <c r="L21" s="403"/>
    </row>
    <row r="22" spans="2:12" s="401" customFormat="1" x14ac:dyDescent="0.2">
      <c r="B22" s="403"/>
      <c r="C22" s="403"/>
      <c r="D22" s="403"/>
      <c r="E22" s="403"/>
      <c r="F22" s="403"/>
      <c r="G22" s="403"/>
      <c r="H22" s="403"/>
      <c r="I22" s="403"/>
      <c r="J22" s="403"/>
      <c r="K22" s="403"/>
      <c r="L22" s="403"/>
    </row>
    <row r="23" spans="2:12" s="401" customFormat="1" x14ac:dyDescent="0.2">
      <c r="B23" s="403"/>
      <c r="C23" s="403"/>
      <c r="D23" s="403"/>
      <c r="E23" s="403"/>
      <c r="F23" s="403"/>
      <c r="G23" s="403"/>
      <c r="H23" s="403"/>
      <c r="I23" s="403"/>
      <c r="J23" s="403"/>
      <c r="K23" s="403"/>
      <c r="L23" s="403"/>
    </row>
    <row r="24" spans="2:12" s="401" customFormat="1" x14ac:dyDescent="0.2">
      <c r="B24" s="403"/>
      <c r="C24" s="403"/>
      <c r="D24" s="403"/>
      <c r="E24" s="403"/>
      <c r="F24" s="403"/>
      <c r="G24" s="403"/>
      <c r="H24" s="403"/>
      <c r="I24" s="403"/>
      <c r="J24" s="403"/>
      <c r="K24" s="403"/>
      <c r="L24" s="403"/>
    </row>
    <row r="25" spans="2:12" s="401" customFormat="1" x14ac:dyDescent="0.2">
      <c r="B25" s="403"/>
      <c r="C25" s="403"/>
      <c r="D25" s="403"/>
      <c r="E25" s="403"/>
      <c r="F25" s="403"/>
      <c r="G25" s="403"/>
      <c r="H25" s="403"/>
      <c r="I25" s="403"/>
      <c r="J25" s="403"/>
      <c r="K25" s="403"/>
      <c r="L25" s="403"/>
    </row>
    <row r="26" spans="2:12" s="401" customFormat="1" x14ac:dyDescent="0.2">
      <c r="B26" s="403"/>
      <c r="C26" s="403"/>
      <c r="D26" s="403"/>
      <c r="E26" s="403"/>
      <c r="F26" s="403"/>
      <c r="G26" s="403"/>
      <c r="H26" s="403"/>
      <c r="I26" s="403"/>
      <c r="J26" s="403"/>
      <c r="K26" s="403"/>
      <c r="L26" s="403"/>
    </row>
    <row r="27" spans="2:12" s="401" customFormat="1" x14ac:dyDescent="0.2">
      <c r="B27" s="403"/>
      <c r="C27" s="403"/>
      <c r="D27" s="403"/>
      <c r="E27" s="403"/>
      <c r="F27" s="403"/>
      <c r="G27" s="403"/>
      <c r="H27" s="403"/>
      <c r="I27" s="403"/>
      <c r="J27" s="403"/>
      <c r="K27" s="403"/>
      <c r="L27" s="403"/>
    </row>
    <row r="28" spans="2:12" s="401" customFormat="1" x14ac:dyDescent="0.2">
      <c r="B28" s="403"/>
      <c r="C28" s="403"/>
      <c r="D28" s="403"/>
      <c r="E28" s="403"/>
      <c r="F28" s="403"/>
      <c r="G28" s="403"/>
      <c r="H28" s="403"/>
      <c r="I28" s="403"/>
      <c r="J28" s="403"/>
      <c r="K28" s="403"/>
      <c r="L28" s="403"/>
    </row>
    <row r="29" spans="2:12" s="401" customFormat="1" x14ac:dyDescent="0.2">
      <c r="B29" s="403"/>
      <c r="C29" s="403"/>
      <c r="D29" s="403"/>
      <c r="E29" s="403"/>
      <c r="F29" s="403"/>
      <c r="G29" s="403"/>
      <c r="H29" s="403"/>
      <c r="I29" s="403"/>
      <c r="J29" s="403"/>
      <c r="K29" s="403"/>
      <c r="L29" s="403"/>
    </row>
    <row r="30" spans="2:12" s="401" customFormat="1" x14ac:dyDescent="0.2">
      <c r="B30" s="403"/>
      <c r="C30" s="403"/>
      <c r="D30" s="403"/>
      <c r="E30" s="403"/>
      <c r="F30" s="403"/>
      <c r="G30" s="403"/>
      <c r="H30" s="403"/>
      <c r="I30" s="403"/>
      <c r="J30" s="403"/>
      <c r="K30" s="403"/>
      <c r="L30" s="403"/>
    </row>
    <row r="31" spans="2:12" s="401" customFormat="1" x14ac:dyDescent="0.2">
      <c r="B31" s="403"/>
      <c r="C31" s="403"/>
      <c r="D31" s="403"/>
      <c r="E31" s="403"/>
      <c r="F31" s="403"/>
      <c r="G31" s="403"/>
      <c r="H31" s="403"/>
      <c r="I31" s="403"/>
      <c r="J31" s="403"/>
      <c r="K31" s="403"/>
      <c r="L31" s="403"/>
    </row>
    <row r="32" spans="2:12" s="401" customFormat="1" x14ac:dyDescent="0.2">
      <c r="B32" s="402" t="s">
        <v>51</v>
      </c>
      <c r="C32" s="403"/>
      <c r="D32" s="403"/>
      <c r="E32" s="403"/>
      <c r="F32" s="403"/>
      <c r="G32" s="403"/>
      <c r="H32" s="403"/>
      <c r="I32" s="403"/>
      <c r="J32" s="403"/>
      <c r="K32" s="403"/>
      <c r="L32" s="403"/>
    </row>
    <row r="33" spans="1:12" s="401" customFormat="1" x14ac:dyDescent="0.2">
      <c r="B33" s="403"/>
      <c r="C33" s="403"/>
      <c r="D33" s="403"/>
      <c r="E33" s="403"/>
      <c r="F33" s="403"/>
      <c r="G33" s="403"/>
      <c r="H33" s="403"/>
      <c r="I33" s="403"/>
      <c r="J33" s="403"/>
      <c r="K33" s="403"/>
      <c r="L33" s="403"/>
    </row>
    <row r="34" spans="1:12" s="401" customFormat="1" ht="33" customHeight="1" x14ac:dyDescent="0.2">
      <c r="B34" s="403" t="s">
        <v>52</v>
      </c>
      <c r="C34" s="412" t="s">
        <v>53</v>
      </c>
      <c r="D34" s="412"/>
      <c r="E34" s="412"/>
      <c r="F34" s="412"/>
      <c r="G34" s="412"/>
      <c r="H34" s="412"/>
      <c r="I34" s="412"/>
      <c r="J34" s="412"/>
      <c r="K34" s="412"/>
      <c r="L34" s="403"/>
    </row>
    <row r="35" spans="1:12" s="401" customFormat="1" ht="60.75" customHeight="1" x14ac:dyDescent="0.2">
      <c r="B35" s="403" t="s">
        <v>54</v>
      </c>
      <c r="C35" s="413" t="s">
        <v>55</v>
      </c>
      <c r="D35" s="413"/>
      <c r="E35" s="413"/>
      <c r="F35" s="413"/>
      <c r="G35" s="413"/>
      <c r="H35" s="413"/>
      <c r="I35" s="413"/>
      <c r="J35" s="413"/>
      <c r="K35" s="413"/>
      <c r="L35" s="403"/>
    </row>
    <row r="36" spans="1:12" s="401" customFormat="1" x14ac:dyDescent="0.2">
      <c r="B36" s="403" t="s">
        <v>56</v>
      </c>
      <c r="C36" s="403" t="s">
        <v>57</v>
      </c>
      <c r="D36" s="403"/>
      <c r="E36" s="403"/>
      <c r="F36" s="403"/>
      <c r="G36" s="403"/>
      <c r="H36" s="403"/>
      <c r="I36" s="403"/>
      <c r="J36" s="403"/>
      <c r="K36" s="403"/>
      <c r="L36" s="403"/>
    </row>
    <row r="37" spans="1:12" ht="15" x14ac:dyDescent="0.2">
      <c r="A37" s="399"/>
      <c r="B37" s="400"/>
      <c r="C37" s="400"/>
      <c r="D37" s="400"/>
      <c r="E37" s="400"/>
      <c r="F37" s="400"/>
      <c r="G37" s="400"/>
      <c r="H37" s="400"/>
      <c r="I37" s="400"/>
      <c r="J37" s="400"/>
      <c r="K37" s="400"/>
      <c r="L37" s="400"/>
    </row>
    <row r="38" spans="1:12" ht="38.25" customHeight="1" x14ac:dyDescent="0.2">
      <c r="A38" s="399"/>
      <c r="B38" s="400"/>
      <c r="C38" s="410" t="s">
        <v>58</v>
      </c>
      <c r="D38" s="410"/>
      <c r="E38" s="410"/>
      <c r="F38" s="400"/>
      <c r="G38" s="400"/>
      <c r="H38" s="400"/>
      <c r="I38" s="400"/>
      <c r="J38" s="400"/>
      <c r="K38" s="400"/>
      <c r="L38" s="400"/>
    </row>
    <row r="39" spans="1:12" ht="47.25" customHeight="1" x14ac:dyDescent="0.2">
      <c r="A39" s="399"/>
      <c r="B39" s="400"/>
      <c r="C39" s="410" t="s">
        <v>59</v>
      </c>
      <c r="D39" s="410"/>
      <c r="E39" s="410"/>
      <c r="F39" s="400"/>
      <c r="G39" s="400"/>
      <c r="H39" s="400"/>
      <c r="I39" s="400"/>
      <c r="J39" s="400"/>
      <c r="K39" s="400"/>
      <c r="L39" s="400"/>
    </row>
    <row r="40" spans="1:12" ht="15" x14ac:dyDescent="0.2">
      <c r="A40" s="399"/>
      <c r="B40" s="400"/>
      <c r="C40" s="400"/>
      <c r="D40" s="400"/>
      <c r="E40" s="400"/>
      <c r="F40" s="400"/>
      <c r="G40" s="400"/>
      <c r="H40" s="400"/>
      <c r="I40" s="400"/>
      <c r="J40" s="400"/>
      <c r="K40" s="400"/>
      <c r="L40" s="400"/>
    </row>
  </sheetData>
  <mergeCells count="5">
    <mergeCell ref="C38:E38"/>
    <mergeCell ref="C39:E39"/>
    <mergeCell ref="B1:I1"/>
    <mergeCell ref="C34:K34"/>
    <mergeCell ref="C35:K35"/>
  </mergeCells>
  <pageMargins left="0.70866141732283472" right="0.70866141732283472" top="0.74803149606299213" bottom="0.74803149606299213" header="0.31496062992125984" footer="0.31496062992125984"/>
  <pageSetup paperSize="9" scale="77" fitToHeight="0" orientation="portrait" verticalDpi="0" r:id="rId1"/>
  <headerFooter>
    <oddHeader>&amp;Cהנחיות</oddHeader>
  </headerFooter>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pageSetUpPr fitToPage="1"/>
  </sheetPr>
  <dimension ref="B2:F31"/>
  <sheetViews>
    <sheetView rightToLeft="1" workbookViewId="0">
      <selection sqref="A1:XFD1048576"/>
    </sheetView>
  </sheetViews>
  <sheetFormatPr defaultColWidth="17.625" defaultRowHeight="24.95" customHeight="1" x14ac:dyDescent="0.2"/>
  <cols>
    <col min="1" max="1" width="7.875" style="147" customWidth="1"/>
    <col min="2" max="2" width="25.625" style="147" customWidth="1"/>
    <col min="3" max="3" width="15.625" style="147" customWidth="1"/>
    <col min="4" max="4" width="17.625" style="147"/>
    <col min="5" max="5" width="25.625" style="147" customWidth="1"/>
    <col min="6" max="6" width="15.625" style="147" customWidth="1"/>
    <col min="7" max="16384" width="17.625" style="147"/>
  </cols>
  <sheetData>
    <row r="2" spans="2:6" ht="24.95" customHeight="1" x14ac:dyDescent="0.2">
      <c r="B2" s="145" t="s">
        <v>60</v>
      </c>
      <c r="C2" s="146"/>
      <c r="E2" s="145" t="s">
        <v>61</v>
      </c>
      <c r="F2" s="146"/>
    </row>
    <row r="3" spans="2:6" ht="24.95" customHeight="1" x14ac:dyDescent="0.2">
      <c r="B3" s="148"/>
      <c r="E3" s="148"/>
    </row>
    <row r="4" spans="2:6" ht="39.75" customHeight="1" x14ac:dyDescent="0.2">
      <c r="B4" s="414" t="s">
        <v>62</v>
      </c>
      <c r="C4" s="414"/>
      <c r="E4" s="414" t="s">
        <v>63</v>
      </c>
      <c r="F4" s="414"/>
    </row>
    <row r="6" spans="2:6" ht="24.95" customHeight="1" x14ac:dyDescent="0.2">
      <c r="B6" s="149" t="s">
        <v>64</v>
      </c>
      <c r="C6" s="149" t="s">
        <v>65</v>
      </c>
      <c r="E6" s="149" t="s">
        <v>64</v>
      </c>
      <c r="F6" s="149" t="s">
        <v>65</v>
      </c>
    </row>
    <row r="7" spans="2:6" ht="24.95" customHeight="1" x14ac:dyDescent="0.2">
      <c r="B7" s="150" t="s">
        <v>66</v>
      </c>
      <c r="C7" s="150" cm="1">
        <f t="array" aca="1" ref="C7" ca="1">SUM(IF('ציוד כללי'!$S$9:$S$1523='ריכוז תקציב'!B7,SUBTOTAL(109,OFFSET('ציוד כללי'!N9,ROW('ציוד כללי'!$N$9:$N$1523)-ROW('ציוד כללי'!N9),,1))))</f>
        <v>0</v>
      </c>
      <c r="E7" s="150" t="s">
        <v>66</v>
      </c>
      <c r="F7" s="150" cm="1">
        <f t="array" aca="1" ref="F7" ca="1">SUM(IF('ציוד כללי'!$S$9:$S$1523='ריכוז תקציב'!E7,SUBTOTAL(109,OFFSET('ציוד כללי'!X9,ROW('ציוד כללי'!$X$9:$X$1523)-ROW('ציוד כללי'!X9),,1))))</f>
        <v>0</v>
      </c>
    </row>
    <row r="8" spans="2:6" ht="24.95" customHeight="1" x14ac:dyDescent="0.2">
      <c r="B8" s="150" t="s">
        <v>67</v>
      </c>
      <c r="C8" s="150" cm="1">
        <f t="array" aca="1" ref="C8" ca="1">SUM(IF('ציוד כללי'!$S$9:$S$1523='ריכוז תקציב'!B8,SUBTOTAL(109,OFFSET('ציוד כללי'!N10,ROW('ציוד כללי'!$N$9:$N$1523)-ROW('ציוד כללי'!N10),,1))))</f>
        <v>0</v>
      </c>
      <c r="E8" s="150" t="s">
        <v>67</v>
      </c>
      <c r="F8" s="150" cm="1">
        <f t="array" aca="1" ref="F8" ca="1">SUM(IF('ציוד כללי'!$S$9:$S$1523='ריכוז תקציב'!E8,SUBTOTAL(109,OFFSET('ציוד כללי'!X10,ROW('ציוד כללי'!$X$9:$X$1523)-ROW('ציוד כללי'!X10),,1))))</f>
        <v>0</v>
      </c>
    </row>
    <row r="9" spans="2:6" ht="24.95" customHeight="1" x14ac:dyDescent="0.2">
      <c r="B9" s="150" t="s">
        <v>68</v>
      </c>
      <c r="C9" s="150" cm="1">
        <f t="array" aca="1" ref="C9" ca="1">SUM(IF('ציוד כללי'!$S$9:$S$1523='ריכוז תקציב'!B9,SUBTOTAL(109,OFFSET('ציוד כללי'!N11,ROW('ציוד כללי'!$N$9:$N$1523)-ROW('ציוד כללי'!N11),,1))))</f>
        <v>0</v>
      </c>
      <c r="E9" s="150" t="s">
        <v>68</v>
      </c>
      <c r="F9" s="150" cm="1">
        <f t="array" aca="1" ref="F9" ca="1">SUM(IF('ציוד כללי'!$S$9:$S$1523='ריכוז תקציב'!E9,SUBTOTAL(109,OFFSET('ציוד כללי'!X11,ROW('ציוד כללי'!$X$9:$X$1523)-ROW('ציוד כללי'!X11),,1))))</f>
        <v>0</v>
      </c>
    </row>
    <row r="10" spans="2:6" ht="24.95" customHeight="1" x14ac:dyDescent="0.2">
      <c r="B10" s="150" t="s">
        <v>69</v>
      </c>
      <c r="C10" s="150" cm="1">
        <f t="array" aca="1" ref="C10" ca="1">SUM(IF('ציוד כללי'!$S$9:$S$1523='ריכוז תקציב'!B10,SUBTOTAL(109,OFFSET('ציוד כללי'!N12,ROW('ציוד כללי'!$N$9:$N$1523)-ROW('ציוד כללי'!N12),,1))))</f>
        <v>0</v>
      </c>
      <c r="E10" s="150" t="s">
        <v>69</v>
      </c>
      <c r="F10" s="150" cm="1">
        <f t="array" aca="1" ref="F10" ca="1">SUM(IF('ציוד כללי'!$S$9:$S$1523='ריכוז תקציב'!E10,SUBTOTAL(109,OFFSET('ציוד כללי'!X12,ROW('ציוד כללי'!$X$9:$X$1523)-ROW('ציוד כללי'!X12),,1))))</f>
        <v>0</v>
      </c>
    </row>
    <row r="11" spans="2:6" ht="24.95" customHeight="1" x14ac:dyDescent="0.2">
      <c r="B11" s="150" t="s">
        <v>70</v>
      </c>
      <c r="C11" s="150" cm="1">
        <f t="array" aca="1" ref="C11" ca="1">SUM(IF('ציוד כללי'!$S$9:$S$1523='ריכוז תקציב'!B11,SUBTOTAL(109,OFFSET('ציוד כללי'!N13,ROW('ציוד כללי'!$N$9:$N$1523)-ROW('ציוד כללי'!N13),,1))))</f>
        <v>0</v>
      </c>
      <c r="E11" s="150" t="s">
        <v>70</v>
      </c>
      <c r="F11" s="150" cm="1">
        <f t="array" aca="1" ref="F11" ca="1">SUM(IF('ציוד כללי'!$S$9:$S$1523='ריכוז תקציב'!E11,SUBTOTAL(109,OFFSET('ציוד כללי'!X13,ROW('ציוד כללי'!$X$9:$X$1523)-ROW('ציוד כללי'!X13),,1))))</f>
        <v>0</v>
      </c>
    </row>
    <row r="12" spans="2:6" ht="24.95" customHeight="1" x14ac:dyDescent="0.2">
      <c r="B12" s="150" t="s">
        <v>71</v>
      </c>
      <c r="C12" s="150" cm="1">
        <f t="array" aca="1" ref="C12" ca="1">SUM(IF('ציוד כללי'!$S$9:$S$1523='ריכוז תקציב'!B12,SUBTOTAL(109,OFFSET('ציוד כללי'!N14,ROW('ציוד כללי'!$N$9:$N$1523)-ROW('ציוד כללי'!N14),,1))))</f>
        <v>0</v>
      </c>
      <c r="E12" s="150" t="s">
        <v>71</v>
      </c>
      <c r="F12" s="150" cm="1">
        <f t="array" aca="1" ref="F12" ca="1">SUM(IF('ציוד כללי'!$S$9:$S$1523='ריכוז תקציב'!E12,SUBTOTAL(109,OFFSET('ציוד כללי'!X14,ROW('ציוד כללי'!$X$9:$X$1523)-ROW('ציוד כללי'!X14),,1))))</f>
        <v>0</v>
      </c>
    </row>
    <row r="13" spans="2:6" ht="24.95" customHeight="1" x14ac:dyDescent="0.2">
      <c r="B13" s="150" t="s">
        <v>72</v>
      </c>
      <c r="C13" s="150" cm="1">
        <f t="array" aca="1" ref="C13" ca="1">SUM(IF('ציוד כללי'!$S$9:$S$1523='ריכוז תקציב'!B13,SUBTOTAL(109,OFFSET('ציוד כללי'!N15,ROW('ציוד כללי'!$N$9:$N$1523)-ROW('ציוד כללי'!N15),,1))))</f>
        <v>0</v>
      </c>
      <c r="E13" s="150" t="s">
        <v>72</v>
      </c>
      <c r="F13" s="150" cm="1">
        <f t="array" aca="1" ref="F13" ca="1">SUM(IF('ציוד כללי'!$S$9:$S$1523='ריכוז תקציב'!E13,SUBTOTAL(109,OFFSET('ציוד כללי'!X15,ROW('ציוד כללי'!$X$9:$X$1523)-ROW('ציוד כללי'!X15),,1))))</f>
        <v>0</v>
      </c>
    </row>
    <row r="14" spans="2:6" ht="24.95" customHeight="1" x14ac:dyDescent="0.2">
      <c r="B14" s="150" t="s">
        <v>73</v>
      </c>
      <c r="C14" s="150" cm="1">
        <f t="array" aca="1" ref="C14" ca="1">SUM(IF('ציוד כללי'!$S$9:$S$1523='ריכוז תקציב'!B14,SUBTOTAL(109,OFFSET('ציוד כללי'!N16,ROW('ציוד כללי'!$N$9:$N$1523)-ROW('ציוד כללי'!N16),,1))))</f>
        <v>0</v>
      </c>
      <c r="E14" s="150" t="s">
        <v>73</v>
      </c>
      <c r="F14" s="150" cm="1">
        <f t="array" aca="1" ref="F14" ca="1">SUM(IF('ציוד כללי'!$S$9:$S$1523='ריכוז תקציב'!E14,SUBTOTAL(109,OFFSET('ציוד כללי'!X16,ROW('ציוד כללי'!$X$9:$X$1523)-ROW('ציוד כללי'!X16),,1))))</f>
        <v>0</v>
      </c>
    </row>
    <row r="15" spans="2:6" ht="24.95" customHeight="1" x14ac:dyDescent="0.2">
      <c r="B15" s="149" t="s">
        <v>74</v>
      </c>
      <c r="C15" s="149">
        <f ca="1">SUM(C7:C14)</f>
        <v>0</v>
      </c>
      <c r="E15" s="149" t="s">
        <v>74</v>
      </c>
      <c r="F15" s="149">
        <f ca="1">SUM(F7:F14)</f>
        <v>0</v>
      </c>
    </row>
    <row r="16" spans="2:6" ht="24.95" customHeight="1" x14ac:dyDescent="0.2">
      <c r="B16" s="151"/>
      <c r="C16" s="151"/>
      <c r="E16" s="151"/>
      <c r="F16" s="151"/>
    </row>
    <row r="17" spans="2:6" ht="24.95" customHeight="1" x14ac:dyDescent="0.2">
      <c r="B17" s="415" t="s">
        <v>75</v>
      </c>
      <c r="C17" s="415"/>
      <c r="E17" s="415" t="s">
        <v>75</v>
      </c>
      <c r="F17" s="415"/>
    </row>
    <row r="18" spans="2:6" ht="24.95" customHeight="1" x14ac:dyDescent="0.2">
      <c r="B18" s="151"/>
      <c r="C18" s="151"/>
      <c r="E18" s="151"/>
      <c r="F18" s="151"/>
    </row>
    <row r="19" spans="2:6" ht="24.95" customHeight="1" x14ac:dyDescent="0.2">
      <c r="B19" s="149" t="s">
        <v>64</v>
      </c>
      <c r="C19" s="149" t="s">
        <v>65</v>
      </c>
      <c r="E19" s="149" t="s">
        <v>64</v>
      </c>
      <c r="F19" s="149" t="s">
        <v>65</v>
      </c>
    </row>
    <row r="20" spans="2:6" ht="24.95" customHeight="1" x14ac:dyDescent="0.2">
      <c r="B20" s="150" t="s">
        <v>76</v>
      </c>
      <c r="C20" s="150">
        <f>'הנגשת ראייה'!E35</f>
        <v>0</v>
      </c>
      <c r="E20" s="150" t="s">
        <v>76</v>
      </c>
      <c r="F20" s="150">
        <f>'הנגשת ראייה'!F35</f>
        <v>0</v>
      </c>
    </row>
    <row r="21" spans="2:6" ht="24.95" customHeight="1" x14ac:dyDescent="0.2">
      <c r="B21" s="150" t="s">
        <v>77</v>
      </c>
      <c r="C21" s="150">
        <f>'הנגשת שמע'!E31</f>
        <v>0</v>
      </c>
      <c r="E21" s="150" t="s">
        <v>77</v>
      </c>
      <c r="F21" s="150">
        <f>'הנגשת שמע'!F31</f>
        <v>0</v>
      </c>
    </row>
    <row r="22" spans="2:6" ht="24.95" customHeight="1" x14ac:dyDescent="0.2">
      <c r="B22" s="150" t="s">
        <v>78</v>
      </c>
      <c r="C22" s="150">
        <f>'ריפוי בעיסוק ופיזיותרפיה'!F106</f>
        <v>0</v>
      </c>
      <c r="E22" s="150" t="s">
        <v>78</v>
      </c>
      <c r="F22" s="150">
        <f>'ריפוי בעיסוק ופיזיותרפיה'!G106</f>
        <v>0</v>
      </c>
    </row>
    <row r="23" spans="2:6" ht="24.95" customHeight="1" x14ac:dyDescent="0.2">
      <c r="B23" s="150" t="s">
        <v>79</v>
      </c>
      <c r="C23" s="150">
        <f>'חדר סנוזלן'!F45</f>
        <v>0</v>
      </c>
      <c r="E23" s="150" t="s">
        <v>79</v>
      </c>
      <c r="F23" s="150">
        <f>'חדר סנוזלן'!G45</f>
        <v>0</v>
      </c>
    </row>
    <row r="24" spans="2:6" ht="24.95" customHeight="1" x14ac:dyDescent="0.2">
      <c r="B24" s="150" t="s">
        <v>80</v>
      </c>
      <c r="C24" s="150">
        <f>'חממה טיפולית'!E39</f>
        <v>0</v>
      </c>
      <c r="E24" s="150" t="s">
        <v>80</v>
      </c>
      <c r="F24" s="150">
        <f>'חממה טיפולית'!F39</f>
        <v>0</v>
      </c>
    </row>
    <row r="25" spans="2:6" ht="24.95" customHeight="1" x14ac:dyDescent="0.2">
      <c r="B25" s="150" t="s">
        <v>81</v>
      </c>
      <c r="C25" s="150">
        <f>חוגים!E22</f>
        <v>0</v>
      </c>
      <c r="E25" s="150" t="s">
        <v>81</v>
      </c>
      <c r="F25" s="150">
        <f>חוגים!F22</f>
        <v>0</v>
      </c>
    </row>
    <row r="26" spans="2:6" ht="24.95" customHeight="1" x14ac:dyDescent="0.2">
      <c r="B26" s="150" t="s">
        <v>82</v>
      </c>
      <c r="C26" s="150">
        <f>'עם הפנים לקהילה'!E25</f>
        <v>0</v>
      </c>
      <c r="E26" s="150" t="s">
        <v>82</v>
      </c>
      <c r="F26" s="150">
        <f>'עם הפנים לקהילה'!F25</f>
        <v>0</v>
      </c>
    </row>
    <row r="27" spans="2:6" ht="24.95" customHeight="1" x14ac:dyDescent="0.2">
      <c r="B27" s="150" t="s">
        <v>83</v>
      </c>
      <c r="C27" s="150">
        <f>'שימור שיפור ופנאי'!F17</f>
        <v>0</v>
      </c>
      <c r="E27" s="150" t="s">
        <v>83</v>
      </c>
      <c r="F27" s="150">
        <f>'שימור שיפור ופנאי'!G17</f>
        <v>0</v>
      </c>
    </row>
    <row r="28" spans="2:6" ht="24.95" customHeight="1" thickBot="1" x14ac:dyDescent="0.25">
      <c r="B28" s="152" t="s">
        <v>84</v>
      </c>
      <c r="C28" s="152">
        <f>'תוספות מיוחדות'!E21</f>
        <v>0</v>
      </c>
      <c r="E28" s="152" t="s">
        <v>84</v>
      </c>
      <c r="F28" s="152">
        <f>'תוספות מיוחדות'!F21</f>
        <v>0</v>
      </c>
    </row>
    <row r="29" spans="2:6" ht="24.95" customHeight="1" thickBot="1" x14ac:dyDescent="0.25">
      <c r="B29" s="153" t="s">
        <v>74</v>
      </c>
      <c r="C29" s="154">
        <f>SUM(C20:C28)</f>
        <v>0</v>
      </c>
      <c r="E29" s="153" t="s">
        <v>74</v>
      </c>
      <c r="F29" s="154">
        <f>SUM(F20:F28)</f>
        <v>0</v>
      </c>
    </row>
    <row r="30" spans="2:6" ht="24.95" customHeight="1" thickBot="1" x14ac:dyDescent="0.25"/>
    <row r="31" spans="2:6" ht="24.95" customHeight="1" thickBot="1" x14ac:dyDescent="0.25">
      <c r="B31" s="153" t="s">
        <v>85</v>
      </c>
      <c r="C31" s="154">
        <f ca="1">C15+C29</f>
        <v>0</v>
      </c>
      <c r="E31" s="153" t="s">
        <v>85</v>
      </c>
      <c r="F31" s="154">
        <f ca="1">F15+F29</f>
        <v>0</v>
      </c>
    </row>
  </sheetData>
  <sheetProtection algorithmName="SHA-512" hashValue="HXVpY2XzXZg4R3TUh2Mi8gdpCSmwMdg3puj3+jf9hKWbEkJaiDDC/85psTstfWmCnX1BMHER/YZC+9nWuVI95w==" saltValue="YxleIC9Whf7H9mOLF69v/A==" spinCount="100000" sheet="1" objects="1" scenarios="1"/>
  <sortState ref="B7:C14">
    <sortCondition ref="B7:B14"/>
  </sortState>
  <mergeCells count="4">
    <mergeCell ref="B4:C4"/>
    <mergeCell ref="B17:C17"/>
    <mergeCell ref="E4:F4"/>
    <mergeCell ref="E17:F17"/>
  </mergeCells>
  <pageMargins left="0.70866141732283472" right="0.70866141732283472" top="0.74803149606299213" bottom="0.74803149606299213" header="0.31496062992125984" footer="0.31496062992125984"/>
  <pageSetup paperSize="9" scale="80" orientation="portrait" verticalDpi="0" r:id="rId1"/>
  <headerFooter>
    <oddHeader>&amp;C&amp;"-,מודגש"&amp;14&amp;A</oddHeader>
    <oddFooter>עמוד &amp;P מתוך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pageSetUpPr fitToPage="1"/>
  </sheetPr>
  <dimension ref="B1:AH1524"/>
  <sheetViews>
    <sheetView rightToLeft="1" zoomScale="75" zoomScaleNormal="75" workbookViewId="0">
      <pane xSplit="3" ySplit="8" topLeftCell="D1507" activePane="bottomRight" state="frozen"/>
      <selection pane="topRight" activeCell="F9" sqref="F9"/>
      <selection pane="bottomLeft" activeCell="F9" sqref="F9"/>
      <selection pane="bottomRight" activeCell="V1" activeCellId="1" sqref="J1:Y1048576 J1:Y1048576"/>
    </sheetView>
  </sheetViews>
  <sheetFormatPr defaultColWidth="9" defaultRowHeight="14.25" x14ac:dyDescent="0.2"/>
  <cols>
    <col min="1" max="1" width="7.5" style="166" customWidth="1"/>
    <col min="2" max="2" width="11.875" style="166" customWidth="1"/>
    <col min="3" max="3" width="5.625" style="166" customWidth="1"/>
    <col min="4" max="4" width="10.625" style="166" customWidth="1"/>
    <col min="5" max="5" width="9.5" style="166" customWidth="1"/>
    <col min="6" max="6" width="20.625" style="205" customWidth="1"/>
    <col min="7" max="7" width="7.75" style="166" customWidth="1"/>
    <col min="8" max="8" width="5.125" style="166" bestFit="1" customWidth="1"/>
    <col min="9" max="9" width="10.625" style="166" customWidth="1"/>
    <col min="10" max="10" width="4.75" style="166" customWidth="1"/>
    <col min="11" max="11" width="20.625" style="206" customWidth="1"/>
    <col min="12" max="12" width="7.625" style="166" customWidth="1"/>
    <col min="13" max="13" width="6.25" style="166" customWidth="1"/>
    <col min="14" max="14" width="13.375" style="166" bestFit="1" customWidth="1"/>
    <col min="15" max="15" width="28.5" style="166" customWidth="1"/>
    <col min="16" max="16" width="3.125" style="166" customWidth="1"/>
    <col min="17" max="17" width="10.625" style="166" customWidth="1"/>
    <col min="18" max="18" width="5.625" style="166" customWidth="1"/>
    <col min="19" max="19" width="10.625" style="166" customWidth="1"/>
    <col min="20" max="20" width="20.625" style="206" customWidth="1"/>
    <col min="21" max="21" width="7.625" style="166" customWidth="1"/>
    <col min="22" max="22" width="6.625" style="166" customWidth="1"/>
    <col min="23" max="23" width="10.375" style="166" customWidth="1"/>
    <col min="24" max="24" width="13.375" style="166" bestFit="1" customWidth="1"/>
    <col min="25" max="25" width="15.625" style="166" customWidth="1"/>
    <col min="26" max="26" width="7" style="166" customWidth="1"/>
    <col min="27" max="27" width="10.125" style="166" customWidth="1"/>
    <col min="28" max="28" width="11.125" style="166" customWidth="1"/>
    <col min="29" max="29" width="10" style="166" customWidth="1"/>
    <col min="30" max="30" width="13.375" style="166" customWidth="1"/>
    <col min="31" max="31" width="19.375" style="166" customWidth="1"/>
    <col min="32" max="32" width="11.375" style="166" customWidth="1"/>
    <col min="33" max="33" width="9" style="166" customWidth="1"/>
    <col min="34" max="34" width="11.75" style="166" customWidth="1"/>
    <col min="35" max="38" width="9" style="166" customWidth="1"/>
    <col min="39" max="16384" width="9" style="166"/>
  </cols>
  <sheetData>
    <row r="1" spans="2:34" s="158" customFormat="1" ht="15" x14ac:dyDescent="0.2">
      <c r="F1" s="159"/>
      <c r="K1" s="160"/>
      <c r="T1" s="160"/>
      <c r="AA1" s="161"/>
      <c r="AB1" s="161"/>
      <c r="AC1" s="161"/>
      <c r="AD1" s="161"/>
      <c r="AE1" s="161"/>
      <c r="AF1" s="161"/>
      <c r="AG1" s="161"/>
      <c r="AH1" s="161"/>
    </row>
    <row r="2" spans="2:34" s="158" customFormat="1" ht="38.25" customHeight="1" x14ac:dyDescent="0.35">
      <c r="C2" s="162"/>
      <c r="D2" s="162"/>
      <c r="E2" s="162"/>
      <c r="F2" s="162"/>
      <c r="G2" s="162"/>
      <c r="H2" s="162"/>
      <c r="I2" s="162"/>
      <c r="J2" s="416" t="s">
        <v>86</v>
      </c>
      <c r="K2" s="416"/>
      <c r="L2" s="416"/>
      <c r="M2" s="416"/>
      <c r="N2" s="416"/>
      <c r="O2" s="416"/>
      <c r="P2" s="416"/>
      <c r="Q2" s="416"/>
      <c r="R2" s="416"/>
      <c r="S2" s="416"/>
      <c r="T2" s="416"/>
      <c r="U2" s="162"/>
      <c r="V2" s="162"/>
      <c r="W2" s="162"/>
      <c r="X2" s="162"/>
      <c r="Y2" s="162"/>
      <c r="AA2" s="161"/>
      <c r="AB2" s="161"/>
      <c r="AC2" s="161"/>
      <c r="AD2" s="161"/>
      <c r="AE2" s="161"/>
      <c r="AF2" s="161"/>
      <c r="AG2" s="161"/>
      <c r="AH2" s="161"/>
    </row>
    <row r="3" spans="2:34" s="158" customFormat="1" ht="15" x14ac:dyDescent="0.2">
      <c r="F3" s="159"/>
      <c r="K3" s="160"/>
      <c r="T3" s="160"/>
      <c r="AA3" s="161"/>
      <c r="AB3" s="161"/>
      <c r="AC3" s="161"/>
      <c r="AD3" s="161"/>
      <c r="AE3" s="161"/>
      <c r="AF3" s="161"/>
      <c r="AG3" s="161"/>
      <c r="AH3" s="161"/>
    </row>
    <row r="4" spans="2:34" s="158" customFormat="1" ht="46.5" customHeight="1" x14ac:dyDescent="0.25">
      <c r="B4" s="163" t="s">
        <v>87</v>
      </c>
      <c r="C4" s="163"/>
      <c r="D4" s="163"/>
      <c r="E4" s="163"/>
      <c r="F4" s="163"/>
      <c r="G4" s="420">
        <f>I1524</f>
        <v>4778120</v>
      </c>
      <c r="H4" s="420"/>
      <c r="I4" s="420"/>
      <c r="J4" s="164"/>
      <c r="K4" s="163" t="s">
        <v>88</v>
      </c>
      <c r="L4" s="165"/>
      <c r="M4" s="165"/>
      <c r="N4" s="420">
        <f>N1524</f>
        <v>0</v>
      </c>
      <c r="O4" s="420"/>
      <c r="P4" s="163"/>
      <c r="Q4" s="163" t="s">
        <v>89</v>
      </c>
      <c r="R4" s="163"/>
      <c r="S4" s="163"/>
      <c r="T4" s="165"/>
      <c r="U4" s="163"/>
      <c r="V4" s="163"/>
      <c r="W4" s="165"/>
      <c r="X4" s="420">
        <f>X1524</f>
        <v>0</v>
      </c>
      <c r="Y4" s="420"/>
      <c r="AA4" s="161"/>
      <c r="AB4" s="161"/>
      <c r="AC4" s="161"/>
      <c r="AD4" s="161"/>
      <c r="AE4" s="161"/>
      <c r="AF4" s="161"/>
      <c r="AG4" s="161"/>
      <c r="AH4" s="161"/>
    </row>
    <row r="5" spans="2:34" s="158" customFormat="1" ht="15" x14ac:dyDescent="0.2">
      <c r="F5" s="159"/>
      <c r="K5" s="160"/>
      <c r="T5" s="160"/>
      <c r="AA5" s="161"/>
      <c r="AB5" s="161"/>
      <c r="AC5" s="161"/>
      <c r="AD5" s="161"/>
      <c r="AE5" s="161"/>
      <c r="AF5" s="161"/>
      <c r="AG5" s="161"/>
      <c r="AH5" s="161"/>
    </row>
    <row r="6" spans="2:34" s="158" customFormat="1" ht="15.75" thickBot="1" x14ac:dyDescent="0.25">
      <c r="F6" s="159"/>
      <c r="K6" s="160"/>
      <c r="T6" s="160"/>
      <c r="AA6" s="161"/>
      <c r="AB6" s="161"/>
      <c r="AC6" s="161"/>
      <c r="AD6" s="161"/>
      <c r="AE6" s="161"/>
      <c r="AF6" s="161"/>
      <c r="AG6" s="161"/>
      <c r="AH6" s="161"/>
    </row>
    <row r="7" spans="2:34" ht="30.75" customHeight="1" thickBot="1" x14ac:dyDescent="0.3">
      <c r="B7" s="417" t="s">
        <v>90</v>
      </c>
      <c r="C7" s="418"/>
      <c r="D7" s="418"/>
      <c r="E7" s="418"/>
      <c r="F7" s="418"/>
      <c r="G7" s="418"/>
      <c r="H7" s="418"/>
      <c r="I7" s="419"/>
      <c r="K7" s="417" t="s">
        <v>91</v>
      </c>
      <c r="L7" s="418"/>
      <c r="M7" s="418"/>
      <c r="N7" s="418"/>
      <c r="O7" s="419"/>
      <c r="P7" s="167"/>
      <c r="Q7" s="421" t="s">
        <v>92</v>
      </c>
      <c r="R7" s="422"/>
      <c r="S7" s="422"/>
      <c r="T7" s="422"/>
      <c r="U7" s="418"/>
      <c r="V7" s="418"/>
      <c r="W7" s="418"/>
      <c r="X7" s="418"/>
      <c r="Y7" s="419"/>
      <c r="Z7" s="167"/>
    </row>
    <row r="8" spans="2:34" ht="45.75" thickBot="1" x14ac:dyDescent="0.3">
      <c r="B8" s="168" t="s">
        <v>93</v>
      </c>
      <c r="C8" s="168" t="s">
        <v>94</v>
      </c>
      <c r="D8" s="168" t="s">
        <v>64</v>
      </c>
      <c r="E8" s="168" t="s">
        <v>95</v>
      </c>
      <c r="F8" s="168" t="s">
        <v>96</v>
      </c>
      <c r="G8" s="168" t="s">
        <v>97</v>
      </c>
      <c r="H8" s="168" t="s">
        <v>98</v>
      </c>
      <c r="I8" s="168" t="s">
        <v>99</v>
      </c>
      <c r="J8" s="169"/>
      <c r="K8" s="168" t="s">
        <v>96</v>
      </c>
      <c r="L8" s="168" t="s">
        <v>100</v>
      </c>
      <c r="M8" s="168" t="s">
        <v>101</v>
      </c>
      <c r="N8" s="168" t="s">
        <v>102</v>
      </c>
      <c r="O8" s="170" t="s">
        <v>103</v>
      </c>
      <c r="P8" s="171"/>
      <c r="Q8" s="172" t="str">
        <f>B8</f>
        <v>סוג מרכז</v>
      </c>
      <c r="R8" s="172" t="str">
        <f>C8</f>
        <v>גודל מרכז</v>
      </c>
      <c r="S8" s="172" t="s">
        <v>64</v>
      </c>
      <c r="T8" s="172" t="s">
        <v>96</v>
      </c>
      <c r="U8" s="173" t="s">
        <v>104</v>
      </c>
      <c r="V8" s="168" t="s">
        <v>101</v>
      </c>
      <c r="W8" s="168" t="s">
        <v>105</v>
      </c>
      <c r="X8" s="168" t="s">
        <v>106</v>
      </c>
      <c r="Y8" s="174" t="s">
        <v>107</v>
      </c>
      <c r="Z8" s="175"/>
      <c r="AA8" s="155" t="s">
        <v>93</v>
      </c>
      <c r="AB8" s="155" t="s">
        <v>94</v>
      </c>
      <c r="AC8" s="155" t="s">
        <v>64</v>
      </c>
      <c r="AD8" s="155" t="s">
        <v>95</v>
      </c>
      <c r="AE8" s="156" t="s">
        <v>108</v>
      </c>
      <c r="AF8" s="155" t="s">
        <v>105</v>
      </c>
      <c r="AG8" s="155" t="s">
        <v>109</v>
      </c>
      <c r="AH8" s="157" t="s">
        <v>65</v>
      </c>
    </row>
    <row r="9" spans="2:34" ht="15" thickBot="1" x14ac:dyDescent="0.25">
      <c r="B9" s="176" t="str">
        <f>תקן[[#This Row],[סוג מרכז]]</f>
        <v>תשושי נפש</v>
      </c>
      <c r="C9" s="176">
        <f>תקן[[#This Row],[גודל מרכז]]</f>
        <v>15</v>
      </c>
      <c r="D9" s="176" t="str">
        <f>תקן[[#This Row],[סוג פריט]]</f>
        <v>אביזרים</v>
      </c>
      <c r="E9" s="176" t="str">
        <f>תקן[[#This Row],[קטגוריה]]</f>
        <v>כללי</v>
      </c>
      <c r="F9" s="177" t="str">
        <f>תקן[[#This Row],[תיאור הפריט]]</f>
        <v xml:space="preserve"> שילוט לחדרים (תקציב)</v>
      </c>
      <c r="G9" s="176">
        <f>תקן[[#This Row],[עלות פריט]]</f>
        <v>250</v>
      </c>
      <c r="H9" s="176">
        <f>תקן[[#This Row],[כמות]]</f>
        <v>6</v>
      </c>
      <c r="I9" s="176">
        <f>תקן[[#This Row],[סהכ עלות]]</f>
        <v>1500</v>
      </c>
      <c r="J9" s="178"/>
      <c r="K9" s="179" t="str">
        <f>F9</f>
        <v xml:space="preserve"> שילוט לחדרים (תקציב)</v>
      </c>
      <c r="L9" s="180"/>
      <c r="M9" s="181">
        <f t="shared" ref="M9:M66" si="0">IF(L9-H9&lt;&gt;0,L9-H9,0)</f>
        <v>-6</v>
      </c>
      <c r="N9" s="182">
        <f t="shared" ref="N9:N66" si="1">L9*G9</f>
        <v>0</v>
      </c>
      <c r="O9" s="183"/>
      <c r="P9" s="184"/>
      <c r="Q9" s="185" t="str">
        <f>B9</f>
        <v>תשושי נפש</v>
      </c>
      <c r="R9" s="185">
        <f>C9</f>
        <v>15</v>
      </c>
      <c r="S9" s="185" t="str">
        <f>D9</f>
        <v>אביזרים</v>
      </c>
      <c r="T9" s="186" t="str">
        <f>F9</f>
        <v xml:space="preserve"> שילוט לחדרים (תקציב)</v>
      </c>
      <c r="U9" s="187">
        <f t="shared" ref="U9:U72" si="2">L9</f>
        <v>0</v>
      </c>
      <c r="V9" s="181">
        <f t="shared" ref="V9:V72" si="3">M9</f>
        <v>-6</v>
      </c>
      <c r="W9" s="182">
        <f t="shared" ref="W9:W72" si="4">G9</f>
        <v>250</v>
      </c>
      <c r="X9" s="182">
        <f>W9*U9</f>
        <v>0</v>
      </c>
      <c r="Y9" s="188"/>
      <c r="Z9" s="189"/>
      <c r="AA9" s="189" t="str">
        <f>'טבלה מרכזת תקן מקור'!A9</f>
        <v>תשושי נפש</v>
      </c>
      <c r="AB9" s="189">
        <f>'טבלה מרכזת תקן מקור'!B9</f>
        <v>15</v>
      </c>
      <c r="AC9" s="189" t="str">
        <f>'טבלה מרכזת תקן מקור'!C9</f>
        <v>אביזרים</v>
      </c>
      <c r="AD9" s="189" t="str">
        <f>'טבלה מרכזת תקן מקור'!D9</f>
        <v>כללי</v>
      </c>
      <c r="AE9" s="189" t="str">
        <f>'טבלה מרכזת תקן מקור'!E9</f>
        <v xml:space="preserve"> שילוט לחדרים (תקציב)</v>
      </c>
      <c r="AF9" s="189">
        <f>'טבלה מרכזת תקן מקור'!F9</f>
        <v>250</v>
      </c>
      <c r="AG9" s="189">
        <f>'טבלה מרכזת תקן מקור'!G9</f>
        <v>6</v>
      </c>
      <c r="AH9" s="189">
        <f>'טבלה מרכזת תקן מקור'!H9</f>
        <v>1500</v>
      </c>
    </row>
    <row r="10" spans="2:34" ht="29.25" thickBot="1" x14ac:dyDescent="0.25">
      <c r="B10" s="190" t="str">
        <f>תקן[[#This Row],[סוג מרכז]]</f>
        <v>תשושי נפש</v>
      </c>
      <c r="C10" s="190">
        <f>תקן[[#This Row],[גודל מרכז]]</f>
        <v>15</v>
      </c>
      <c r="D10" s="190" t="str">
        <f>תקן[[#This Row],[סוג פריט]]</f>
        <v>אביזרים</v>
      </c>
      <c r="E10" s="190" t="str">
        <f>תקן[[#This Row],[קטגוריה]]</f>
        <v>חדר מזכירות וקבלה</v>
      </c>
      <c r="F10" s="177" t="str">
        <f>תקן[[#This Row],[תיאור הפריט]]</f>
        <v>אביזרים (לוח מודעות, פח, פריטי עיצוב)</v>
      </c>
      <c r="G10" s="190">
        <f>תקן[[#This Row],[עלות פריט]]</f>
        <v>500</v>
      </c>
      <c r="H10" s="190">
        <f>תקן[[#This Row],[כמות]]</f>
        <v>1</v>
      </c>
      <c r="I10" s="190">
        <f>תקן[[#This Row],[סהכ עלות]]</f>
        <v>500</v>
      </c>
      <c r="J10" s="191"/>
      <c r="K10" s="179" t="str">
        <f t="shared" ref="K10:K67" si="5">F10</f>
        <v>אביזרים (לוח מודעות, פח, פריטי עיצוב)</v>
      </c>
      <c r="L10" s="180"/>
      <c r="M10" s="181">
        <f t="shared" si="0"/>
        <v>-1</v>
      </c>
      <c r="N10" s="181">
        <f t="shared" si="1"/>
        <v>0</v>
      </c>
      <c r="O10" s="180"/>
      <c r="P10" s="192"/>
      <c r="Q10" s="185" t="str">
        <f t="shared" ref="Q10:Q73" si="6">B10</f>
        <v>תשושי נפש</v>
      </c>
      <c r="R10" s="185">
        <f t="shared" ref="R10:R73" si="7">C10</f>
        <v>15</v>
      </c>
      <c r="S10" s="185" t="str">
        <f t="shared" ref="S10:S73" si="8">D10</f>
        <v>אביזרים</v>
      </c>
      <c r="T10" s="186" t="str">
        <f t="shared" ref="T10:T73" si="9">F10</f>
        <v>אביזרים (לוח מודעות, פח, פריטי עיצוב)</v>
      </c>
      <c r="U10" s="187">
        <f t="shared" si="2"/>
        <v>0</v>
      </c>
      <c r="V10" s="181">
        <f t="shared" si="3"/>
        <v>-1</v>
      </c>
      <c r="W10" s="181">
        <f t="shared" si="4"/>
        <v>500</v>
      </c>
      <c r="X10" s="181">
        <f t="shared" ref="X10:X67" si="10">W10*U10</f>
        <v>0</v>
      </c>
      <c r="Y10" s="193"/>
      <c r="AA10" s="189" t="str">
        <f>'טבלה מרכזת תקן מקור'!A10</f>
        <v>תשושי נפש</v>
      </c>
      <c r="AB10" s="189">
        <f>'טבלה מרכזת תקן מקור'!B10</f>
        <v>15</v>
      </c>
      <c r="AC10" s="189" t="str">
        <f>'טבלה מרכזת תקן מקור'!C10</f>
        <v>אביזרים</v>
      </c>
      <c r="AD10" s="189" t="str">
        <f>'טבלה מרכזת תקן מקור'!D10</f>
        <v>חדר מזכירות וקבלה</v>
      </c>
      <c r="AE10" s="189" t="str">
        <f>'טבלה מרכזת תקן מקור'!E10</f>
        <v>אביזרים (לוח מודעות, פח, פריטי עיצוב)</v>
      </c>
      <c r="AF10" s="189">
        <f>'טבלה מרכזת תקן מקור'!F10</f>
        <v>500</v>
      </c>
      <c r="AG10" s="189">
        <f>'טבלה מרכזת תקן מקור'!G10</f>
        <v>1</v>
      </c>
      <c r="AH10" s="189">
        <f>'טבלה מרכזת תקן מקור'!H10</f>
        <v>500</v>
      </c>
    </row>
    <row r="11" spans="2:34" ht="29.25" thickBot="1" x14ac:dyDescent="0.25">
      <c r="B11" s="190" t="str">
        <f>תקן[[#This Row],[סוג מרכז]]</f>
        <v>תשושי נפש</v>
      </c>
      <c r="C11" s="190">
        <f>תקן[[#This Row],[גודל מרכז]]</f>
        <v>15</v>
      </c>
      <c r="D11" s="190" t="str">
        <f>תקן[[#This Row],[סוג פריט]]</f>
        <v>אביזרים</v>
      </c>
      <c r="E11" s="190" t="str">
        <f>תקן[[#This Row],[קטגוריה]]</f>
        <v>חדר מנהל</v>
      </c>
      <c r="F11" s="177" t="str">
        <f>תקן[[#This Row],[תיאור הפריט]]</f>
        <v>אביזרים (לוח מודעות, פח, פריטי עיצוב)</v>
      </c>
      <c r="G11" s="190">
        <f>תקן[[#This Row],[עלות פריט]]</f>
        <v>500</v>
      </c>
      <c r="H11" s="190">
        <f>תקן[[#This Row],[כמות]]</f>
        <v>0</v>
      </c>
      <c r="I11" s="190">
        <f>תקן[[#This Row],[סהכ עלות]]</f>
        <v>0</v>
      </c>
      <c r="J11" s="191"/>
      <c r="K11" s="179" t="str">
        <f t="shared" si="5"/>
        <v>אביזרים (לוח מודעות, פח, פריטי עיצוב)</v>
      </c>
      <c r="L11" s="180"/>
      <c r="M11" s="181">
        <f>IF(L11-H11&lt;&gt;0,L11-H11,0)</f>
        <v>0</v>
      </c>
      <c r="N11" s="181">
        <f t="shared" si="1"/>
        <v>0</v>
      </c>
      <c r="O11" s="180"/>
      <c r="P11" s="192"/>
      <c r="Q11" s="185" t="str">
        <f t="shared" si="6"/>
        <v>תשושי נפש</v>
      </c>
      <c r="R11" s="185">
        <f t="shared" si="7"/>
        <v>15</v>
      </c>
      <c r="S11" s="185" t="str">
        <f t="shared" si="8"/>
        <v>אביזרים</v>
      </c>
      <c r="T11" s="186" t="str">
        <f t="shared" si="9"/>
        <v>אביזרים (לוח מודעות, פח, פריטי עיצוב)</v>
      </c>
      <c r="U11" s="187">
        <f t="shared" si="2"/>
        <v>0</v>
      </c>
      <c r="V11" s="181">
        <f t="shared" si="3"/>
        <v>0</v>
      </c>
      <c r="W11" s="181">
        <f t="shared" si="4"/>
        <v>500</v>
      </c>
      <c r="X11" s="181">
        <f t="shared" si="10"/>
        <v>0</v>
      </c>
      <c r="Y11" s="193"/>
      <c r="AA11" s="189" t="str">
        <f>'טבלה מרכזת תקן מקור'!A11</f>
        <v>תשושי נפש</v>
      </c>
      <c r="AB11" s="189">
        <f>'טבלה מרכזת תקן מקור'!B11</f>
        <v>15</v>
      </c>
      <c r="AC11" s="189" t="str">
        <f>'טבלה מרכזת תקן מקור'!C11</f>
        <v>אביזרים</v>
      </c>
      <c r="AD11" s="189" t="str">
        <f>'טבלה מרכזת תקן מקור'!D11</f>
        <v>חדר מנהל</v>
      </c>
      <c r="AE11" s="189" t="str">
        <f>'טבלה מרכזת תקן מקור'!E11</f>
        <v>אביזרים (לוח מודעות, פח, פריטי עיצוב)</v>
      </c>
      <c r="AF11" s="189">
        <f>'טבלה מרכזת תקן מקור'!F11</f>
        <v>500</v>
      </c>
      <c r="AG11" s="189">
        <f>'טבלה מרכזת תקן מקור'!G11</f>
        <v>0</v>
      </c>
      <c r="AH11" s="189">
        <f>'טבלה מרכזת תקן מקור'!H11</f>
        <v>0</v>
      </c>
    </row>
    <row r="12" spans="2:34" ht="43.5" thickBot="1" x14ac:dyDescent="0.25">
      <c r="B12" s="190" t="str">
        <f>תקן[[#This Row],[סוג מרכז]]</f>
        <v>תשושי נפש</v>
      </c>
      <c r="C12" s="190">
        <f>תקן[[#This Row],[גודל מרכז]]</f>
        <v>15</v>
      </c>
      <c r="D12" s="190" t="str">
        <f>תקן[[#This Row],[סוג פריט]]</f>
        <v>אביזרים</v>
      </c>
      <c r="E12" s="190" t="str">
        <f>תקן[[#This Row],[קטגוריה]]</f>
        <v>שירותי צוות ומלתחה</v>
      </c>
      <c r="F12" s="177" t="str">
        <f>תקן[[#This Row],[תיאור הפריט]]</f>
        <v>אביזרים (מתקן לסבון נוזלי, מתקן טואלט, מתקן מגבות נייר,פח וכדו')</v>
      </c>
      <c r="G12" s="190">
        <f>תקן[[#This Row],[עלות פריט]]</f>
        <v>500</v>
      </c>
      <c r="H12" s="190">
        <f>תקן[[#This Row],[כמות]]</f>
        <v>1</v>
      </c>
      <c r="I12" s="190">
        <f>תקן[[#This Row],[סהכ עלות]]</f>
        <v>500</v>
      </c>
      <c r="J12" s="191"/>
      <c r="K12" s="179" t="str">
        <f t="shared" si="5"/>
        <v>אביזרים (מתקן לסבון נוזלי, מתקן טואלט, מתקן מגבות נייר,פח וכדו')</v>
      </c>
      <c r="L12" s="180"/>
      <c r="M12" s="181">
        <f t="shared" si="0"/>
        <v>-1</v>
      </c>
      <c r="N12" s="181">
        <f t="shared" si="1"/>
        <v>0</v>
      </c>
      <c r="O12" s="180"/>
      <c r="P12" s="192"/>
      <c r="Q12" s="185" t="str">
        <f t="shared" si="6"/>
        <v>תשושי נפש</v>
      </c>
      <c r="R12" s="185">
        <f t="shared" si="7"/>
        <v>15</v>
      </c>
      <c r="S12" s="185" t="str">
        <f t="shared" si="8"/>
        <v>אביזרים</v>
      </c>
      <c r="T12" s="186" t="str">
        <f t="shared" si="9"/>
        <v>אביזרים (מתקן לסבון נוזלי, מתקן טואלט, מתקן מגבות נייר,פח וכדו')</v>
      </c>
      <c r="U12" s="187">
        <f t="shared" si="2"/>
        <v>0</v>
      </c>
      <c r="V12" s="181">
        <f t="shared" si="3"/>
        <v>-1</v>
      </c>
      <c r="W12" s="181">
        <f t="shared" si="4"/>
        <v>500</v>
      </c>
      <c r="X12" s="181">
        <f t="shared" si="10"/>
        <v>0</v>
      </c>
      <c r="Y12" s="193"/>
      <c r="AA12" s="189" t="str">
        <f>'טבלה מרכזת תקן מקור'!A12</f>
        <v>תשושי נפש</v>
      </c>
      <c r="AB12" s="189">
        <f>'טבלה מרכזת תקן מקור'!B12</f>
        <v>15</v>
      </c>
      <c r="AC12" s="189" t="str">
        <f>'טבלה מרכזת תקן מקור'!C12</f>
        <v>אביזרים</v>
      </c>
      <c r="AD12" s="189" t="str">
        <f>'טבלה מרכזת תקן מקור'!D12</f>
        <v>שירותי צוות ומלתחה</v>
      </c>
      <c r="AE12" s="189" t="str">
        <f>'טבלה מרכזת תקן מקור'!E12</f>
        <v>אביזרים (מתקן לסבון נוזלי, מתקן טואלט, מתקן מגבות נייר,פח וכדו')</v>
      </c>
      <c r="AF12" s="189">
        <f>'טבלה מרכזת תקן מקור'!F12</f>
        <v>500</v>
      </c>
      <c r="AG12" s="189">
        <f>'טבלה מרכזת תקן מקור'!G12</f>
        <v>1</v>
      </c>
      <c r="AH12" s="189">
        <f>'טבלה מרכזת תקן מקור'!H12</f>
        <v>500</v>
      </c>
    </row>
    <row r="13" spans="2:34" ht="57.75" thickBot="1" x14ac:dyDescent="0.25">
      <c r="B13" s="190" t="str">
        <f>תקן[[#This Row],[סוג מרכז]]</f>
        <v>תשושי נפש</v>
      </c>
      <c r="C13" s="190">
        <f>תקן[[#This Row],[גודל מרכז]]</f>
        <v>15</v>
      </c>
      <c r="D13" s="190" t="str">
        <f>תקן[[#This Row],[סוג פריט]]</f>
        <v>אביזרים</v>
      </c>
      <c r="E13" s="190" t="str">
        <f>תקן[[#This Row],[קטגוריה]]</f>
        <v>שירותים ציבוריים</v>
      </c>
      <c r="F13" s="177" t="str">
        <f>תקן[[#This Row],[תיאור הפריט]]</f>
        <v>אביזרים (מתקן לסבון נוזלי, מתקן טואלט, מתקן מגבות נייר,פח,ידיות אחיזה)</v>
      </c>
      <c r="G13" s="190">
        <f>תקן[[#This Row],[עלות פריט]]</f>
        <v>500</v>
      </c>
      <c r="H13" s="190">
        <f>תקן[[#This Row],[כמות]]</f>
        <v>2</v>
      </c>
      <c r="I13" s="190">
        <f>תקן[[#This Row],[סהכ עלות]]</f>
        <v>1000</v>
      </c>
      <c r="J13" s="191"/>
      <c r="K13" s="179" t="str">
        <f t="shared" si="5"/>
        <v>אביזרים (מתקן לסבון נוזלי, מתקן טואלט, מתקן מגבות נייר,פח,ידיות אחיזה)</v>
      </c>
      <c r="L13" s="180"/>
      <c r="M13" s="181">
        <f t="shared" si="0"/>
        <v>-2</v>
      </c>
      <c r="N13" s="181">
        <f t="shared" si="1"/>
        <v>0</v>
      </c>
      <c r="O13" s="180"/>
      <c r="P13" s="192"/>
      <c r="Q13" s="185" t="str">
        <f t="shared" si="6"/>
        <v>תשושי נפש</v>
      </c>
      <c r="R13" s="185">
        <f t="shared" si="7"/>
        <v>15</v>
      </c>
      <c r="S13" s="185" t="str">
        <f t="shared" si="8"/>
        <v>אביזרים</v>
      </c>
      <c r="T13" s="186" t="str">
        <f t="shared" si="9"/>
        <v>אביזרים (מתקן לסבון נוזלי, מתקן טואלט, מתקן מגבות נייר,פח,ידיות אחיזה)</v>
      </c>
      <c r="U13" s="187">
        <f t="shared" si="2"/>
        <v>0</v>
      </c>
      <c r="V13" s="181">
        <f t="shared" si="3"/>
        <v>-2</v>
      </c>
      <c r="W13" s="181">
        <f t="shared" si="4"/>
        <v>500</v>
      </c>
      <c r="X13" s="181">
        <f t="shared" si="10"/>
        <v>0</v>
      </c>
      <c r="Y13" s="193"/>
      <c r="AA13" s="189" t="str">
        <f>'טבלה מרכזת תקן מקור'!A13</f>
        <v>תשושי נפש</v>
      </c>
      <c r="AB13" s="189">
        <f>'טבלה מרכזת תקן מקור'!B13</f>
        <v>15</v>
      </c>
      <c r="AC13" s="189" t="str">
        <f>'טבלה מרכזת תקן מקור'!C13</f>
        <v>אביזרים</v>
      </c>
      <c r="AD13" s="189" t="str">
        <f>'טבלה מרכזת תקן מקור'!D13</f>
        <v>שירותים ציבוריים</v>
      </c>
      <c r="AE13" s="189" t="str">
        <f>'טבלה מרכזת תקן מקור'!E13</f>
        <v>אביזרים (מתקן לסבון נוזלי, מתקן טואלט, מתקן מגבות נייר,פח,ידיות אחיזה)</v>
      </c>
      <c r="AF13" s="189">
        <f>'טבלה מרכזת תקן מקור'!F13</f>
        <v>500</v>
      </c>
      <c r="AG13" s="189">
        <f>'טבלה מרכזת תקן מקור'!G13</f>
        <v>2</v>
      </c>
      <c r="AH13" s="189">
        <f>'טבלה מרכזת תקן מקור'!H13</f>
        <v>1000</v>
      </c>
    </row>
    <row r="14" spans="2:34" ht="57.75" thickBot="1" x14ac:dyDescent="0.25">
      <c r="B14" s="190" t="str">
        <f>תקן[[#This Row],[סוג מרכז]]</f>
        <v>תשושי נפש</v>
      </c>
      <c r="C14" s="190">
        <f>תקן[[#This Row],[גודל מרכז]]</f>
        <v>15</v>
      </c>
      <c r="D14" s="190" t="str">
        <f>תקן[[#This Row],[סוג פריט]]</f>
        <v>אביזרים</v>
      </c>
      <c r="E14" s="190" t="str">
        <f>תקן[[#This Row],[קטגוריה]]</f>
        <v>אולם כניסה</v>
      </c>
      <c r="F14" s="177" t="str">
        <f>תקן[[#This Row],[תיאור הפריט]]</f>
        <v>אביזרים (פח אשפה, מיכלי צמחים, מתקן מטריות, שעון קיר, אביזרי עיצוב)</v>
      </c>
      <c r="G14" s="190">
        <f>תקן[[#This Row],[עלות פריט]]</f>
        <v>500</v>
      </c>
      <c r="H14" s="190">
        <f>תקן[[#This Row],[כמות]]</f>
        <v>1</v>
      </c>
      <c r="I14" s="190">
        <f>תקן[[#This Row],[סהכ עלות]]</f>
        <v>500</v>
      </c>
      <c r="J14" s="191"/>
      <c r="K14" s="179" t="str">
        <f t="shared" si="5"/>
        <v>אביזרים (פח אשפה, מיכלי צמחים, מתקן מטריות, שעון קיר, אביזרי עיצוב)</v>
      </c>
      <c r="L14" s="180"/>
      <c r="M14" s="181">
        <f t="shared" si="0"/>
        <v>-1</v>
      </c>
      <c r="N14" s="181">
        <f t="shared" si="1"/>
        <v>0</v>
      </c>
      <c r="O14" s="180"/>
      <c r="P14" s="192"/>
      <c r="Q14" s="185" t="str">
        <f t="shared" si="6"/>
        <v>תשושי נפש</v>
      </c>
      <c r="R14" s="185">
        <f t="shared" si="7"/>
        <v>15</v>
      </c>
      <c r="S14" s="185" t="str">
        <f t="shared" si="8"/>
        <v>אביזרים</v>
      </c>
      <c r="T14" s="186" t="str">
        <f t="shared" si="9"/>
        <v>אביזרים (פח אשפה, מיכלי צמחים, מתקן מטריות, שעון קיר, אביזרי עיצוב)</v>
      </c>
      <c r="U14" s="187">
        <f t="shared" si="2"/>
        <v>0</v>
      </c>
      <c r="V14" s="181">
        <f t="shared" si="3"/>
        <v>-1</v>
      </c>
      <c r="W14" s="181">
        <f t="shared" si="4"/>
        <v>500</v>
      </c>
      <c r="X14" s="181">
        <f t="shared" si="10"/>
        <v>0</v>
      </c>
      <c r="Y14" s="193"/>
      <c r="AA14" s="189" t="str">
        <f>'טבלה מרכזת תקן מקור'!A14</f>
        <v>תשושי נפש</v>
      </c>
      <c r="AB14" s="189">
        <f>'טבלה מרכזת תקן מקור'!B14</f>
        <v>15</v>
      </c>
      <c r="AC14" s="189" t="str">
        <f>'טבלה מרכזת תקן מקור'!C14</f>
        <v>אביזרים</v>
      </c>
      <c r="AD14" s="189" t="str">
        <f>'טבלה מרכזת תקן מקור'!D14</f>
        <v>אולם כניסה</v>
      </c>
      <c r="AE14" s="189" t="str">
        <f>'טבלה מרכזת תקן מקור'!E14</f>
        <v>אביזרים (פח אשפה, מיכלי צמחים, מתקן מטריות, שעון קיר, אביזרי עיצוב)</v>
      </c>
      <c r="AF14" s="189">
        <f>'טבלה מרכזת תקן מקור'!F14</f>
        <v>500</v>
      </c>
      <c r="AG14" s="189">
        <f>'טבלה מרכזת תקן מקור'!G14</f>
        <v>1</v>
      </c>
      <c r="AH14" s="189">
        <f>'טבלה מרכזת תקן מקור'!H14</f>
        <v>500</v>
      </c>
    </row>
    <row r="15" spans="2:34" ht="29.25" thickBot="1" x14ac:dyDescent="0.25">
      <c r="B15" s="190" t="str">
        <f>תקן[[#This Row],[סוג מרכז]]</f>
        <v>תשושי נפש</v>
      </c>
      <c r="C15" s="190">
        <f>תקן[[#This Row],[גודל מרכז]]</f>
        <v>15</v>
      </c>
      <c r="D15" s="190" t="str">
        <f>תקן[[#This Row],[סוג פריט]]</f>
        <v>אביזרים</v>
      </c>
      <c r="E15" s="190" t="str">
        <f>תקן[[#This Row],[קטגוריה]]</f>
        <v>חצר פעילות ומנוחה</v>
      </c>
      <c r="F15" s="177" t="str">
        <f>תקן[[#This Row],[תיאור הפריט]]</f>
        <v>אביזרים (פח אשפה, מיכלי צמחים, פריטי עיצוב)</v>
      </c>
      <c r="G15" s="190">
        <f>תקן[[#This Row],[עלות פריט]]</f>
        <v>500</v>
      </c>
      <c r="H15" s="190">
        <f>תקן[[#This Row],[כמות]]</f>
        <v>1</v>
      </c>
      <c r="I15" s="190">
        <f>תקן[[#This Row],[סהכ עלות]]</f>
        <v>500</v>
      </c>
      <c r="J15" s="191"/>
      <c r="K15" s="179" t="str">
        <f t="shared" si="5"/>
        <v>אביזרים (פח אשפה, מיכלי צמחים, פריטי עיצוב)</v>
      </c>
      <c r="L15" s="180"/>
      <c r="M15" s="181">
        <f t="shared" si="0"/>
        <v>-1</v>
      </c>
      <c r="N15" s="181">
        <f t="shared" si="1"/>
        <v>0</v>
      </c>
      <c r="O15" s="180"/>
      <c r="P15" s="192"/>
      <c r="Q15" s="185" t="str">
        <f t="shared" si="6"/>
        <v>תשושי נפש</v>
      </c>
      <c r="R15" s="185">
        <f t="shared" si="7"/>
        <v>15</v>
      </c>
      <c r="S15" s="185" t="str">
        <f t="shared" si="8"/>
        <v>אביזרים</v>
      </c>
      <c r="T15" s="186" t="str">
        <f t="shared" si="9"/>
        <v>אביזרים (פח אשפה, מיכלי צמחים, פריטי עיצוב)</v>
      </c>
      <c r="U15" s="187">
        <f t="shared" si="2"/>
        <v>0</v>
      </c>
      <c r="V15" s="181">
        <f t="shared" si="3"/>
        <v>-1</v>
      </c>
      <c r="W15" s="181">
        <f t="shared" si="4"/>
        <v>500</v>
      </c>
      <c r="X15" s="181">
        <f t="shared" si="10"/>
        <v>0</v>
      </c>
      <c r="Y15" s="193"/>
      <c r="AA15" s="189" t="str">
        <f>'טבלה מרכזת תקן מקור'!A15</f>
        <v>תשושי נפש</v>
      </c>
      <c r="AB15" s="189">
        <f>'טבלה מרכזת תקן מקור'!B15</f>
        <v>15</v>
      </c>
      <c r="AC15" s="189" t="str">
        <f>'טבלה מרכזת תקן מקור'!C15</f>
        <v>אביזרים</v>
      </c>
      <c r="AD15" s="189" t="str">
        <f>'טבלה מרכזת תקן מקור'!D15</f>
        <v>חצר פעילות ומנוחה</v>
      </c>
      <c r="AE15" s="189" t="str">
        <f>'טבלה מרכזת תקן מקור'!E15</f>
        <v>אביזרים (פח אשפה, מיכלי צמחים, פריטי עיצוב)</v>
      </c>
      <c r="AF15" s="189">
        <f>'טבלה מרכזת תקן מקור'!F15</f>
        <v>500</v>
      </c>
      <c r="AG15" s="189">
        <f>'טבלה מרכזת תקן מקור'!G15</f>
        <v>1</v>
      </c>
      <c r="AH15" s="189">
        <f>'טבלה מרכזת תקן מקור'!H15</f>
        <v>500</v>
      </c>
    </row>
    <row r="16" spans="2:34" ht="15" thickBot="1" x14ac:dyDescent="0.25">
      <c r="B16" s="190" t="str">
        <f>תקן[[#This Row],[סוג מרכז]]</f>
        <v>תשושי נפש</v>
      </c>
      <c r="C16" s="190">
        <f>תקן[[#This Row],[גודל מרכז]]</f>
        <v>15</v>
      </c>
      <c r="D16" s="190" t="str">
        <f>תקן[[#This Row],[סוג פריט]]</f>
        <v>אביזרים</v>
      </c>
      <c r="E16" s="190" t="str">
        <f>תקן[[#This Row],[קטגוריה]]</f>
        <v>חדר מחשבים</v>
      </c>
      <c r="F16" s="177" t="str">
        <f>תקן[[#This Row],[תיאור הפריט]]</f>
        <v>אביזרים (פח, עיצוב וכדו')</v>
      </c>
      <c r="G16" s="190">
        <f>תקן[[#This Row],[עלות פריט]]</f>
        <v>500</v>
      </c>
      <c r="H16" s="190">
        <f>תקן[[#This Row],[כמות]]</f>
        <v>1</v>
      </c>
      <c r="I16" s="190">
        <f>תקן[[#This Row],[סהכ עלות]]</f>
        <v>500</v>
      </c>
      <c r="J16" s="191"/>
      <c r="K16" s="179" t="str">
        <f t="shared" si="5"/>
        <v>אביזרים (פח, עיצוב וכדו')</v>
      </c>
      <c r="L16" s="180"/>
      <c r="M16" s="181">
        <f t="shared" si="0"/>
        <v>-1</v>
      </c>
      <c r="N16" s="181">
        <f t="shared" si="1"/>
        <v>0</v>
      </c>
      <c r="O16" s="180"/>
      <c r="P16" s="192"/>
      <c r="Q16" s="185" t="str">
        <f t="shared" si="6"/>
        <v>תשושי נפש</v>
      </c>
      <c r="R16" s="185">
        <f t="shared" si="7"/>
        <v>15</v>
      </c>
      <c r="S16" s="185" t="str">
        <f t="shared" si="8"/>
        <v>אביזרים</v>
      </c>
      <c r="T16" s="186" t="str">
        <f t="shared" si="9"/>
        <v>אביזרים (פח, עיצוב וכדו')</v>
      </c>
      <c r="U16" s="187">
        <f t="shared" si="2"/>
        <v>0</v>
      </c>
      <c r="V16" s="181">
        <f t="shared" si="3"/>
        <v>-1</v>
      </c>
      <c r="W16" s="181">
        <f t="shared" si="4"/>
        <v>500</v>
      </c>
      <c r="X16" s="181">
        <f t="shared" si="10"/>
        <v>0</v>
      </c>
      <c r="Y16" s="193"/>
      <c r="AA16" s="189" t="str">
        <f>'טבלה מרכזת תקן מקור'!A16</f>
        <v>תשושי נפש</v>
      </c>
      <c r="AB16" s="189">
        <f>'טבלה מרכזת תקן מקור'!B16</f>
        <v>15</v>
      </c>
      <c r="AC16" s="189" t="str">
        <f>'טבלה מרכזת תקן מקור'!C16</f>
        <v>אביזרים</v>
      </c>
      <c r="AD16" s="189" t="str">
        <f>'טבלה מרכזת תקן מקור'!D16</f>
        <v>חדר מחשבים</v>
      </c>
      <c r="AE16" s="189" t="str">
        <f>'טבלה מרכזת תקן מקור'!E16</f>
        <v>אביזרים (פח, עיצוב וכדו')</v>
      </c>
      <c r="AF16" s="189">
        <f>'טבלה מרכזת תקן מקור'!F16</f>
        <v>500</v>
      </c>
      <c r="AG16" s="189">
        <f>'טבלה מרכזת תקן מקור'!G16</f>
        <v>1</v>
      </c>
      <c r="AH16" s="189">
        <f>'טבלה מרכזת תקן מקור'!H16</f>
        <v>500</v>
      </c>
    </row>
    <row r="17" spans="2:34" ht="29.25" thickBot="1" x14ac:dyDescent="0.25">
      <c r="B17" s="190" t="str">
        <f>תקן[[#This Row],[סוג מרכז]]</f>
        <v>תשושי נפש</v>
      </c>
      <c r="C17" s="190">
        <f>תקן[[#This Row],[גודל מרכז]]</f>
        <v>15</v>
      </c>
      <c r="D17" s="190" t="str">
        <f>תקן[[#This Row],[סוג פריט]]</f>
        <v>אביזרים</v>
      </c>
      <c r="E17" s="190" t="str">
        <f>תקן[[#This Row],[קטגוריה]]</f>
        <v>מחסנים - מטבח, כללי, תעסוקה</v>
      </c>
      <c r="F17" s="177" t="str">
        <f>תקן[[#This Row],[תיאור הפריט]]</f>
        <v>ארגז כלי עבודה כולל מקדחה ומברגה</v>
      </c>
      <c r="G17" s="190">
        <f>תקן[[#This Row],[עלות פריט]]</f>
        <v>1300</v>
      </c>
      <c r="H17" s="190">
        <f>תקן[[#This Row],[כמות]]</f>
        <v>1</v>
      </c>
      <c r="I17" s="190">
        <f>תקן[[#This Row],[סהכ עלות]]</f>
        <v>1300</v>
      </c>
      <c r="J17" s="191"/>
      <c r="K17" s="179" t="str">
        <f t="shared" si="5"/>
        <v>ארגז כלי עבודה כולל מקדחה ומברגה</v>
      </c>
      <c r="L17" s="180"/>
      <c r="M17" s="181">
        <f t="shared" si="0"/>
        <v>-1</v>
      </c>
      <c r="N17" s="181">
        <f t="shared" si="1"/>
        <v>0</v>
      </c>
      <c r="O17" s="180"/>
      <c r="P17" s="192"/>
      <c r="Q17" s="185" t="str">
        <f t="shared" si="6"/>
        <v>תשושי נפש</v>
      </c>
      <c r="R17" s="185">
        <f t="shared" si="7"/>
        <v>15</v>
      </c>
      <c r="S17" s="185" t="str">
        <f t="shared" si="8"/>
        <v>אביזרים</v>
      </c>
      <c r="T17" s="186" t="str">
        <f t="shared" si="9"/>
        <v>ארגז כלי עבודה כולל מקדחה ומברגה</v>
      </c>
      <c r="U17" s="187">
        <f t="shared" si="2"/>
        <v>0</v>
      </c>
      <c r="V17" s="181">
        <f t="shared" si="3"/>
        <v>-1</v>
      </c>
      <c r="W17" s="181">
        <f t="shared" si="4"/>
        <v>1300</v>
      </c>
      <c r="X17" s="181">
        <f t="shared" si="10"/>
        <v>0</v>
      </c>
      <c r="Y17" s="193"/>
      <c r="AA17" s="189" t="str">
        <f>'טבלה מרכזת תקן מקור'!A17</f>
        <v>תשושי נפש</v>
      </c>
      <c r="AB17" s="189">
        <f>'טבלה מרכזת תקן מקור'!B17</f>
        <v>15</v>
      </c>
      <c r="AC17" s="189" t="str">
        <f>'טבלה מרכזת תקן מקור'!C17</f>
        <v>אביזרים</v>
      </c>
      <c r="AD17" s="189" t="str">
        <f>'טבלה מרכזת תקן מקור'!D17</f>
        <v>מחסנים - מטבח, כללי, תעסוקה</v>
      </c>
      <c r="AE17" s="189" t="str">
        <f>'טבלה מרכזת תקן מקור'!E17</f>
        <v>ארגז כלי עבודה כולל מקדחה ומברגה</v>
      </c>
      <c r="AF17" s="189">
        <f>'טבלה מרכזת תקן מקור'!F17</f>
        <v>1300</v>
      </c>
      <c r="AG17" s="189">
        <f>'טבלה מרכזת תקן מקור'!G17</f>
        <v>1</v>
      </c>
      <c r="AH17" s="189">
        <f>'טבלה מרכזת תקן מקור'!H17</f>
        <v>1300</v>
      </c>
    </row>
    <row r="18" spans="2:34" ht="15" thickBot="1" x14ac:dyDescent="0.25">
      <c r="B18" s="190" t="str">
        <f>תקן[[#This Row],[סוג מרכז]]</f>
        <v>תשושי נפש</v>
      </c>
      <c r="C18" s="190">
        <f>תקן[[#This Row],[גודל מרכז]]</f>
        <v>15</v>
      </c>
      <c r="D18" s="190" t="str">
        <f>תקן[[#This Row],[סוג פריט]]</f>
        <v>אביזרים</v>
      </c>
      <c r="E18" s="190" t="str">
        <f>תקן[[#This Row],[קטגוריה]]</f>
        <v>חדר רחצה</v>
      </c>
      <c r="F18" s="177" t="str">
        <f>תקן[[#This Row],[תיאור הפריט]]</f>
        <v>וילון מקלחת</v>
      </c>
      <c r="G18" s="190">
        <f>תקן[[#This Row],[עלות פריט]]</f>
        <v>150</v>
      </c>
      <c r="H18" s="190">
        <f>תקן[[#This Row],[כמות]]</f>
        <v>1</v>
      </c>
      <c r="I18" s="190">
        <f>תקן[[#This Row],[סהכ עלות]]</f>
        <v>150</v>
      </c>
      <c r="J18" s="191"/>
      <c r="K18" s="179" t="str">
        <f t="shared" si="5"/>
        <v>וילון מקלחת</v>
      </c>
      <c r="L18" s="180"/>
      <c r="M18" s="181">
        <f t="shared" si="0"/>
        <v>-1</v>
      </c>
      <c r="N18" s="181">
        <f t="shared" si="1"/>
        <v>0</v>
      </c>
      <c r="O18" s="180"/>
      <c r="P18" s="192"/>
      <c r="Q18" s="185" t="str">
        <f t="shared" si="6"/>
        <v>תשושי נפש</v>
      </c>
      <c r="R18" s="185">
        <f t="shared" si="7"/>
        <v>15</v>
      </c>
      <c r="S18" s="185" t="str">
        <f t="shared" si="8"/>
        <v>אביזרים</v>
      </c>
      <c r="T18" s="186" t="str">
        <f t="shared" si="9"/>
        <v>וילון מקלחת</v>
      </c>
      <c r="U18" s="187">
        <f t="shared" si="2"/>
        <v>0</v>
      </c>
      <c r="V18" s="181">
        <f t="shared" si="3"/>
        <v>-1</v>
      </c>
      <c r="W18" s="181">
        <f t="shared" si="4"/>
        <v>150</v>
      </c>
      <c r="X18" s="181">
        <f t="shared" si="10"/>
        <v>0</v>
      </c>
      <c r="Y18" s="193"/>
      <c r="AA18" s="189" t="str">
        <f>'טבלה מרכזת תקן מקור'!A18</f>
        <v>תשושי נפש</v>
      </c>
      <c r="AB18" s="189">
        <f>'טבלה מרכזת תקן מקור'!B18</f>
        <v>15</v>
      </c>
      <c r="AC18" s="189" t="str">
        <f>'טבלה מרכזת תקן מקור'!C18</f>
        <v>אביזרים</v>
      </c>
      <c r="AD18" s="189" t="str">
        <f>'טבלה מרכזת תקן מקור'!D18</f>
        <v>חדר רחצה</v>
      </c>
      <c r="AE18" s="189" t="str">
        <f>'טבלה מרכזת תקן מקור'!E18</f>
        <v>וילון מקלחת</v>
      </c>
      <c r="AF18" s="189">
        <f>'טבלה מרכזת תקן מקור'!F18</f>
        <v>150</v>
      </c>
      <c r="AG18" s="189">
        <f>'טבלה מרכזת תקן מקור'!G18</f>
        <v>1</v>
      </c>
      <c r="AH18" s="189">
        <f>'טבלה מרכזת תקן מקור'!H18</f>
        <v>150</v>
      </c>
    </row>
    <row r="19" spans="2:34" ht="15" thickBot="1" x14ac:dyDescent="0.25">
      <c r="B19" s="190" t="str">
        <f>תקן[[#This Row],[סוג מרכז]]</f>
        <v>תשושי נפש</v>
      </c>
      <c r="C19" s="190">
        <f>תקן[[#This Row],[גודל מרכז]]</f>
        <v>15</v>
      </c>
      <c r="D19" s="190" t="str">
        <f>תקן[[#This Row],[סוג פריט]]</f>
        <v>אביזרים</v>
      </c>
      <c r="E19" s="190" t="str">
        <f>תקן[[#This Row],[קטגוריה]]</f>
        <v>חדר רחצה</v>
      </c>
      <c r="F19" s="177" t="str">
        <f>תקן[[#This Row],[תיאור הפריט]]</f>
        <v>ידיות אחיזה</v>
      </c>
      <c r="G19" s="190">
        <f>תקן[[#This Row],[עלות פריט]]</f>
        <v>300</v>
      </c>
      <c r="H19" s="190">
        <f>תקן[[#This Row],[כמות]]</f>
        <v>2</v>
      </c>
      <c r="I19" s="190">
        <f>תקן[[#This Row],[סהכ עלות]]</f>
        <v>600</v>
      </c>
      <c r="J19" s="191"/>
      <c r="K19" s="179" t="str">
        <f t="shared" si="5"/>
        <v>ידיות אחיזה</v>
      </c>
      <c r="L19" s="180"/>
      <c r="M19" s="181">
        <f t="shared" si="0"/>
        <v>-2</v>
      </c>
      <c r="N19" s="181">
        <f t="shared" si="1"/>
        <v>0</v>
      </c>
      <c r="O19" s="180"/>
      <c r="P19" s="192"/>
      <c r="Q19" s="185" t="str">
        <f t="shared" si="6"/>
        <v>תשושי נפש</v>
      </c>
      <c r="R19" s="185">
        <f t="shared" si="7"/>
        <v>15</v>
      </c>
      <c r="S19" s="185" t="str">
        <f t="shared" si="8"/>
        <v>אביזרים</v>
      </c>
      <c r="T19" s="186" t="str">
        <f t="shared" si="9"/>
        <v>ידיות אחיזה</v>
      </c>
      <c r="U19" s="187">
        <f t="shared" si="2"/>
        <v>0</v>
      </c>
      <c r="V19" s="181">
        <f t="shared" si="3"/>
        <v>-2</v>
      </c>
      <c r="W19" s="181">
        <f t="shared" si="4"/>
        <v>300</v>
      </c>
      <c r="X19" s="181">
        <f t="shared" si="10"/>
        <v>0</v>
      </c>
      <c r="Y19" s="193"/>
      <c r="AA19" s="189" t="str">
        <f>'טבלה מרכזת תקן מקור'!A19</f>
        <v>תשושי נפש</v>
      </c>
      <c r="AB19" s="189">
        <f>'טבלה מרכזת תקן מקור'!B19</f>
        <v>15</v>
      </c>
      <c r="AC19" s="189" t="str">
        <f>'טבלה מרכזת תקן מקור'!C19</f>
        <v>אביזרים</v>
      </c>
      <c r="AD19" s="189" t="str">
        <f>'טבלה מרכזת תקן מקור'!D19</f>
        <v>חדר רחצה</v>
      </c>
      <c r="AE19" s="189" t="str">
        <f>'טבלה מרכזת תקן מקור'!E19</f>
        <v>ידיות אחיזה</v>
      </c>
      <c r="AF19" s="189">
        <f>'טבלה מרכזת תקן מקור'!F19</f>
        <v>300</v>
      </c>
      <c r="AG19" s="189">
        <f>'טבלה מרכזת תקן מקור'!G19</f>
        <v>2</v>
      </c>
      <c r="AH19" s="189">
        <f>'טבלה מרכזת תקן מקור'!H19</f>
        <v>600</v>
      </c>
    </row>
    <row r="20" spans="2:34" ht="15" thickBot="1" x14ac:dyDescent="0.25">
      <c r="B20" s="190" t="str">
        <f>תקן[[#This Row],[סוג מרכז]]</f>
        <v>תשושי נפש</v>
      </c>
      <c r="C20" s="190">
        <f>תקן[[#This Row],[גודל מרכז]]</f>
        <v>15</v>
      </c>
      <c r="D20" s="190" t="str">
        <f>תקן[[#This Row],[סוג פריט]]</f>
        <v>אביזרים</v>
      </c>
      <c r="E20" s="190" t="str">
        <f>תקן[[#This Row],[קטגוריה]]</f>
        <v>חדר אוכל</v>
      </c>
      <c r="F20" s="177" t="str">
        <f>תקן[[#This Row],[תיאור הפריט]]</f>
        <v>לוח מודעות 80/120</v>
      </c>
      <c r="G20" s="190">
        <f>תקן[[#This Row],[עלות פריט]]</f>
        <v>200</v>
      </c>
      <c r="H20" s="190">
        <f>תקן[[#This Row],[כמות]]</f>
        <v>2</v>
      </c>
      <c r="I20" s="190">
        <f>תקן[[#This Row],[סהכ עלות]]</f>
        <v>400</v>
      </c>
      <c r="J20" s="191"/>
      <c r="K20" s="179" t="str">
        <f t="shared" si="5"/>
        <v>לוח מודעות 80/120</v>
      </c>
      <c r="L20" s="180"/>
      <c r="M20" s="181">
        <f t="shared" si="0"/>
        <v>-2</v>
      </c>
      <c r="N20" s="181">
        <f t="shared" si="1"/>
        <v>0</v>
      </c>
      <c r="O20" s="180"/>
      <c r="P20" s="192"/>
      <c r="Q20" s="185" t="str">
        <f t="shared" si="6"/>
        <v>תשושי נפש</v>
      </c>
      <c r="R20" s="185">
        <f t="shared" si="7"/>
        <v>15</v>
      </c>
      <c r="S20" s="185" t="str">
        <f t="shared" si="8"/>
        <v>אביזרים</v>
      </c>
      <c r="T20" s="186" t="str">
        <f t="shared" si="9"/>
        <v>לוח מודעות 80/120</v>
      </c>
      <c r="U20" s="187">
        <f t="shared" si="2"/>
        <v>0</v>
      </c>
      <c r="V20" s="181">
        <f t="shared" si="3"/>
        <v>-2</v>
      </c>
      <c r="W20" s="181">
        <f t="shared" si="4"/>
        <v>200</v>
      </c>
      <c r="X20" s="181">
        <f t="shared" si="10"/>
        <v>0</v>
      </c>
      <c r="Y20" s="193"/>
      <c r="AA20" s="189" t="str">
        <f>'טבלה מרכזת תקן מקור'!A20</f>
        <v>תשושי נפש</v>
      </c>
      <c r="AB20" s="189">
        <f>'טבלה מרכזת תקן מקור'!B20</f>
        <v>15</v>
      </c>
      <c r="AC20" s="189" t="str">
        <f>'טבלה מרכזת תקן מקור'!C20</f>
        <v>אביזרים</v>
      </c>
      <c r="AD20" s="189" t="str">
        <f>'טבלה מרכזת תקן מקור'!D20</f>
        <v>חדר אוכל</v>
      </c>
      <c r="AE20" s="189" t="str">
        <f>'טבלה מרכזת תקן מקור'!E20</f>
        <v>לוח מודעות 80/120</v>
      </c>
      <c r="AF20" s="189">
        <f>'טבלה מרכזת תקן מקור'!F20</f>
        <v>200</v>
      </c>
      <c r="AG20" s="189">
        <f>'טבלה מרכזת תקן מקור'!G20</f>
        <v>2</v>
      </c>
      <c r="AH20" s="189">
        <f>'טבלה מרכזת תקן מקור'!H20</f>
        <v>400</v>
      </c>
    </row>
    <row r="21" spans="2:34" ht="15" thickBot="1" x14ac:dyDescent="0.25">
      <c r="B21" s="190" t="str">
        <f>תקן[[#This Row],[סוג מרכז]]</f>
        <v>תשושי נפש</v>
      </c>
      <c r="C21" s="190">
        <f>תקן[[#This Row],[גודל מרכז]]</f>
        <v>15</v>
      </c>
      <c r="D21" s="190" t="str">
        <f>תקן[[#This Row],[סוג פריט]]</f>
        <v>אביזרים</v>
      </c>
      <c r="E21" s="190" t="str">
        <f>תקן[[#This Row],[קטגוריה]]</f>
        <v>חדר מחשבים</v>
      </c>
      <c r="F21" s="177" t="str">
        <f>תקן[[#This Row],[תיאור הפריט]]</f>
        <v>לוח מודעות 80/120</v>
      </c>
      <c r="G21" s="190">
        <f>תקן[[#This Row],[עלות פריט]]</f>
        <v>200</v>
      </c>
      <c r="H21" s="190">
        <f>תקן[[#This Row],[כמות]]</f>
        <v>1</v>
      </c>
      <c r="I21" s="190">
        <f>תקן[[#This Row],[סהכ עלות]]</f>
        <v>200</v>
      </c>
      <c r="J21" s="191"/>
      <c r="K21" s="179" t="str">
        <f t="shared" si="5"/>
        <v>לוח מודעות 80/120</v>
      </c>
      <c r="L21" s="180"/>
      <c r="M21" s="181">
        <f t="shared" si="0"/>
        <v>-1</v>
      </c>
      <c r="N21" s="181">
        <f t="shared" si="1"/>
        <v>0</v>
      </c>
      <c r="O21" s="180"/>
      <c r="P21" s="192"/>
      <c r="Q21" s="185" t="str">
        <f t="shared" si="6"/>
        <v>תשושי נפש</v>
      </c>
      <c r="R21" s="185">
        <f t="shared" si="7"/>
        <v>15</v>
      </c>
      <c r="S21" s="185" t="str">
        <f t="shared" si="8"/>
        <v>אביזרים</v>
      </c>
      <c r="T21" s="186" t="str">
        <f t="shared" si="9"/>
        <v>לוח מודעות 80/120</v>
      </c>
      <c r="U21" s="187">
        <f t="shared" si="2"/>
        <v>0</v>
      </c>
      <c r="V21" s="181">
        <f t="shared" si="3"/>
        <v>-1</v>
      </c>
      <c r="W21" s="181">
        <f t="shared" si="4"/>
        <v>200</v>
      </c>
      <c r="X21" s="181">
        <f t="shared" si="10"/>
        <v>0</v>
      </c>
      <c r="Y21" s="193"/>
      <c r="AA21" s="189" t="str">
        <f>'טבלה מרכזת תקן מקור'!A21</f>
        <v>תשושי נפש</v>
      </c>
      <c r="AB21" s="189">
        <f>'טבלה מרכזת תקן מקור'!B21</f>
        <v>15</v>
      </c>
      <c r="AC21" s="189" t="str">
        <f>'טבלה מרכזת תקן מקור'!C21</f>
        <v>אביזרים</v>
      </c>
      <c r="AD21" s="189" t="str">
        <f>'טבלה מרכזת תקן מקור'!D21</f>
        <v>חדר מחשבים</v>
      </c>
      <c r="AE21" s="189" t="str">
        <f>'טבלה מרכזת תקן מקור'!E21</f>
        <v>לוח מודעות 80/120</v>
      </c>
      <c r="AF21" s="189">
        <f>'טבלה מרכזת תקן מקור'!F21</f>
        <v>200</v>
      </c>
      <c r="AG21" s="189">
        <f>'טבלה מרכזת תקן מקור'!G21</f>
        <v>1</v>
      </c>
      <c r="AH21" s="189">
        <f>'טבלה מרכזת תקן מקור'!H21</f>
        <v>200</v>
      </c>
    </row>
    <row r="22" spans="2:34" ht="15" thickBot="1" x14ac:dyDescent="0.25">
      <c r="B22" s="190" t="str">
        <f>תקן[[#This Row],[סוג מרכז]]</f>
        <v>תשושי נפש</v>
      </c>
      <c r="C22" s="190">
        <f>תקן[[#This Row],[גודל מרכז]]</f>
        <v>15</v>
      </c>
      <c r="D22" s="190" t="str">
        <f>תקן[[#This Row],[סוג פריט]]</f>
        <v>אביזרים</v>
      </c>
      <c r="E22" s="190" t="str">
        <f>תקן[[#This Row],[קטגוריה]]</f>
        <v>חדרי פעילות/תעסוקה</v>
      </c>
      <c r="F22" s="177" t="str">
        <f>תקן[[#This Row],[תיאור הפריט]]</f>
        <v>לוח מודעות 80/120</v>
      </c>
      <c r="G22" s="190">
        <f>תקן[[#This Row],[עלות פריט]]</f>
        <v>200</v>
      </c>
      <c r="H22" s="190">
        <f>תקן[[#This Row],[כמות]]</f>
        <v>2</v>
      </c>
      <c r="I22" s="190">
        <f>תקן[[#This Row],[סהכ עלות]]</f>
        <v>400</v>
      </c>
      <c r="J22" s="191"/>
      <c r="K22" s="179" t="str">
        <f t="shared" si="5"/>
        <v>לוח מודעות 80/120</v>
      </c>
      <c r="L22" s="180"/>
      <c r="M22" s="181">
        <f t="shared" si="0"/>
        <v>-2</v>
      </c>
      <c r="N22" s="181">
        <f t="shared" si="1"/>
        <v>0</v>
      </c>
      <c r="O22" s="180"/>
      <c r="P22" s="192"/>
      <c r="Q22" s="185" t="str">
        <f t="shared" si="6"/>
        <v>תשושי נפש</v>
      </c>
      <c r="R22" s="185">
        <f t="shared" si="7"/>
        <v>15</v>
      </c>
      <c r="S22" s="185" t="str">
        <f t="shared" si="8"/>
        <v>אביזרים</v>
      </c>
      <c r="T22" s="186" t="str">
        <f t="shared" si="9"/>
        <v>לוח מודעות 80/120</v>
      </c>
      <c r="U22" s="187">
        <f t="shared" si="2"/>
        <v>0</v>
      </c>
      <c r="V22" s="181">
        <f t="shared" si="3"/>
        <v>-2</v>
      </c>
      <c r="W22" s="181">
        <f t="shared" si="4"/>
        <v>200</v>
      </c>
      <c r="X22" s="181">
        <f t="shared" si="10"/>
        <v>0</v>
      </c>
      <c r="Y22" s="193"/>
      <c r="AA22" s="189" t="str">
        <f>'טבלה מרכזת תקן מקור'!A22</f>
        <v>תשושי נפש</v>
      </c>
      <c r="AB22" s="189">
        <f>'טבלה מרכזת תקן מקור'!B22</f>
        <v>15</v>
      </c>
      <c r="AC22" s="189" t="str">
        <f>'טבלה מרכזת תקן מקור'!C22</f>
        <v>אביזרים</v>
      </c>
      <c r="AD22" s="189" t="str">
        <f>'טבלה מרכזת תקן מקור'!D22</f>
        <v>חדרי פעילות/תעסוקה</v>
      </c>
      <c r="AE22" s="189" t="str">
        <f>'טבלה מרכזת תקן מקור'!E22</f>
        <v>לוח מודעות 80/120</v>
      </c>
      <c r="AF22" s="189">
        <f>'טבלה מרכזת תקן מקור'!F22</f>
        <v>200</v>
      </c>
      <c r="AG22" s="189">
        <f>'טבלה מרכזת תקן מקור'!G22</f>
        <v>2</v>
      </c>
      <c r="AH22" s="189">
        <f>'טבלה מרכזת תקן מקור'!H22</f>
        <v>400</v>
      </c>
    </row>
    <row r="23" spans="2:34" ht="15" thickBot="1" x14ac:dyDescent="0.25">
      <c r="B23" s="190" t="str">
        <f>תקן[[#This Row],[סוג מרכז]]</f>
        <v>תשושי נפש</v>
      </c>
      <c r="C23" s="190">
        <f>תקן[[#This Row],[גודל מרכז]]</f>
        <v>15</v>
      </c>
      <c r="D23" s="190" t="str">
        <f>תקן[[#This Row],[סוג פריט]]</f>
        <v>אביזרים</v>
      </c>
      <c r="E23" s="190" t="str">
        <f>תקן[[#This Row],[קטגוריה]]</f>
        <v>חדרי צוות/רב תחומי</v>
      </c>
      <c r="F23" s="177" t="str">
        <f>תקן[[#This Row],[תיאור הפריט]]</f>
        <v>לוח מודעות 80/120</v>
      </c>
      <c r="G23" s="190">
        <f>תקן[[#This Row],[עלות פריט]]</f>
        <v>200</v>
      </c>
      <c r="H23" s="190">
        <f>תקן[[#This Row],[כמות]]</f>
        <v>1</v>
      </c>
      <c r="I23" s="190">
        <f>תקן[[#This Row],[סהכ עלות]]</f>
        <v>200</v>
      </c>
      <c r="J23" s="191"/>
      <c r="K23" s="179" t="str">
        <f t="shared" si="5"/>
        <v>לוח מודעות 80/120</v>
      </c>
      <c r="L23" s="180"/>
      <c r="M23" s="181">
        <f t="shared" si="0"/>
        <v>-1</v>
      </c>
      <c r="N23" s="181">
        <f t="shared" si="1"/>
        <v>0</v>
      </c>
      <c r="O23" s="180"/>
      <c r="P23" s="192"/>
      <c r="Q23" s="185" t="str">
        <f t="shared" si="6"/>
        <v>תשושי נפש</v>
      </c>
      <c r="R23" s="185">
        <f t="shared" si="7"/>
        <v>15</v>
      </c>
      <c r="S23" s="185" t="str">
        <f t="shared" si="8"/>
        <v>אביזרים</v>
      </c>
      <c r="T23" s="186" t="str">
        <f t="shared" si="9"/>
        <v>לוח מודעות 80/120</v>
      </c>
      <c r="U23" s="187">
        <f t="shared" si="2"/>
        <v>0</v>
      </c>
      <c r="V23" s="181">
        <f t="shared" si="3"/>
        <v>-1</v>
      </c>
      <c r="W23" s="181">
        <f t="shared" si="4"/>
        <v>200</v>
      </c>
      <c r="X23" s="181">
        <f t="shared" si="10"/>
        <v>0</v>
      </c>
      <c r="Y23" s="193"/>
      <c r="AA23" s="189" t="str">
        <f>'טבלה מרכזת תקן מקור'!A23</f>
        <v>תשושי נפש</v>
      </c>
      <c r="AB23" s="189">
        <f>'טבלה מרכזת תקן מקור'!B23</f>
        <v>15</v>
      </c>
      <c r="AC23" s="189" t="str">
        <f>'טבלה מרכזת תקן מקור'!C23</f>
        <v>אביזרים</v>
      </c>
      <c r="AD23" s="189" t="str">
        <f>'טבלה מרכזת תקן מקור'!D23</f>
        <v>חדרי צוות/רב תחומי</v>
      </c>
      <c r="AE23" s="189" t="str">
        <f>'טבלה מרכזת תקן מקור'!E23</f>
        <v>לוח מודעות 80/120</v>
      </c>
      <c r="AF23" s="189">
        <f>'טבלה מרכזת תקן מקור'!F23</f>
        <v>200</v>
      </c>
      <c r="AG23" s="189">
        <f>'טבלה מרכזת תקן מקור'!G23</f>
        <v>1</v>
      </c>
      <c r="AH23" s="189">
        <f>'טבלה מרכזת תקן מקור'!H23</f>
        <v>200</v>
      </c>
    </row>
    <row r="24" spans="2:34" ht="15" thickBot="1" x14ac:dyDescent="0.25">
      <c r="B24" s="190" t="str">
        <f>תקן[[#This Row],[סוג מרכז]]</f>
        <v>תשושי נפש</v>
      </c>
      <c r="C24" s="190">
        <f>תקן[[#This Row],[גודל מרכז]]</f>
        <v>15</v>
      </c>
      <c r="D24" s="190" t="str">
        <f>תקן[[#This Row],[סוג פריט]]</f>
        <v>אביזרים</v>
      </c>
      <c r="E24" s="190" t="str">
        <f>תקן[[#This Row],[קטגוריה]]</f>
        <v>כללי</v>
      </c>
      <c r="F24" s="177" t="str">
        <f>תקן[[#This Row],[תיאור הפריט]]</f>
        <v>מאזני אדם</v>
      </c>
      <c r="G24" s="190">
        <f>תקן[[#This Row],[עלות פריט]]</f>
        <v>250</v>
      </c>
      <c r="H24" s="190">
        <f>תקן[[#This Row],[כמות]]</f>
        <v>1</v>
      </c>
      <c r="I24" s="190">
        <f>תקן[[#This Row],[סהכ עלות]]</f>
        <v>250</v>
      </c>
      <c r="J24" s="191"/>
      <c r="K24" s="179" t="str">
        <f t="shared" si="5"/>
        <v>מאזני אדם</v>
      </c>
      <c r="L24" s="180"/>
      <c r="M24" s="181">
        <f t="shared" si="0"/>
        <v>-1</v>
      </c>
      <c r="N24" s="181">
        <f t="shared" si="1"/>
        <v>0</v>
      </c>
      <c r="O24" s="180"/>
      <c r="P24" s="192"/>
      <c r="Q24" s="185" t="str">
        <f t="shared" si="6"/>
        <v>תשושי נפש</v>
      </c>
      <c r="R24" s="185">
        <f t="shared" si="7"/>
        <v>15</v>
      </c>
      <c r="S24" s="185" t="str">
        <f t="shared" si="8"/>
        <v>אביזרים</v>
      </c>
      <c r="T24" s="186" t="str">
        <f t="shared" si="9"/>
        <v>מאזני אדם</v>
      </c>
      <c r="U24" s="187">
        <f t="shared" si="2"/>
        <v>0</v>
      </c>
      <c r="V24" s="181">
        <f t="shared" si="3"/>
        <v>-1</v>
      </c>
      <c r="W24" s="181">
        <f t="shared" si="4"/>
        <v>250</v>
      </c>
      <c r="X24" s="181">
        <f t="shared" si="10"/>
        <v>0</v>
      </c>
      <c r="Y24" s="193"/>
      <c r="AA24" s="189" t="str">
        <f>'טבלה מרכזת תקן מקור'!A24</f>
        <v>תשושי נפש</v>
      </c>
      <c r="AB24" s="189">
        <f>'טבלה מרכזת תקן מקור'!B24</f>
        <v>15</v>
      </c>
      <c r="AC24" s="189" t="str">
        <f>'טבלה מרכזת תקן מקור'!C24</f>
        <v>אביזרים</v>
      </c>
      <c r="AD24" s="189" t="str">
        <f>'טבלה מרכזת תקן מקור'!D24</f>
        <v>כללי</v>
      </c>
      <c r="AE24" s="189" t="str">
        <f>'טבלה מרכזת תקן מקור'!E24</f>
        <v>מאזני אדם</v>
      </c>
      <c r="AF24" s="189">
        <f>'טבלה מרכזת תקן מקור'!F24</f>
        <v>250</v>
      </c>
      <c r="AG24" s="189">
        <f>'טבלה מרכזת תקן מקור'!G24</f>
        <v>1</v>
      </c>
      <c r="AH24" s="189">
        <f>'טבלה מרכזת תקן מקור'!H24</f>
        <v>250</v>
      </c>
    </row>
    <row r="25" spans="2:34" ht="15" thickBot="1" x14ac:dyDescent="0.25">
      <c r="B25" s="190" t="str">
        <f>תקן[[#This Row],[סוג מרכז]]</f>
        <v>תשושי נפש</v>
      </c>
      <c r="C25" s="190">
        <f>תקן[[#This Row],[גודל מרכז]]</f>
        <v>15</v>
      </c>
      <c r="D25" s="190" t="str">
        <f>תקן[[#This Row],[סוג פריט]]</f>
        <v>אביזרים</v>
      </c>
      <c r="E25" s="190" t="str">
        <f>תקן[[#This Row],[קטגוריה]]</f>
        <v>חדר רחצה</v>
      </c>
      <c r="F25" s="177" t="str">
        <f>תקן[[#This Row],[תיאור הפריט]]</f>
        <v>מדף לסבונים + סבוניה</v>
      </c>
      <c r="G25" s="190">
        <f>תקן[[#This Row],[עלות פריט]]</f>
        <v>350</v>
      </c>
      <c r="H25" s="190">
        <f>תקן[[#This Row],[כמות]]</f>
        <v>1</v>
      </c>
      <c r="I25" s="190">
        <f>תקן[[#This Row],[סהכ עלות]]</f>
        <v>350</v>
      </c>
      <c r="J25" s="191"/>
      <c r="K25" s="179" t="str">
        <f t="shared" si="5"/>
        <v>מדף לסבונים + סבוניה</v>
      </c>
      <c r="L25" s="180"/>
      <c r="M25" s="181">
        <f t="shared" si="0"/>
        <v>-1</v>
      </c>
      <c r="N25" s="181">
        <f t="shared" si="1"/>
        <v>0</v>
      </c>
      <c r="O25" s="180"/>
      <c r="P25" s="192"/>
      <c r="Q25" s="185" t="str">
        <f t="shared" si="6"/>
        <v>תשושי נפש</v>
      </c>
      <c r="R25" s="185">
        <f t="shared" si="7"/>
        <v>15</v>
      </c>
      <c r="S25" s="185" t="str">
        <f t="shared" si="8"/>
        <v>אביזרים</v>
      </c>
      <c r="T25" s="186" t="str">
        <f t="shared" si="9"/>
        <v>מדף לסבונים + סבוניה</v>
      </c>
      <c r="U25" s="187">
        <f t="shared" si="2"/>
        <v>0</v>
      </c>
      <c r="V25" s="181">
        <f t="shared" si="3"/>
        <v>-1</v>
      </c>
      <c r="W25" s="181">
        <f t="shared" si="4"/>
        <v>350</v>
      </c>
      <c r="X25" s="181">
        <f t="shared" si="10"/>
        <v>0</v>
      </c>
      <c r="Y25" s="193"/>
      <c r="AA25" s="189" t="str">
        <f>'טבלה מרכזת תקן מקור'!A25</f>
        <v>תשושי נפש</v>
      </c>
      <c r="AB25" s="189">
        <f>'טבלה מרכזת תקן מקור'!B25</f>
        <v>15</v>
      </c>
      <c r="AC25" s="189" t="str">
        <f>'טבלה מרכזת תקן מקור'!C25</f>
        <v>אביזרים</v>
      </c>
      <c r="AD25" s="189" t="str">
        <f>'טבלה מרכזת תקן מקור'!D25</f>
        <v>חדר רחצה</v>
      </c>
      <c r="AE25" s="189" t="str">
        <f>'טבלה מרכזת תקן מקור'!E25</f>
        <v>מדף לסבונים + סבוניה</v>
      </c>
      <c r="AF25" s="189">
        <f>'טבלה מרכזת תקן מקור'!F25</f>
        <v>350</v>
      </c>
      <c r="AG25" s="189">
        <f>'טבלה מרכזת תקן מקור'!G25</f>
        <v>1</v>
      </c>
      <c r="AH25" s="189">
        <f>'טבלה מרכזת תקן מקור'!H25</f>
        <v>350</v>
      </c>
    </row>
    <row r="26" spans="2:34" ht="15" thickBot="1" x14ac:dyDescent="0.25">
      <c r="B26" s="190" t="str">
        <f>תקן[[#This Row],[סוג מרכז]]</f>
        <v>תשושי נפש</v>
      </c>
      <c r="C26" s="190">
        <f>תקן[[#This Row],[גודל מרכז]]</f>
        <v>15</v>
      </c>
      <c r="D26" s="190" t="str">
        <f>תקן[[#This Row],[סוג פריט]]</f>
        <v>אביזרים</v>
      </c>
      <c r="E26" s="190" t="str">
        <f>תקן[[#This Row],[קטגוריה]]</f>
        <v>שירותים ציבוריים</v>
      </c>
      <c r="F26" s="177" t="str">
        <f>תקן[[#This Row],[תיאור הפריט]]</f>
        <v>מושב הגבהה לשירותים</v>
      </c>
      <c r="G26" s="190">
        <f>תקן[[#This Row],[עלות פריט]]</f>
        <v>500</v>
      </c>
      <c r="H26" s="190">
        <f>תקן[[#This Row],[כמות]]</f>
        <v>2</v>
      </c>
      <c r="I26" s="190">
        <f>תקן[[#This Row],[סהכ עלות]]</f>
        <v>1000</v>
      </c>
      <c r="J26" s="191"/>
      <c r="K26" s="179" t="str">
        <f t="shared" si="5"/>
        <v>מושב הגבהה לשירותים</v>
      </c>
      <c r="L26" s="180"/>
      <c r="M26" s="181">
        <f t="shared" si="0"/>
        <v>-2</v>
      </c>
      <c r="N26" s="181">
        <f t="shared" si="1"/>
        <v>0</v>
      </c>
      <c r="O26" s="180"/>
      <c r="P26" s="192"/>
      <c r="Q26" s="185" t="str">
        <f t="shared" si="6"/>
        <v>תשושי נפש</v>
      </c>
      <c r="R26" s="185">
        <f t="shared" si="7"/>
        <v>15</v>
      </c>
      <c r="S26" s="185" t="str">
        <f t="shared" si="8"/>
        <v>אביזרים</v>
      </c>
      <c r="T26" s="186" t="str">
        <f t="shared" si="9"/>
        <v>מושב הגבהה לשירותים</v>
      </c>
      <c r="U26" s="187">
        <f t="shared" si="2"/>
        <v>0</v>
      </c>
      <c r="V26" s="181">
        <f t="shared" si="3"/>
        <v>-2</v>
      </c>
      <c r="W26" s="181">
        <f t="shared" si="4"/>
        <v>500</v>
      </c>
      <c r="X26" s="181">
        <f t="shared" si="10"/>
        <v>0</v>
      </c>
      <c r="Y26" s="193"/>
      <c r="AA26" s="189" t="str">
        <f>'טבלה מרכזת תקן מקור'!A26</f>
        <v>תשושי נפש</v>
      </c>
      <c r="AB26" s="189">
        <f>'טבלה מרכזת תקן מקור'!B26</f>
        <v>15</v>
      </c>
      <c r="AC26" s="189" t="str">
        <f>'טבלה מרכזת תקן מקור'!C26</f>
        <v>אביזרים</v>
      </c>
      <c r="AD26" s="189" t="str">
        <f>'טבלה מרכזת תקן מקור'!D26</f>
        <v>שירותים ציבוריים</v>
      </c>
      <c r="AE26" s="189" t="str">
        <f>'טבלה מרכזת תקן מקור'!E26</f>
        <v>מושב הגבהה לשירותים</v>
      </c>
      <c r="AF26" s="189">
        <f>'טבלה מרכזת תקן מקור'!F26</f>
        <v>500</v>
      </c>
      <c r="AG26" s="189">
        <f>'טבלה מרכזת תקן מקור'!G26</f>
        <v>2</v>
      </c>
      <c r="AH26" s="189">
        <f>'טבלה מרכזת תקן מקור'!H26</f>
        <v>1000</v>
      </c>
    </row>
    <row r="27" spans="2:34" ht="15" thickBot="1" x14ac:dyDescent="0.25">
      <c r="B27" s="190" t="str">
        <f>תקן[[#This Row],[סוג מרכז]]</f>
        <v>תשושי נפש</v>
      </c>
      <c r="C27" s="190">
        <f>תקן[[#This Row],[גודל מרכז]]</f>
        <v>15</v>
      </c>
      <c r="D27" s="190" t="str">
        <f>תקן[[#This Row],[סוג פריט]]</f>
        <v>אביזרים</v>
      </c>
      <c r="E27" s="190" t="str">
        <f>תקן[[#This Row],[קטגוריה]]</f>
        <v>כללי</v>
      </c>
      <c r="F27" s="177" t="str">
        <f>תקן[[#This Row],[תיאור הפריט]]</f>
        <v>מזוזות</v>
      </c>
      <c r="G27" s="190">
        <f>תקן[[#This Row],[עלות פריט]]</f>
        <v>200</v>
      </c>
      <c r="H27" s="190">
        <f>תקן[[#This Row],[כמות]]</f>
        <v>6</v>
      </c>
      <c r="I27" s="190">
        <f>תקן[[#This Row],[סהכ עלות]]</f>
        <v>1200</v>
      </c>
      <c r="J27" s="191"/>
      <c r="K27" s="179" t="str">
        <f t="shared" si="5"/>
        <v>מזוזות</v>
      </c>
      <c r="L27" s="180"/>
      <c r="M27" s="181">
        <f t="shared" si="0"/>
        <v>-6</v>
      </c>
      <c r="N27" s="181">
        <f t="shared" si="1"/>
        <v>0</v>
      </c>
      <c r="O27" s="180"/>
      <c r="P27" s="192"/>
      <c r="Q27" s="185" t="str">
        <f t="shared" si="6"/>
        <v>תשושי נפש</v>
      </c>
      <c r="R27" s="185">
        <f t="shared" si="7"/>
        <v>15</v>
      </c>
      <c r="S27" s="185" t="str">
        <f t="shared" si="8"/>
        <v>אביזרים</v>
      </c>
      <c r="T27" s="186" t="str">
        <f t="shared" si="9"/>
        <v>מזוזות</v>
      </c>
      <c r="U27" s="187">
        <f t="shared" si="2"/>
        <v>0</v>
      </c>
      <c r="V27" s="181">
        <f t="shared" si="3"/>
        <v>-6</v>
      </c>
      <c r="W27" s="181">
        <f t="shared" si="4"/>
        <v>200</v>
      </c>
      <c r="X27" s="181">
        <f t="shared" si="10"/>
        <v>0</v>
      </c>
      <c r="Y27" s="193"/>
      <c r="AA27" s="189" t="str">
        <f>'טבלה מרכזת תקן מקור'!A27</f>
        <v>תשושי נפש</v>
      </c>
      <c r="AB27" s="189">
        <f>'טבלה מרכזת תקן מקור'!B27</f>
        <v>15</v>
      </c>
      <c r="AC27" s="189" t="str">
        <f>'טבלה מרכזת תקן מקור'!C27</f>
        <v>אביזרים</v>
      </c>
      <c r="AD27" s="189" t="str">
        <f>'טבלה מרכזת תקן מקור'!D27</f>
        <v>כללי</v>
      </c>
      <c r="AE27" s="189" t="str">
        <f>'טבלה מרכזת תקן מקור'!E27</f>
        <v>מזוזות</v>
      </c>
      <c r="AF27" s="189">
        <f>'טבלה מרכזת תקן מקור'!F27</f>
        <v>200</v>
      </c>
      <c r="AG27" s="189">
        <f>'טבלה מרכזת תקן מקור'!G27</f>
        <v>6</v>
      </c>
      <c r="AH27" s="189">
        <f>'טבלה מרכזת תקן מקור'!H27</f>
        <v>1200</v>
      </c>
    </row>
    <row r="28" spans="2:34" ht="29.25" thickBot="1" x14ac:dyDescent="0.25">
      <c r="B28" s="190" t="str">
        <f>תקן[[#This Row],[סוג מרכז]]</f>
        <v>תשושי נפש</v>
      </c>
      <c r="C28" s="190">
        <f>תקן[[#This Row],[גודל מרכז]]</f>
        <v>15</v>
      </c>
      <c r="D28" s="190" t="str">
        <f>תקן[[#This Row],[סוג פריט]]</f>
        <v>אביזרים</v>
      </c>
      <c r="E28" s="190" t="str">
        <f>תקן[[#This Row],[קטגוריה]]</f>
        <v>חדרי צוות/רב תחומי</v>
      </c>
      <c r="F28" s="177" t="str">
        <f>תקן[[#This Row],[תיאור הפריט]]</f>
        <v>מיכל לאיסוף מחטים משומשות</v>
      </c>
      <c r="G28" s="190">
        <f>תקן[[#This Row],[עלות פריט]]</f>
        <v>50</v>
      </c>
      <c r="H28" s="190">
        <f>תקן[[#This Row],[כמות]]</f>
        <v>1</v>
      </c>
      <c r="I28" s="190">
        <f>תקן[[#This Row],[סהכ עלות]]</f>
        <v>50</v>
      </c>
      <c r="J28" s="191"/>
      <c r="K28" s="179" t="str">
        <f t="shared" si="5"/>
        <v>מיכל לאיסוף מחטים משומשות</v>
      </c>
      <c r="L28" s="180"/>
      <c r="M28" s="181">
        <f t="shared" si="0"/>
        <v>-1</v>
      </c>
      <c r="N28" s="181">
        <f t="shared" si="1"/>
        <v>0</v>
      </c>
      <c r="O28" s="180"/>
      <c r="P28" s="192"/>
      <c r="Q28" s="185" t="str">
        <f t="shared" si="6"/>
        <v>תשושי נפש</v>
      </c>
      <c r="R28" s="185">
        <f t="shared" si="7"/>
        <v>15</v>
      </c>
      <c r="S28" s="185" t="str">
        <f t="shared" si="8"/>
        <v>אביזרים</v>
      </c>
      <c r="T28" s="186" t="str">
        <f t="shared" si="9"/>
        <v>מיכל לאיסוף מחטים משומשות</v>
      </c>
      <c r="U28" s="187">
        <f t="shared" si="2"/>
        <v>0</v>
      </c>
      <c r="V28" s="181">
        <f t="shared" si="3"/>
        <v>-1</v>
      </c>
      <c r="W28" s="181">
        <f t="shared" si="4"/>
        <v>50</v>
      </c>
      <c r="X28" s="181">
        <f t="shared" si="10"/>
        <v>0</v>
      </c>
      <c r="Y28" s="193"/>
      <c r="AA28" s="189" t="str">
        <f>'טבלה מרכזת תקן מקור'!A28</f>
        <v>תשושי נפש</v>
      </c>
      <c r="AB28" s="189">
        <f>'טבלה מרכזת תקן מקור'!B28</f>
        <v>15</v>
      </c>
      <c r="AC28" s="189" t="str">
        <f>'טבלה מרכזת תקן מקור'!C28</f>
        <v>אביזרים</v>
      </c>
      <c r="AD28" s="189" t="str">
        <f>'טבלה מרכזת תקן מקור'!D28</f>
        <v>חדרי צוות/רב תחומי</v>
      </c>
      <c r="AE28" s="189" t="str">
        <f>'טבלה מרכזת תקן מקור'!E28</f>
        <v>מיכל לאיסוף מחטים משומשות</v>
      </c>
      <c r="AF28" s="189">
        <f>'טבלה מרכזת תקן מקור'!F28</f>
        <v>50</v>
      </c>
      <c r="AG28" s="189">
        <f>'טבלה מרכזת תקן מקור'!G28</f>
        <v>1</v>
      </c>
      <c r="AH28" s="189">
        <f>'טבלה מרכזת תקן מקור'!H28</f>
        <v>50</v>
      </c>
    </row>
    <row r="29" spans="2:34" ht="15" thickBot="1" x14ac:dyDescent="0.25">
      <c r="B29" s="190" t="str">
        <f>תקן[[#This Row],[סוג מרכז]]</f>
        <v>תשושי נפש</v>
      </c>
      <c r="C29" s="190">
        <f>תקן[[#This Row],[גודל מרכז]]</f>
        <v>15</v>
      </c>
      <c r="D29" s="190" t="str">
        <f>תקן[[#This Row],[סוג פריט]]</f>
        <v>אביזרים</v>
      </c>
      <c r="E29" s="190" t="str">
        <f>תקן[[#This Row],[קטגוריה]]</f>
        <v>חדרי צוות/רב תחומי</v>
      </c>
      <c r="F29" s="177" t="str">
        <f>תקן[[#This Row],[תיאור הפריט]]</f>
        <v>מתקן לגלילי נייר חד פעמי</v>
      </c>
      <c r="G29" s="190">
        <f>תקן[[#This Row],[עלות פריט]]</f>
        <v>150</v>
      </c>
      <c r="H29" s="190">
        <f>תקן[[#This Row],[כמות]]</f>
        <v>1</v>
      </c>
      <c r="I29" s="190">
        <f>תקן[[#This Row],[סהכ עלות]]</f>
        <v>150</v>
      </c>
      <c r="J29" s="191"/>
      <c r="K29" s="179" t="str">
        <f t="shared" si="5"/>
        <v>מתקן לגלילי נייר חד פעמי</v>
      </c>
      <c r="L29" s="180"/>
      <c r="M29" s="181">
        <f t="shared" si="0"/>
        <v>-1</v>
      </c>
      <c r="N29" s="181">
        <f t="shared" si="1"/>
        <v>0</v>
      </c>
      <c r="O29" s="180"/>
      <c r="P29" s="192"/>
      <c r="Q29" s="185" t="str">
        <f t="shared" si="6"/>
        <v>תשושי נפש</v>
      </c>
      <c r="R29" s="185">
        <f t="shared" si="7"/>
        <v>15</v>
      </c>
      <c r="S29" s="185" t="str">
        <f t="shared" si="8"/>
        <v>אביזרים</v>
      </c>
      <c r="T29" s="186" t="str">
        <f t="shared" si="9"/>
        <v>מתקן לגלילי נייר חד פעמי</v>
      </c>
      <c r="U29" s="187">
        <f t="shared" si="2"/>
        <v>0</v>
      </c>
      <c r="V29" s="181">
        <f t="shared" si="3"/>
        <v>-1</v>
      </c>
      <c r="W29" s="181">
        <f t="shared" si="4"/>
        <v>150</v>
      </c>
      <c r="X29" s="181">
        <f t="shared" si="10"/>
        <v>0</v>
      </c>
      <c r="Y29" s="193"/>
      <c r="AA29" s="189" t="str">
        <f>'טבלה מרכזת תקן מקור'!A29</f>
        <v>תשושי נפש</v>
      </c>
      <c r="AB29" s="189">
        <f>'טבלה מרכזת תקן מקור'!B29</f>
        <v>15</v>
      </c>
      <c r="AC29" s="189" t="str">
        <f>'טבלה מרכזת תקן מקור'!C29</f>
        <v>אביזרים</v>
      </c>
      <c r="AD29" s="189" t="str">
        <f>'טבלה מרכזת תקן מקור'!D29</f>
        <v>חדרי צוות/רב תחומי</v>
      </c>
      <c r="AE29" s="189" t="str">
        <f>'טבלה מרכזת תקן מקור'!E29</f>
        <v>מתקן לגלילי נייר חד פעמי</v>
      </c>
      <c r="AF29" s="189">
        <f>'טבלה מרכזת תקן מקור'!F29</f>
        <v>150</v>
      </c>
      <c r="AG29" s="189">
        <f>'טבלה מרכזת תקן מקור'!G29</f>
        <v>1</v>
      </c>
      <c r="AH29" s="189">
        <f>'טבלה מרכזת תקן מקור'!H29</f>
        <v>150</v>
      </c>
    </row>
    <row r="30" spans="2:34" ht="15" thickBot="1" x14ac:dyDescent="0.25">
      <c r="B30" s="190" t="str">
        <f>תקן[[#This Row],[סוג מרכז]]</f>
        <v>תשושי נפש</v>
      </c>
      <c r="C30" s="190">
        <f>תקן[[#This Row],[גודל מרכז]]</f>
        <v>15</v>
      </c>
      <c r="D30" s="190" t="str">
        <f>תקן[[#This Row],[סוג פריט]]</f>
        <v>אביזרים</v>
      </c>
      <c r="E30" s="190" t="str">
        <f>תקן[[#This Row],[קטגוריה]]</f>
        <v>חדר ניקיון</v>
      </c>
      <c r="F30" s="177" t="str">
        <f>תקן[[#This Row],[תיאור הפריט]]</f>
        <v>סולם</v>
      </c>
      <c r="G30" s="190">
        <f>תקן[[#This Row],[עלות פריט]]</f>
        <v>650</v>
      </c>
      <c r="H30" s="190">
        <f>תקן[[#This Row],[כמות]]</f>
        <v>1</v>
      </c>
      <c r="I30" s="190">
        <f>תקן[[#This Row],[סהכ עלות]]</f>
        <v>650</v>
      </c>
      <c r="J30" s="191"/>
      <c r="K30" s="179" t="str">
        <f t="shared" si="5"/>
        <v>סולם</v>
      </c>
      <c r="L30" s="180"/>
      <c r="M30" s="181">
        <f t="shared" si="0"/>
        <v>-1</v>
      </c>
      <c r="N30" s="181">
        <f t="shared" si="1"/>
        <v>0</v>
      </c>
      <c r="O30" s="180"/>
      <c r="P30" s="192"/>
      <c r="Q30" s="185" t="str">
        <f t="shared" si="6"/>
        <v>תשושי נפש</v>
      </c>
      <c r="R30" s="185">
        <f t="shared" si="7"/>
        <v>15</v>
      </c>
      <c r="S30" s="185" t="str">
        <f t="shared" si="8"/>
        <v>אביזרים</v>
      </c>
      <c r="T30" s="186" t="str">
        <f t="shared" si="9"/>
        <v>סולם</v>
      </c>
      <c r="U30" s="187">
        <f t="shared" si="2"/>
        <v>0</v>
      </c>
      <c r="V30" s="181">
        <f t="shared" si="3"/>
        <v>-1</v>
      </c>
      <c r="W30" s="181">
        <f t="shared" si="4"/>
        <v>650</v>
      </c>
      <c r="X30" s="181">
        <f t="shared" si="10"/>
        <v>0</v>
      </c>
      <c r="Y30" s="193"/>
      <c r="AA30" s="189" t="str">
        <f>'טבלה מרכזת תקן מקור'!A30</f>
        <v>תשושי נפש</v>
      </c>
      <c r="AB30" s="189">
        <f>'טבלה מרכזת תקן מקור'!B30</f>
        <v>15</v>
      </c>
      <c r="AC30" s="189" t="str">
        <f>'טבלה מרכזת תקן מקור'!C30</f>
        <v>אביזרים</v>
      </c>
      <c r="AD30" s="189" t="str">
        <f>'טבלה מרכזת תקן מקור'!D30</f>
        <v>חדר ניקיון</v>
      </c>
      <c r="AE30" s="189" t="str">
        <f>'טבלה מרכזת תקן מקור'!E30</f>
        <v>סולם</v>
      </c>
      <c r="AF30" s="189">
        <f>'טבלה מרכזת תקן מקור'!F30</f>
        <v>650</v>
      </c>
      <c r="AG30" s="189">
        <f>'טבלה מרכזת תקן מקור'!G30</f>
        <v>1</v>
      </c>
      <c r="AH30" s="189">
        <f>'טבלה מרכזת תקן מקור'!H30</f>
        <v>650</v>
      </c>
    </row>
    <row r="31" spans="2:34" ht="15" thickBot="1" x14ac:dyDescent="0.25">
      <c r="B31" s="190" t="str">
        <f>תקן[[#This Row],[סוג מרכז]]</f>
        <v>תשושי נפש</v>
      </c>
      <c r="C31" s="190">
        <f>תקן[[#This Row],[גודל מרכז]]</f>
        <v>15</v>
      </c>
      <c r="D31" s="190" t="str">
        <f>תקן[[#This Row],[סוג פריט]]</f>
        <v>אביזרים</v>
      </c>
      <c r="E31" s="190" t="str">
        <f>תקן[[#This Row],[קטגוריה]]</f>
        <v>מכבסה</v>
      </c>
      <c r="F31" s="177" t="str">
        <f>תקן[[#This Row],[תיאור הפריט]]</f>
        <v>סלי כביסה</v>
      </c>
      <c r="G31" s="190">
        <f>תקן[[#This Row],[עלות פריט]]</f>
        <v>150</v>
      </c>
      <c r="H31" s="190">
        <f>תקן[[#This Row],[כמות]]</f>
        <v>1</v>
      </c>
      <c r="I31" s="190">
        <f>תקן[[#This Row],[סהכ עלות]]</f>
        <v>150</v>
      </c>
      <c r="J31" s="191"/>
      <c r="K31" s="179" t="str">
        <f t="shared" si="5"/>
        <v>סלי כביסה</v>
      </c>
      <c r="L31" s="180"/>
      <c r="M31" s="181">
        <f t="shared" si="0"/>
        <v>-1</v>
      </c>
      <c r="N31" s="181">
        <f t="shared" si="1"/>
        <v>0</v>
      </c>
      <c r="O31" s="180"/>
      <c r="P31" s="192"/>
      <c r="Q31" s="185" t="str">
        <f t="shared" si="6"/>
        <v>תשושי נפש</v>
      </c>
      <c r="R31" s="185">
        <f t="shared" si="7"/>
        <v>15</v>
      </c>
      <c r="S31" s="185" t="str">
        <f t="shared" si="8"/>
        <v>אביזרים</v>
      </c>
      <c r="T31" s="186" t="str">
        <f t="shared" si="9"/>
        <v>סלי כביסה</v>
      </c>
      <c r="U31" s="187">
        <f t="shared" si="2"/>
        <v>0</v>
      </c>
      <c r="V31" s="181">
        <f t="shared" si="3"/>
        <v>-1</v>
      </c>
      <c r="W31" s="181">
        <f t="shared" si="4"/>
        <v>150</v>
      </c>
      <c r="X31" s="181">
        <f t="shared" si="10"/>
        <v>0</v>
      </c>
      <c r="Y31" s="193"/>
      <c r="AA31" s="189" t="str">
        <f>'טבלה מרכזת תקן מקור'!A31</f>
        <v>תשושי נפש</v>
      </c>
      <c r="AB31" s="189">
        <f>'טבלה מרכזת תקן מקור'!B31</f>
        <v>15</v>
      </c>
      <c r="AC31" s="189" t="str">
        <f>'טבלה מרכזת תקן מקור'!C31</f>
        <v>אביזרים</v>
      </c>
      <c r="AD31" s="189" t="str">
        <f>'טבלה מרכזת תקן מקור'!D31</f>
        <v>מכבסה</v>
      </c>
      <c r="AE31" s="189" t="str">
        <f>'טבלה מרכזת תקן מקור'!E31</f>
        <v>סלי כביסה</v>
      </c>
      <c r="AF31" s="189">
        <f>'טבלה מרכזת תקן מקור'!F31</f>
        <v>150</v>
      </c>
      <c r="AG31" s="189">
        <f>'טבלה מרכזת תקן מקור'!G31</f>
        <v>1</v>
      </c>
      <c r="AH31" s="189">
        <f>'טבלה מרכזת תקן מקור'!H31</f>
        <v>150</v>
      </c>
    </row>
    <row r="32" spans="2:34" ht="29.25" thickBot="1" x14ac:dyDescent="0.25">
      <c r="B32" s="190" t="str">
        <f>תקן[[#This Row],[סוג מרכז]]</f>
        <v>תשושי נפש</v>
      </c>
      <c r="C32" s="190">
        <f>תקן[[#This Row],[גודל מרכז]]</f>
        <v>15</v>
      </c>
      <c r="D32" s="190" t="str">
        <f>תקן[[#This Row],[סוג פריט]]</f>
        <v>אביזרים</v>
      </c>
      <c r="E32" s="190" t="str">
        <f>תקן[[#This Row],[קטגוריה]]</f>
        <v>חדרי פעילות/תעסוקה</v>
      </c>
      <c r="F32" s="177" t="str">
        <f>תקן[[#This Row],[תיאור הפריט]]</f>
        <v>סלסלות אישיות לעבודות הקשישים</v>
      </c>
      <c r="G32" s="190">
        <f>תקן[[#This Row],[עלות פריט]]</f>
        <v>30</v>
      </c>
      <c r="H32" s="190">
        <f>תקן[[#This Row],[כמות]]</f>
        <v>10</v>
      </c>
      <c r="I32" s="190">
        <f>תקן[[#This Row],[סהכ עלות]]</f>
        <v>300</v>
      </c>
      <c r="J32" s="191"/>
      <c r="K32" s="179" t="str">
        <f t="shared" si="5"/>
        <v>סלסלות אישיות לעבודות הקשישים</v>
      </c>
      <c r="L32" s="180"/>
      <c r="M32" s="181">
        <f t="shared" si="0"/>
        <v>-10</v>
      </c>
      <c r="N32" s="181">
        <f t="shared" si="1"/>
        <v>0</v>
      </c>
      <c r="O32" s="180"/>
      <c r="P32" s="192"/>
      <c r="Q32" s="185" t="str">
        <f t="shared" si="6"/>
        <v>תשושי נפש</v>
      </c>
      <c r="R32" s="185">
        <f t="shared" si="7"/>
        <v>15</v>
      </c>
      <c r="S32" s="185" t="str">
        <f t="shared" si="8"/>
        <v>אביזרים</v>
      </c>
      <c r="T32" s="186" t="str">
        <f t="shared" si="9"/>
        <v>סלסלות אישיות לעבודות הקשישים</v>
      </c>
      <c r="U32" s="187">
        <f t="shared" si="2"/>
        <v>0</v>
      </c>
      <c r="V32" s="181">
        <f t="shared" si="3"/>
        <v>-10</v>
      </c>
      <c r="W32" s="181">
        <f t="shared" si="4"/>
        <v>30</v>
      </c>
      <c r="X32" s="181">
        <f t="shared" si="10"/>
        <v>0</v>
      </c>
      <c r="Y32" s="193"/>
      <c r="AA32" s="189" t="str">
        <f>'טבלה מרכזת תקן מקור'!A32</f>
        <v>תשושי נפש</v>
      </c>
      <c r="AB32" s="189">
        <f>'טבלה מרכזת תקן מקור'!B32</f>
        <v>15</v>
      </c>
      <c r="AC32" s="189" t="str">
        <f>'טבלה מרכזת תקן מקור'!C32</f>
        <v>אביזרים</v>
      </c>
      <c r="AD32" s="189" t="str">
        <f>'טבלה מרכזת תקן מקור'!D32</f>
        <v>חדרי פעילות/תעסוקה</v>
      </c>
      <c r="AE32" s="189" t="str">
        <f>'טבלה מרכזת תקן מקור'!E32</f>
        <v>סלסלות אישיות לעבודות הקשישים</v>
      </c>
      <c r="AF32" s="189">
        <f>'טבלה מרכזת תקן מקור'!F32</f>
        <v>30</v>
      </c>
      <c r="AG32" s="189">
        <f>'טבלה מרכזת תקן מקור'!G32</f>
        <v>10</v>
      </c>
      <c r="AH32" s="189">
        <f>'טבלה מרכזת תקן מקור'!H32</f>
        <v>300</v>
      </c>
    </row>
    <row r="33" spans="2:34" ht="15" thickBot="1" x14ac:dyDescent="0.25">
      <c r="B33" s="190" t="str">
        <f>תקן[[#This Row],[סוג מרכז]]</f>
        <v>תשושי נפש</v>
      </c>
      <c r="C33" s="190">
        <f>תקן[[#This Row],[גודל מרכז]]</f>
        <v>15</v>
      </c>
      <c r="D33" s="190" t="str">
        <f>תקן[[#This Row],[סוג פריט]]</f>
        <v>אביזרים</v>
      </c>
      <c r="E33" s="190" t="str">
        <f>תקן[[#This Row],[קטגוריה]]</f>
        <v>חדר ניקיון</v>
      </c>
      <c r="F33" s="177" t="str">
        <f>תקן[[#This Row],[תיאור הפריט]]</f>
        <v>עגלת ניקיון</v>
      </c>
      <c r="G33" s="190">
        <f>תקן[[#This Row],[עלות פריט]]</f>
        <v>750</v>
      </c>
      <c r="H33" s="190">
        <f>תקן[[#This Row],[כמות]]</f>
        <v>1</v>
      </c>
      <c r="I33" s="190">
        <f>תקן[[#This Row],[סהכ עלות]]</f>
        <v>750</v>
      </c>
      <c r="J33" s="191"/>
      <c r="K33" s="179" t="str">
        <f t="shared" si="5"/>
        <v>עגלת ניקיון</v>
      </c>
      <c r="L33" s="180"/>
      <c r="M33" s="181">
        <f t="shared" si="0"/>
        <v>-1</v>
      </c>
      <c r="N33" s="181">
        <f t="shared" si="1"/>
        <v>0</v>
      </c>
      <c r="O33" s="180"/>
      <c r="P33" s="192"/>
      <c r="Q33" s="185" t="str">
        <f t="shared" si="6"/>
        <v>תשושי נפש</v>
      </c>
      <c r="R33" s="185">
        <f t="shared" si="7"/>
        <v>15</v>
      </c>
      <c r="S33" s="185" t="str">
        <f t="shared" si="8"/>
        <v>אביזרים</v>
      </c>
      <c r="T33" s="186" t="str">
        <f t="shared" si="9"/>
        <v>עגלת ניקיון</v>
      </c>
      <c r="U33" s="187">
        <f t="shared" si="2"/>
        <v>0</v>
      </c>
      <c r="V33" s="181">
        <f t="shared" si="3"/>
        <v>-1</v>
      </c>
      <c r="W33" s="181">
        <f t="shared" si="4"/>
        <v>750</v>
      </c>
      <c r="X33" s="181">
        <f t="shared" si="10"/>
        <v>0</v>
      </c>
      <c r="Y33" s="193"/>
      <c r="AA33" s="189" t="str">
        <f>'טבלה מרכזת תקן מקור'!A33</f>
        <v>תשושי נפש</v>
      </c>
      <c r="AB33" s="189">
        <f>'טבלה מרכזת תקן מקור'!B33</f>
        <v>15</v>
      </c>
      <c r="AC33" s="189" t="str">
        <f>'טבלה מרכזת תקן מקור'!C33</f>
        <v>אביזרים</v>
      </c>
      <c r="AD33" s="189" t="str">
        <f>'טבלה מרכזת תקן מקור'!D33</f>
        <v>חדר ניקיון</v>
      </c>
      <c r="AE33" s="189" t="str">
        <f>'טבלה מרכזת תקן מקור'!E33</f>
        <v>עגלת ניקיון</v>
      </c>
      <c r="AF33" s="189">
        <f>'טבלה מרכזת תקן מקור'!F33</f>
        <v>750</v>
      </c>
      <c r="AG33" s="189">
        <f>'טבלה מרכזת תקן מקור'!G33</f>
        <v>1</v>
      </c>
      <c r="AH33" s="189">
        <f>'טבלה מרכזת תקן מקור'!H33</f>
        <v>750</v>
      </c>
    </row>
    <row r="34" spans="2:34" ht="15" thickBot="1" x14ac:dyDescent="0.25">
      <c r="B34" s="190" t="str">
        <f>תקן[[#This Row],[סוג מרכז]]</f>
        <v>תשושי נפש</v>
      </c>
      <c r="C34" s="190">
        <f>תקן[[#This Row],[גודל מרכז]]</f>
        <v>15</v>
      </c>
      <c r="D34" s="190" t="str">
        <f>תקן[[#This Row],[סוג פריט]]</f>
        <v>אביזרים</v>
      </c>
      <c r="E34" s="190" t="str">
        <f>תקן[[#This Row],[קטגוריה]]</f>
        <v>חדר ניקיון</v>
      </c>
      <c r="F34" s="177" t="str">
        <f>תקן[[#This Row],[תיאור הפריט]]</f>
        <v>פח אשפה</v>
      </c>
      <c r="G34" s="190">
        <f>תקן[[#This Row],[עלות פריט]]</f>
        <v>150</v>
      </c>
      <c r="H34" s="190">
        <f>תקן[[#This Row],[כמות]]</f>
        <v>1</v>
      </c>
      <c r="I34" s="190">
        <f>תקן[[#This Row],[סהכ עלות]]</f>
        <v>150</v>
      </c>
      <c r="J34" s="191"/>
      <c r="K34" s="179" t="str">
        <f t="shared" si="5"/>
        <v>פח אשפה</v>
      </c>
      <c r="L34" s="180"/>
      <c r="M34" s="181">
        <f t="shared" si="0"/>
        <v>-1</v>
      </c>
      <c r="N34" s="181">
        <f t="shared" si="1"/>
        <v>0</v>
      </c>
      <c r="O34" s="180"/>
      <c r="P34" s="192"/>
      <c r="Q34" s="185" t="str">
        <f t="shared" si="6"/>
        <v>תשושי נפש</v>
      </c>
      <c r="R34" s="185">
        <f t="shared" si="7"/>
        <v>15</v>
      </c>
      <c r="S34" s="185" t="str">
        <f t="shared" si="8"/>
        <v>אביזרים</v>
      </c>
      <c r="T34" s="186" t="str">
        <f t="shared" si="9"/>
        <v>פח אשפה</v>
      </c>
      <c r="U34" s="187">
        <f t="shared" si="2"/>
        <v>0</v>
      </c>
      <c r="V34" s="181">
        <f t="shared" si="3"/>
        <v>-1</v>
      </c>
      <c r="W34" s="181">
        <f t="shared" si="4"/>
        <v>150</v>
      </c>
      <c r="X34" s="181">
        <f t="shared" si="10"/>
        <v>0</v>
      </c>
      <c r="Y34" s="193"/>
      <c r="AA34" s="189" t="str">
        <f>'טבלה מרכזת תקן מקור'!A34</f>
        <v>תשושי נפש</v>
      </c>
      <c r="AB34" s="189">
        <f>'טבלה מרכזת תקן מקור'!B34</f>
        <v>15</v>
      </c>
      <c r="AC34" s="189" t="str">
        <f>'טבלה מרכזת תקן מקור'!C34</f>
        <v>אביזרים</v>
      </c>
      <c r="AD34" s="189" t="str">
        <f>'טבלה מרכזת תקן מקור'!D34</f>
        <v>חדר ניקיון</v>
      </c>
      <c r="AE34" s="189" t="str">
        <f>'טבלה מרכזת תקן מקור'!E34</f>
        <v>פח אשפה</v>
      </c>
      <c r="AF34" s="189">
        <f>'טבלה מרכזת תקן מקור'!F34</f>
        <v>150</v>
      </c>
      <c r="AG34" s="189">
        <f>'טבלה מרכזת תקן מקור'!G34</f>
        <v>1</v>
      </c>
      <c r="AH34" s="189">
        <f>'טבלה מרכזת תקן מקור'!H34</f>
        <v>150</v>
      </c>
    </row>
    <row r="35" spans="2:34" ht="15" thickBot="1" x14ac:dyDescent="0.25">
      <c r="B35" s="190" t="str">
        <f>תקן[[#This Row],[סוג מרכז]]</f>
        <v>תשושי נפש</v>
      </c>
      <c r="C35" s="190">
        <f>תקן[[#This Row],[גודל מרכז]]</f>
        <v>15</v>
      </c>
      <c r="D35" s="190" t="str">
        <f>תקן[[#This Row],[סוג פריט]]</f>
        <v>אביזרים</v>
      </c>
      <c r="E35" s="190" t="str">
        <f>תקן[[#This Row],[קטגוריה]]</f>
        <v>חדר רחצה</v>
      </c>
      <c r="F35" s="177" t="str">
        <f>תקן[[#This Row],[תיאור הפריט]]</f>
        <v>פח אשפה</v>
      </c>
      <c r="G35" s="190">
        <f>תקן[[#This Row],[עלות פריט]]</f>
        <v>150</v>
      </c>
      <c r="H35" s="190">
        <f>תקן[[#This Row],[כמות]]</f>
        <v>1</v>
      </c>
      <c r="I35" s="190">
        <f>תקן[[#This Row],[סהכ עלות]]</f>
        <v>150</v>
      </c>
      <c r="J35" s="191"/>
      <c r="K35" s="179" t="str">
        <f t="shared" si="5"/>
        <v>פח אשפה</v>
      </c>
      <c r="L35" s="180"/>
      <c r="M35" s="181">
        <f t="shared" si="0"/>
        <v>-1</v>
      </c>
      <c r="N35" s="181">
        <f t="shared" si="1"/>
        <v>0</v>
      </c>
      <c r="O35" s="180"/>
      <c r="P35" s="192"/>
      <c r="Q35" s="185" t="str">
        <f t="shared" si="6"/>
        <v>תשושי נפש</v>
      </c>
      <c r="R35" s="185">
        <f t="shared" si="7"/>
        <v>15</v>
      </c>
      <c r="S35" s="185" t="str">
        <f t="shared" si="8"/>
        <v>אביזרים</v>
      </c>
      <c r="T35" s="186" t="str">
        <f t="shared" si="9"/>
        <v>פח אשפה</v>
      </c>
      <c r="U35" s="187">
        <f t="shared" si="2"/>
        <v>0</v>
      </c>
      <c r="V35" s="181">
        <f t="shared" si="3"/>
        <v>-1</v>
      </c>
      <c r="W35" s="181">
        <f t="shared" si="4"/>
        <v>150</v>
      </c>
      <c r="X35" s="181">
        <f t="shared" si="10"/>
        <v>0</v>
      </c>
      <c r="Y35" s="193"/>
      <c r="AA35" s="189" t="str">
        <f>'טבלה מרכזת תקן מקור'!A35</f>
        <v>תשושי נפש</v>
      </c>
      <c r="AB35" s="189">
        <f>'טבלה מרכזת תקן מקור'!B35</f>
        <v>15</v>
      </c>
      <c r="AC35" s="189" t="str">
        <f>'טבלה מרכזת תקן מקור'!C35</f>
        <v>אביזרים</v>
      </c>
      <c r="AD35" s="189" t="str">
        <f>'טבלה מרכזת תקן מקור'!D35</f>
        <v>חדר רחצה</v>
      </c>
      <c r="AE35" s="189" t="str">
        <f>'טבלה מרכזת תקן מקור'!E35</f>
        <v>פח אשפה</v>
      </c>
      <c r="AF35" s="189">
        <f>'טבלה מרכזת תקן מקור'!F35</f>
        <v>150</v>
      </c>
      <c r="AG35" s="189">
        <f>'טבלה מרכזת תקן מקור'!G35</f>
        <v>1</v>
      </c>
      <c r="AH35" s="189">
        <f>'טבלה מרכזת תקן מקור'!H35</f>
        <v>150</v>
      </c>
    </row>
    <row r="36" spans="2:34" ht="15" thickBot="1" x14ac:dyDescent="0.25">
      <c r="B36" s="190" t="str">
        <f>תקן[[#This Row],[סוג מרכז]]</f>
        <v>תשושי נפש</v>
      </c>
      <c r="C36" s="190">
        <f>תקן[[#This Row],[גודל מרכז]]</f>
        <v>15</v>
      </c>
      <c r="D36" s="190" t="str">
        <f>תקן[[#This Row],[סוג פריט]]</f>
        <v>אביזרים</v>
      </c>
      <c r="E36" s="190" t="str">
        <f>תקן[[#This Row],[קטגוריה]]</f>
        <v>חדרי פעילות/תעסוקה</v>
      </c>
      <c r="F36" s="177" t="str">
        <f>תקן[[#This Row],[תיאור הפריט]]</f>
        <v>פח אשפה</v>
      </c>
      <c r="G36" s="190">
        <f>תקן[[#This Row],[עלות פריט]]</f>
        <v>150</v>
      </c>
      <c r="H36" s="190">
        <f>תקן[[#This Row],[כמות]]</f>
        <v>2</v>
      </c>
      <c r="I36" s="190">
        <f>תקן[[#This Row],[סהכ עלות]]</f>
        <v>300</v>
      </c>
      <c r="J36" s="191"/>
      <c r="K36" s="179" t="str">
        <f t="shared" si="5"/>
        <v>פח אשפה</v>
      </c>
      <c r="L36" s="180"/>
      <c r="M36" s="181">
        <f t="shared" si="0"/>
        <v>-2</v>
      </c>
      <c r="N36" s="181">
        <f t="shared" si="1"/>
        <v>0</v>
      </c>
      <c r="O36" s="180"/>
      <c r="P36" s="192"/>
      <c r="Q36" s="185" t="str">
        <f t="shared" si="6"/>
        <v>תשושי נפש</v>
      </c>
      <c r="R36" s="185">
        <f t="shared" si="7"/>
        <v>15</v>
      </c>
      <c r="S36" s="185" t="str">
        <f t="shared" si="8"/>
        <v>אביזרים</v>
      </c>
      <c r="T36" s="186" t="str">
        <f t="shared" si="9"/>
        <v>פח אשפה</v>
      </c>
      <c r="U36" s="187">
        <f t="shared" si="2"/>
        <v>0</v>
      </c>
      <c r="V36" s="181">
        <f t="shared" si="3"/>
        <v>-2</v>
      </c>
      <c r="W36" s="181">
        <f t="shared" si="4"/>
        <v>150</v>
      </c>
      <c r="X36" s="181">
        <f t="shared" si="10"/>
        <v>0</v>
      </c>
      <c r="Y36" s="193"/>
      <c r="AA36" s="189" t="str">
        <f>'טבלה מרכזת תקן מקור'!A36</f>
        <v>תשושי נפש</v>
      </c>
      <c r="AB36" s="189">
        <f>'טבלה מרכזת תקן מקור'!B36</f>
        <v>15</v>
      </c>
      <c r="AC36" s="189" t="str">
        <f>'טבלה מרכזת תקן מקור'!C36</f>
        <v>אביזרים</v>
      </c>
      <c r="AD36" s="189" t="str">
        <f>'טבלה מרכזת תקן מקור'!D36</f>
        <v>חדרי פעילות/תעסוקה</v>
      </c>
      <c r="AE36" s="189" t="str">
        <f>'טבלה מרכזת תקן מקור'!E36</f>
        <v>פח אשפה</v>
      </c>
      <c r="AF36" s="189">
        <f>'טבלה מרכזת תקן מקור'!F36</f>
        <v>150</v>
      </c>
      <c r="AG36" s="189">
        <f>'טבלה מרכזת תקן מקור'!G36</f>
        <v>2</v>
      </c>
      <c r="AH36" s="189">
        <f>'טבלה מרכזת תקן מקור'!H36</f>
        <v>300</v>
      </c>
    </row>
    <row r="37" spans="2:34" ht="29.25" thickBot="1" x14ac:dyDescent="0.25">
      <c r="B37" s="190" t="str">
        <f>תקן[[#This Row],[סוג מרכז]]</f>
        <v>תשושי נפש</v>
      </c>
      <c r="C37" s="190">
        <f>תקן[[#This Row],[גודל מרכז]]</f>
        <v>15</v>
      </c>
      <c r="D37" s="190" t="str">
        <f>תקן[[#This Row],[סוג פריט]]</f>
        <v>אביזרים</v>
      </c>
      <c r="E37" s="190" t="str">
        <f>תקן[[#This Row],[קטגוריה]]</f>
        <v>חדר אוכל</v>
      </c>
      <c r="F37" s="177" t="str">
        <f>תקן[[#This Row],[תיאור הפריט]]</f>
        <v>פריטי עיצוב, תמונות, מיכל צמחים וכדו' (תקציב)</v>
      </c>
      <c r="G37" s="190">
        <f>תקן[[#This Row],[עלות פריט]]</f>
        <v>1000</v>
      </c>
      <c r="H37" s="190">
        <f>תקן[[#This Row],[כמות]]</f>
        <v>2</v>
      </c>
      <c r="I37" s="190">
        <f>תקן[[#This Row],[סהכ עלות]]</f>
        <v>2000</v>
      </c>
      <c r="J37" s="191"/>
      <c r="K37" s="179" t="str">
        <f t="shared" si="5"/>
        <v>פריטי עיצוב, תמונות, מיכל צמחים וכדו' (תקציב)</v>
      </c>
      <c r="L37" s="180"/>
      <c r="M37" s="181">
        <f t="shared" si="0"/>
        <v>-2</v>
      </c>
      <c r="N37" s="181">
        <f t="shared" si="1"/>
        <v>0</v>
      </c>
      <c r="O37" s="180"/>
      <c r="P37" s="192"/>
      <c r="Q37" s="185" t="str">
        <f t="shared" si="6"/>
        <v>תשושי נפש</v>
      </c>
      <c r="R37" s="185">
        <f t="shared" si="7"/>
        <v>15</v>
      </c>
      <c r="S37" s="185" t="str">
        <f t="shared" si="8"/>
        <v>אביזרים</v>
      </c>
      <c r="T37" s="186" t="str">
        <f t="shared" si="9"/>
        <v>פריטי עיצוב, תמונות, מיכל צמחים וכדו' (תקציב)</v>
      </c>
      <c r="U37" s="187">
        <f t="shared" si="2"/>
        <v>0</v>
      </c>
      <c r="V37" s="181">
        <f t="shared" si="3"/>
        <v>-2</v>
      </c>
      <c r="W37" s="181">
        <f t="shared" si="4"/>
        <v>1000</v>
      </c>
      <c r="X37" s="181">
        <f t="shared" si="10"/>
        <v>0</v>
      </c>
      <c r="Y37" s="193"/>
      <c r="AA37" s="189" t="str">
        <f>'טבלה מרכזת תקן מקור'!A37</f>
        <v>תשושי נפש</v>
      </c>
      <c r="AB37" s="189">
        <f>'טבלה מרכזת תקן מקור'!B37</f>
        <v>15</v>
      </c>
      <c r="AC37" s="189" t="str">
        <f>'טבלה מרכזת תקן מקור'!C37</f>
        <v>אביזרים</v>
      </c>
      <c r="AD37" s="189" t="str">
        <f>'טבלה מרכזת תקן מקור'!D37</f>
        <v>חדר אוכל</v>
      </c>
      <c r="AE37" s="189" t="str">
        <f>'טבלה מרכזת תקן מקור'!E37</f>
        <v>פריטי עיצוב, תמונות, מיכל צמחים וכדו' (תקציב)</v>
      </c>
      <c r="AF37" s="189">
        <f>'טבלה מרכזת תקן מקור'!F37</f>
        <v>1000</v>
      </c>
      <c r="AG37" s="189">
        <f>'טבלה מרכזת תקן מקור'!G37</f>
        <v>2</v>
      </c>
      <c r="AH37" s="189">
        <f>'טבלה מרכזת תקן מקור'!H37</f>
        <v>2000</v>
      </c>
    </row>
    <row r="38" spans="2:34" ht="15" thickBot="1" x14ac:dyDescent="0.25">
      <c r="B38" s="190" t="str">
        <f>תקן[[#This Row],[סוג מרכז]]</f>
        <v>תשושי נפש</v>
      </c>
      <c r="C38" s="190">
        <f>תקן[[#This Row],[גודל מרכז]]</f>
        <v>15</v>
      </c>
      <c r="D38" s="190" t="str">
        <f>תקן[[#This Row],[סוג פריט]]</f>
        <v>אביזרים</v>
      </c>
      <c r="E38" s="190" t="str">
        <f>תקן[[#This Row],[קטגוריה]]</f>
        <v>חדר רחצה</v>
      </c>
      <c r="F38" s="177" t="str">
        <f>תקן[[#This Row],[תיאור הפריט]]</f>
        <v>קולב בגדים</v>
      </c>
      <c r="G38" s="190">
        <f>תקן[[#This Row],[עלות פריט]]</f>
        <v>300</v>
      </c>
      <c r="H38" s="190">
        <f>תקן[[#This Row],[כמות]]</f>
        <v>1</v>
      </c>
      <c r="I38" s="190">
        <f>תקן[[#This Row],[סהכ עלות]]</f>
        <v>300</v>
      </c>
      <c r="J38" s="191"/>
      <c r="K38" s="179" t="str">
        <f t="shared" si="5"/>
        <v>קולב בגדים</v>
      </c>
      <c r="L38" s="180"/>
      <c r="M38" s="181">
        <f t="shared" si="0"/>
        <v>-1</v>
      </c>
      <c r="N38" s="181">
        <f t="shared" si="1"/>
        <v>0</v>
      </c>
      <c r="O38" s="180"/>
      <c r="P38" s="192"/>
      <c r="Q38" s="185" t="str">
        <f t="shared" si="6"/>
        <v>תשושי נפש</v>
      </c>
      <c r="R38" s="185">
        <f t="shared" si="7"/>
        <v>15</v>
      </c>
      <c r="S38" s="185" t="str">
        <f t="shared" si="8"/>
        <v>אביזרים</v>
      </c>
      <c r="T38" s="186" t="str">
        <f t="shared" si="9"/>
        <v>קולב בגדים</v>
      </c>
      <c r="U38" s="187">
        <f t="shared" si="2"/>
        <v>0</v>
      </c>
      <c r="V38" s="181">
        <f t="shared" si="3"/>
        <v>-1</v>
      </c>
      <c r="W38" s="181">
        <f t="shared" si="4"/>
        <v>300</v>
      </c>
      <c r="X38" s="181">
        <f t="shared" si="10"/>
        <v>0</v>
      </c>
      <c r="Y38" s="193"/>
      <c r="AA38" s="189" t="str">
        <f>'טבלה מרכזת תקן מקור'!A38</f>
        <v>תשושי נפש</v>
      </c>
      <c r="AB38" s="189">
        <f>'טבלה מרכזת תקן מקור'!B38</f>
        <v>15</v>
      </c>
      <c r="AC38" s="189" t="str">
        <f>'טבלה מרכזת תקן מקור'!C38</f>
        <v>אביזרים</v>
      </c>
      <c r="AD38" s="189" t="str">
        <f>'טבלה מרכזת תקן מקור'!D38</f>
        <v>חדר רחצה</v>
      </c>
      <c r="AE38" s="189" t="str">
        <f>'טבלה מרכזת תקן מקור'!E38</f>
        <v>קולב בגדים</v>
      </c>
      <c r="AF38" s="189">
        <f>'טבלה מרכזת תקן מקור'!F38</f>
        <v>300</v>
      </c>
      <c r="AG38" s="189">
        <f>'טבלה מרכזת תקן מקור'!G38</f>
        <v>1</v>
      </c>
      <c r="AH38" s="189">
        <f>'טבלה מרכזת תקן מקור'!H38</f>
        <v>300</v>
      </c>
    </row>
    <row r="39" spans="2:34" ht="15" thickBot="1" x14ac:dyDescent="0.25">
      <c r="B39" s="190" t="str">
        <f>תקן[[#This Row],[סוג מרכז]]</f>
        <v>תשושי נפש</v>
      </c>
      <c r="C39" s="190">
        <f>תקן[[#This Row],[גודל מרכז]]</f>
        <v>15</v>
      </c>
      <c r="D39" s="190" t="str">
        <f>תקן[[#This Row],[סוג פריט]]</f>
        <v>אביזרים</v>
      </c>
      <c r="E39" s="190" t="str">
        <f>תקן[[#This Row],[קטגוריה]]</f>
        <v>חדרי צוות/רב תחומי</v>
      </c>
      <c r="F39" s="177" t="str">
        <f>תקן[[#This Row],[תיאור הפריט]]</f>
        <v>קולב בגדים</v>
      </c>
      <c r="G39" s="190">
        <f>תקן[[#This Row],[עלות פריט]]</f>
        <v>300</v>
      </c>
      <c r="H39" s="190">
        <f>תקן[[#This Row],[כמות]]</f>
        <v>1</v>
      </c>
      <c r="I39" s="190">
        <f>תקן[[#This Row],[סהכ עלות]]</f>
        <v>300</v>
      </c>
      <c r="J39" s="191"/>
      <c r="K39" s="179" t="str">
        <f t="shared" si="5"/>
        <v>קולב בגדים</v>
      </c>
      <c r="L39" s="180"/>
      <c r="M39" s="181">
        <f t="shared" si="0"/>
        <v>-1</v>
      </c>
      <c r="N39" s="181">
        <f t="shared" si="1"/>
        <v>0</v>
      </c>
      <c r="O39" s="180"/>
      <c r="P39" s="192"/>
      <c r="Q39" s="185" t="str">
        <f t="shared" si="6"/>
        <v>תשושי נפש</v>
      </c>
      <c r="R39" s="185">
        <f t="shared" si="7"/>
        <v>15</v>
      </c>
      <c r="S39" s="185" t="str">
        <f t="shared" si="8"/>
        <v>אביזרים</v>
      </c>
      <c r="T39" s="186" t="str">
        <f t="shared" si="9"/>
        <v>קולב בגדים</v>
      </c>
      <c r="U39" s="187">
        <f t="shared" si="2"/>
        <v>0</v>
      </c>
      <c r="V39" s="181">
        <f t="shared" si="3"/>
        <v>-1</v>
      </c>
      <c r="W39" s="181">
        <f t="shared" si="4"/>
        <v>300</v>
      </c>
      <c r="X39" s="181">
        <f t="shared" si="10"/>
        <v>0</v>
      </c>
      <c r="Y39" s="193"/>
      <c r="AA39" s="189" t="str">
        <f>'טבלה מרכזת תקן מקור'!A39</f>
        <v>תשושי נפש</v>
      </c>
      <c r="AB39" s="189">
        <f>'טבלה מרכזת תקן מקור'!B39</f>
        <v>15</v>
      </c>
      <c r="AC39" s="189" t="str">
        <f>'טבלה מרכזת תקן מקור'!C39</f>
        <v>אביזרים</v>
      </c>
      <c r="AD39" s="189" t="str">
        <f>'טבלה מרכזת תקן מקור'!D39</f>
        <v>חדרי צוות/רב תחומי</v>
      </c>
      <c r="AE39" s="189" t="str">
        <f>'טבלה מרכזת תקן מקור'!E39</f>
        <v>קולב בגדים</v>
      </c>
      <c r="AF39" s="189">
        <f>'טבלה מרכזת תקן מקור'!F39</f>
        <v>300</v>
      </c>
      <c r="AG39" s="189">
        <f>'טבלה מרכזת תקן מקור'!G39</f>
        <v>1</v>
      </c>
      <c r="AH39" s="189">
        <f>'טבלה מרכזת תקן מקור'!H39</f>
        <v>300</v>
      </c>
    </row>
    <row r="40" spans="2:34" ht="15" thickBot="1" x14ac:dyDescent="0.25">
      <c r="B40" s="190" t="str">
        <f>תקן[[#This Row],[סוג מרכז]]</f>
        <v>תשושי נפש</v>
      </c>
      <c r="C40" s="190">
        <f>תקן[[#This Row],[גודל מרכז]]</f>
        <v>15</v>
      </c>
      <c r="D40" s="190" t="str">
        <f>תקן[[#This Row],[סוג פריט]]</f>
        <v>אביזרים</v>
      </c>
      <c r="E40" s="190" t="str">
        <f>תקן[[#This Row],[קטגוריה]]</f>
        <v>מכבסה</v>
      </c>
      <c r="F40" s="177" t="str">
        <f>תקן[[#This Row],[תיאור הפריט]]</f>
        <v>קרש גיהוץ + מגהץ</v>
      </c>
      <c r="G40" s="190">
        <f>תקן[[#This Row],[עלות פריט]]</f>
        <v>1000</v>
      </c>
      <c r="H40" s="190">
        <f>תקן[[#This Row],[כמות]]</f>
        <v>1</v>
      </c>
      <c r="I40" s="190">
        <f>תקן[[#This Row],[סהכ עלות]]</f>
        <v>1000</v>
      </c>
      <c r="J40" s="191"/>
      <c r="K40" s="179" t="str">
        <f t="shared" si="5"/>
        <v>קרש גיהוץ + מגהץ</v>
      </c>
      <c r="L40" s="180"/>
      <c r="M40" s="181">
        <f t="shared" si="0"/>
        <v>-1</v>
      </c>
      <c r="N40" s="181">
        <f t="shared" si="1"/>
        <v>0</v>
      </c>
      <c r="O40" s="180"/>
      <c r="P40" s="192"/>
      <c r="Q40" s="185" t="str">
        <f t="shared" si="6"/>
        <v>תשושי נפש</v>
      </c>
      <c r="R40" s="185">
        <f t="shared" si="7"/>
        <v>15</v>
      </c>
      <c r="S40" s="185" t="str">
        <f t="shared" si="8"/>
        <v>אביזרים</v>
      </c>
      <c r="T40" s="186" t="str">
        <f t="shared" si="9"/>
        <v>קרש גיהוץ + מגהץ</v>
      </c>
      <c r="U40" s="187">
        <f t="shared" si="2"/>
        <v>0</v>
      </c>
      <c r="V40" s="181">
        <f t="shared" si="3"/>
        <v>-1</v>
      </c>
      <c r="W40" s="181">
        <f t="shared" si="4"/>
        <v>1000</v>
      </c>
      <c r="X40" s="181">
        <f t="shared" si="10"/>
        <v>0</v>
      </c>
      <c r="Y40" s="193"/>
      <c r="AA40" s="189" t="str">
        <f>'טבלה מרכזת תקן מקור'!A40</f>
        <v>תשושי נפש</v>
      </c>
      <c r="AB40" s="189">
        <f>'טבלה מרכזת תקן מקור'!B40</f>
        <v>15</v>
      </c>
      <c r="AC40" s="189" t="str">
        <f>'טבלה מרכזת תקן מקור'!C40</f>
        <v>אביזרים</v>
      </c>
      <c r="AD40" s="189" t="str">
        <f>'טבלה מרכזת תקן מקור'!D40</f>
        <v>מכבסה</v>
      </c>
      <c r="AE40" s="189" t="str">
        <f>'טבלה מרכזת תקן מקור'!E40</f>
        <v>קרש גיהוץ + מגהץ</v>
      </c>
      <c r="AF40" s="189">
        <f>'טבלה מרכזת תקן מקור'!F40</f>
        <v>1000</v>
      </c>
      <c r="AG40" s="189">
        <f>'טבלה מרכזת תקן מקור'!G40</f>
        <v>1</v>
      </c>
      <c r="AH40" s="189">
        <f>'טבלה מרכזת תקן מקור'!H40</f>
        <v>1000</v>
      </c>
    </row>
    <row r="41" spans="2:34" ht="15" thickBot="1" x14ac:dyDescent="0.25">
      <c r="B41" s="190" t="str">
        <f>תקן[[#This Row],[סוג מרכז]]</f>
        <v>תשושי נפש</v>
      </c>
      <c r="C41" s="190">
        <f>תקן[[#This Row],[גודל מרכז]]</f>
        <v>15</v>
      </c>
      <c r="D41" s="190" t="str">
        <f>תקן[[#This Row],[סוג פריט]]</f>
        <v>אביזרים</v>
      </c>
      <c r="E41" s="190" t="str">
        <f>תקן[[#This Row],[קטגוריה]]</f>
        <v>חדר רחצה</v>
      </c>
      <c r="F41" s="177" t="str">
        <f>תקן[[#This Row],[תיאור הפריט]]</f>
        <v>שטיח למניעת החלקה</v>
      </c>
      <c r="G41" s="190">
        <f>תקן[[#This Row],[עלות פריט]]</f>
        <v>200</v>
      </c>
      <c r="H41" s="190">
        <f>תקן[[#This Row],[כמות]]</f>
        <v>1</v>
      </c>
      <c r="I41" s="190">
        <f>תקן[[#This Row],[סהכ עלות]]</f>
        <v>200</v>
      </c>
      <c r="J41" s="191"/>
      <c r="K41" s="179" t="str">
        <f t="shared" si="5"/>
        <v>שטיח למניעת החלקה</v>
      </c>
      <c r="L41" s="180"/>
      <c r="M41" s="181">
        <f t="shared" si="0"/>
        <v>-1</v>
      </c>
      <c r="N41" s="181">
        <f t="shared" si="1"/>
        <v>0</v>
      </c>
      <c r="O41" s="180"/>
      <c r="P41" s="192"/>
      <c r="Q41" s="185" t="str">
        <f t="shared" si="6"/>
        <v>תשושי נפש</v>
      </c>
      <c r="R41" s="185">
        <f t="shared" si="7"/>
        <v>15</v>
      </c>
      <c r="S41" s="185" t="str">
        <f t="shared" si="8"/>
        <v>אביזרים</v>
      </c>
      <c r="T41" s="186" t="str">
        <f t="shared" si="9"/>
        <v>שטיח למניעת החלקה</v>
      </c>
      <c r="U41" s="187">
        <f t="shared" si="2"/>
        <v>0</v>
      </c>
      <c r="V41" s="181">
        <f t="shared" si="3"/>
        <v>-1</v>
      </c>
      <c r="W41" s="181">
        <f t="shared" si="4"/>
        <v>200</v>
      </c>
      <c r="X41" s="181">
        <f t="shared" si="10"/>
        <v>0</v>
      </c>
      <c r="Y41" s="193"/>
      <c r="AA41" s="189" t="str">
        <f>'טבלה מרכזת תקן מקור'!A41</f>
        <v>תשושי נפש</v>
      </c>
      <c r="AB41" s="189">
        <f>'טבלה מרכזת תקן מקור'!B41</f>
        <v>15</v>
      </c>
      <c r="AC41" s="189" t="str">
        <f>'טבלה מרכזת תקן מקור'!C41</f>
        <v>אביזרים</v>
      </c>
      <c r="AD41" s="189" t="str">
        <f>'טבלה מרכזת תקן מקור'!D41</f>
        <v>חדר רחצה</v>
      </c>
      <c r="AE41" s="189" t="str">
        <f>'טבלה מרכזת תקן מקור'!E41</f>
        <v>שטיח למניעת החלקה</v>
      </c>
      <c r="AF41" s="189">
        <f>'טבלה מרכזת תקן מקור'!F41</f>
        <v>200</v>
      </c>
      <c r="AG41" s="189">
        <f>'טבלה מרכזת תקן מקור'!G41</f>
        <v>1</v>
      </c>
      <c r="AH41" s="189">
        <f>'טבלה מרכזת תקן מקור'!H41</f>
        <v>200</v>
      </c>
    </row>
    <row r="42" spans="2:34" ht="29.25" thickBot="1" x14ac:dyDescent="0.25">
      <c r="B42" s="190" t="str">
        <f>תקן[[#This Row],[סוג מרכז]]</f>
        <v>תשושי נפש</v>
      </c>
      <c r="C42" s="190">
        <f>תקן[[#This Row],[גודל מרכז]]</f>
        <v>15</v>
      </c>
      <c r="D42" s="190" t="str">
        <f>תקן[[#This Row],[סוג פריט]]</f>
        <v>אביזרים</v>
      </c>
      <c r="E42" s="190" t="str">
        <f>תקן[[#This Row],[קטגוריה]]</f>
        <v>כללי</v>
      </c>
      <c r="F42" s="177" t="str">
        <f>תקן[[#This Row],[תיאור הפריט]]</f>
        <v>שילוט חיצוני למרכז (תקציב)</v>
      </c>
      <c r="G42" s="190">
        <f>תקן[[#This Row],[עלות פריט]]</f>
        <v>8000</v>
      </c>
      <c r="H42" s="190">
        <f>תקן[[#This Row],[כמות]]</f>
        <v>1</v>
      </c>
      <c r="I42" s="190">
        <f>תקן[[#This Row],[סהכ עלות]]</f>
        <v>8000</v>
      </c>
      <c r="J42" s="191"/>
      <c r="K42" s="179" t="str">
        <f t="shared" si="5"/>
        <v>שילוט חיצוני למרכז (תקציב)</v>
      </c>
      <c r="L42" s="180"/>
      <c r="M42" s="181">
        <f t="shared" si="0"/>
        <v>-1</v>
      </c>
      <c r="N42" s="181">
        <f t="shared" si="1"/>
        <v>0</v>
      </c>
      <c r="O42" s="180"/>
      <c r="P42" s="192"/>
      <c r="Q42" s="185" t="str">
        <f t="shared" si="6"/>
        <v>תשושי נפש</v>
      </c>
      <c r="R42" s="185">
        <f t="shared" si="7"/>
        <v>15</v>
      </c>
      <c r="S42" s="185" t="str">
        <f t="shared" si="8"/>
        <v>אביזרים</v>
      </c>
      <c r="T42" s="186" t="str">
        <f t="shared" si="9"/>
        <v>שילוט חיצוני למרכז (תקציב)</v>
      </c>
      <c r="U42" s="187">
        <f t="shared" si="2"/>
        <v>0</v>
      </c>
      <c r="V42" s="181">
        <f t="shared" si="3"/>
        <v>-1</v>
      </c>
      <c r="W42" s="181">
        <f t="shared" si="4"/>
        <v>8000</v>
      </c>
      <c r="X42" s="181">
        <f t="shared" si="10"/>
        <v>0</v>
      </c>
      <c r="Y42" s="193"/>
      <c r="AA42" s="189" t="str">
        <f>'טבלה מרכזת תקן מקור'!A42</f>
        <v>תשושי נפש</v>
      </c>
      <c r="AB42" s="189">
        <f>'טבלה מרכזת תקן מקור'!B42</f>
        <v>15</v>
      </c>
      <c r="AC42" s="189" t="str">
        <f>'טבלה מרכזת תקן מקור'!C42</f>
        <v>אביזרים</v>
      </c>
      <c r="AD42" s="189" t="str">
        <f>'טבלה מרכזת תקן מקור'!D42</f>
        <v>כללי</v>
      </c>
      <c r="AE42" s="189" t="str">
        <f>'טבלה מרכזת תקן מקור'!E42</f>
        <v>שילוט חיצוני למרכז (תקציב)</v>
      </c>
      <c r="AF42" s="189">
        <f>'טבלה מרכזת תקן מקור'!F42</f>
        <v>8000</v>
      </c>
      <c r="AG42" s="189">
        <f>'טבלה מרכזת תקן מקור'!G42</f>
        <v>1</v>
      </c>
      <c r="AH42" s="189">
        <f>'טבלה מרכזת תקן מקור'!H42</f>
        <v>8000</v>
      </c>
    </row>
    <row r="43" spans="2:34" ht="15" thickBot="1" x14ac:dyDescent="0.25">
      <c r="B43" s="190" t="str">
        <f>תקן[[#This Row],[סוג מרכז]]</f>
        <v>תשושי נפש</v>
      </c>
      <c r="C43" s="190">
        <f>תקן[[#This Row],[גודל מרכז]]</f>
        <v>15</v>
      </c>
      <c r="D43" s="190" t="str">
        <f>תקן[[#This Row],[סוג פריט]]</f>
        <v>אביזרים</v>
      </c>
      <c r="E43" s="190" t="str">
        <f>תקן[[#This Row],[קטגוריה]]</f>
        <v>כללי</v>
      </c>
      <c r="F43" s="177" t="str">
        <f>תקן[[#This Row],[תיאור הפריט]]</f>
        <v>שעון נוכחות</v>
      </c>
      <c r="G43" s="190">
        <f>תקן[[#This Row],[עלות פריט]]</f>
        <v>900</v>
      </c>
      <c r="H43" s="190">
        <f>תקן[[#This Row],[כמות]]</f>
        <v>1</v>
      </c>
      <c r="I43" s="190">
        <f>תקן[[#This Row],[סהכ עלות]]</f>
        <v>900</v>
      </c>
      <c r="J43" s="191"/>
      <c r="K43" s="179" t="str">
        <f t="shared" si="5"/>
        <v>שעון נוכחות</v>
      </c>
      <c r="L43" s="180"/>
      <c r="M43" s="181">
        <f t="shared" si="0"/>
        <v>-1</v>
      </c>
      <c r="N43" s="181">
        <f t="shared" si="1"/>
        <v>0</v>
      </c>
      <c r="O43" s="180"/>
      <c r="P43" s="192"/>
      <c r="Q43" s="185" t="str">
        <f t="shared" si="6"/>
        <v>תשושי נפש</v>
      </c>
      <c r="R43" s="185">
        <f t="shared" si="7"/>
        <v>15</v>
      </c>
      <c r="S43" s="185" t="str">
        <f t="shared" si="8"/>
        <v>אביזרים</v>
      </c>
      <c r="T43" s="186" t="str">
        <f t="shared" si="9"/>
        <v>שעון נוכחות</v>
      </c>
      <c r="U43" s="187">
        <f t="shared" si="2"/>
        <v>0</v>
      </c>
      <c r="V43" s="181">
        <f t="shared" si="3"/>
        <v>-1</v>
      </c>
      <c r="W43" s="181">
        <f t="shared" si="4"/>
        <v>900</v>
      </c>
      <c r="X43" s="181">
        <f t="shared" si="10"/>
        <v>0</v>
      </c>
      <c r="Y43" s="193"/>
      <c r="AA43" s="189" t="str">
        <f>'טבלה מרכזת תקן מקור'!A43</f>
        <v>תשושי נפש</v>
      </c>
      <c r="AB43" s="189">
        <f>'טבלה מרכזת תקן מקור'!B43</f>
        <v>15</v>
      </c>
      <c r="AC43" s="189" t="str">
        <f>'טבלה מרכזת תקן מקור'!C43</f>
        <v>אביזרים</v>
      </c>
      <c r="AD43" s="189" t="str">
        <f>'טבלה מרכזת תקן מקור'!D43</f>
        <v>כללי</v>
      </c>
      <c r="AE43" s="189" t="str">
        <f>'טבלה מרכזת תקן מקור'!E43</f>
        <v>שעון נוכחות</v>
      </c>
      <c r="AF43" s="189">
        <f>'טבלה מרכזת תקן מקור'!F43</f>
        <v>900</v>
      </c>
      <c r="AG43" s="189">
        <f>'טבלה מרכזת תקן מקור'!G43</f>
        <v>1</v>
      </c>
      <c r="AH43" s="189">
        <f>'טבלה מרכזת תקן מקור'!H43</f>
        <v>900</v>
      </c>
    </row>
    <row r="44" spans="2:34" ht="15" thickBot="1" x14ac:dyDescent="0.25">
      <c r="B44" s="190" t="str">
        <f>תקן[[#This Row],[סוג מרכז]]</f>
        <v>תשושי נפש</v>
      </c>
      <c r="C44" s="190">
        <f>תקן[[#This Row],[גודל מרכז]]</f>
        <v>15</v>
      </c>
      <c r="D44" s="190" t="str">
        <f>תקן[[#This Row],[סוג פריט]]</f>
        <v>אביזרים</v>
      </c>
      <c r="E44" s="190" t="str">
        <f>תקן[[#This Row],[קטגוריה]]</f>
        <v>כללי</v>
      </c>
      <c r="F44" s="177" t="str">
        <f>תקן[[#This Row],[תיאור הפריט]]</f>
        <v>שעון קיר</v>
      </c>
      <c r="G44" s="190">
        <f>תקן[[#This Row],[עלות פריט]]</f>
        <v>150</v>
      </c>
      <c r="H44" s="190">
        <f>תקן[[#This Row],[כמות]]</f>
        <v>1</v>
      </c>
      <c r="I44" s="190">
        <f>תקן[[#This Row],[סהכ עלות]]</f>
        <v>150</v>
      </c>
      <c r="J44" s="191"/>
      <c r="K44" s="179" t="str">
        <f t="shared" si="5"/>
        <v>שעון קיר</v>
      </c>
      <c r="L44" s="180"/>
      <c r="M44" s="181">
        <f t="shared" si="0"/>
        <v>-1</v>
      </c>
      <c r="N44" s="181">
        <f t="shared" si="1"/>
        <v>0</v>
      </c>
      <c r="O44" s="180"/>
      <c r="P44" s="192"/>
      <c r="Q44" s="185" t="str">
        <f t="shared" si="6"/>
        <v>תשושי נפש</v>
      </c>
      <c r="R44" s="185">
        <f t="shared" si="7"/>
        <v>15</v>
      </c>
      <c r="S44" s="185" t="str">
        <f t="shared" si="8"/>
        <v>אביזרים</v>
      </c>
      <c r="T44" s="186" t="str">
        <f t="shared" si="9"/>
        <v>שעון קיר</v>
      </c>
      <c r="U44" s="187">
        <f t="shared" si="2"/>
        <v>0</v>
      </c>
      <c r="V44" s="181">
        <f t="shared" si="3"/>
        <v>-1</v>
      </c>
      <c r="W44" s="181">
        <f t="shared" si="4"/>
        <v>150</v>
      </c>
      <c r="X44" s="181">
        <f t="shared" si="10"/>
        <v>0</v>
      </c>
      <c r="Y44" s="193"/>
      <c r="AA44" s="189" t="str">
        <f>'טבלה מרכזת תקן מקור'!A44</f>
        <v>תשושי נפש</v>
      </c>
      <c r="AB44" s="189">
        <f>'טבלה מרכזת תקן מקור'!B44</f>
        <v>15</v>
      </c>
      <c r="AC44" s="189" t="str">
        <f>'טבלה מרכזת תקן מקור'!C44</f>
        <v>אביזרים</v>
      </c>
      <c r="AD44" s="189" t="str">
        <f>'טבלה מרכזת תקן מקור'!D44</f>
        <v>כללי</v>
      </c>
      <c r="AE44" s="189" t="str">
        <f>'טבלה מרכזת תקן מקור'!E44</f>
        <v>שעון קיר</v>
      </c>
      <c r="AF44" s="189">
        <f>'טבלה מרכזת תקן מקור'!F44</f>
        <v>150</v>
      </c>
      <c r="AG44" s="189">
        <f>'טבלה מרכזת תקן מקור'!G44</f>
        <v>1</v>
      </c>
      <c r="AH44" s="189">
        <f>'טבלה מרכזת תקן מקור'!H44</f>
        <v>150</v>
      </c>
    </row>
    <row r="45" spans="2:34" ht="29.25" thickBot="1" x14ac:dyDescent="0.25">
      <c r="B45" s="190" t="str">
        <f>תקן[[#This Row],[סוג מרכז]]</f>
        <v>תשושי נפש</v>
      </c>
      <c r="C45" s="190">
        <f>תקן[[#This Row],[גודל מרכז]]</f>
        <v>15</v>
      </c>
      <c r="D45" s="190" t="str">
        <f>תקן[[#This Row],[סוג פריט]]</f>
        <v>אביזרים</v>
      </c>
      <c r="E45" s="190" t="str">
        <f>תקן[[#This Row],[קטגוריה]]</f>
        <v>כללי</v>
      </c>
      <c r="F45" s="177" t="str">
        <f>תקן[[#This Row],[תיאור הפריט]]</f>
        <v>תמונות וקישוטי קיר (תקציב)</v>
      </c>
      <c r="G45" s="190">
        <f>תקן[[#This Row],[עלות פריט]]</f>
        <v>2200</v>
      </c>
      <c r="H45" s="190">
        <f>תקן[[#This Row],[כמות]]</f>
        <v>1</v>
      </c>
      <c r="I45" s="190">
        <f>תקן[[#This Row],[סהכ עלות]]</f>
        <v>2200</v>
      </c>
      <c r="J45" s="191"/>
      <c r="K45" s="179" t="str">
        <f t="shared" si="5"/>
        <v>תמונות וקישוטי קיר (תקציב)</v>
      </c>
      <c r="L45" s="180"/>
      <c r="M45" s="181">
        <f t="shared" si="0"/>
        <v>-1</v>
      </c>
      <c r="N45" s="181">
        <f t="shared" si="1"/>
        <v>0</v>
      </c>
      <c r="O45" s="180"/>
      <c r="P45" s="192"/>
      <c r="Q45" s="185" t="str">
        <f t="shared" si="6"/>
        <v>תשושי נפש</v>
      </c>
      <c r="R45" s="185">
        <f t="shared" si="7"/>
        <v>15</v>
      </c>
      <c r="S45" s="185" t="str">
        <f t="shared" si="8"/>
        <v>אביזרים</v>
      </c>
      <c r="T45" s="186" t="str">
        <f t="shared" si="9"/>
        <v>תמונות וקישוטי קיר (תקציב)</v>
      </c>
      <c r="U45" s="187">
        <f t="shared" si="2"/>
        <v>0</v>
      </c>
      <c r="V45" s="181">
        <f t="shared" si="3"/>
        <v>-1</v>
      </c>
      <c r="W45" s="181">
        <f t="shared" si="4"/>
        <v>2200</v>
      </c>
      <c r="X45" s="181">
        <f t="shared" si="10"/>
        <v>0</v>
      </c>
      <c r="Y45" s="193"/>
      <c r="AA45" s="189" t="str">
        <f>'טבלה מרכזת תקן מקור'!A45</f>
        <v>תשושי נפש</v>
      </c>
      <c r="AB45" s="189">
        <f>'טבלה מרכזת תקן מקור'!B45</f>
        <v>15</v>
      </c>
      <c r="AC45" s="189" t="str">
        <f>'טבלה מרכזת תקן מקור'!C45</f>
        <v>אביזרים</v>
      </c>
      <c r="AD45" s="189" t="str">
        <f>'טבלה מרכזת תקן מקור'!D45</f>
        <v>כללי</v>
      </c>
      <c r="AE45" s="189" t="str">
        <f>'טבלה מרכזת תקן מקור'!E45</f>
        <v>תמונות וקישוטי קיר (תקציב)</v>
      </c>
      <c r="AF45" s="189">
        <f>'טבלה מרכזת תקן מקור'!F45</f>
        <v>2200</v>
      </c>
      <c r="AG45" s="189">
        <f>'טבלה מרכזת תקן מקור'!G45</f>
        <v>1</v>
      </c>
      <c r="AH45" s="189">
        <f>'טבלה מרכזת תקן מקור'!H45</f>
        <v>2200</v>
      </c>
    </row>
    <row r="46" spans="2:34" ht="29.25" thickBot="1" x14ac:dyDescent="0.25">
      <c r="B46" s="190" t="str">
        <f>תקן[[#This Row],[סוג מרכז]]</f>
        <v>תשושי נפש</v>
      </c>
      <c r="C46" s="190">
        <f>תקן[[#This Row],[גודל מרכז]]</f>
        <v>15</v>
      </c>
      <c r="D46" s="190" t="str">
        <f>תקן[[#This Row],[סוג פריט]]</f>
        <v>מספרה/טיפוח חן</v>
      </c>
      <c r="E46" s="190" t="str">
        <f>תקן[[#This Row],[קטגוריה]]</f>
        <v>מספרה/טיפוח חן</v>
      </c>
      <c r="F46" s="177" t="str">
        <f>תקן[[#This Row],[תיאור הפריט]]</f>
        <v>ארון איחסון (רוחב 80-100 ס"מ)</v>
      </c>
      <c r="G46" s="190">
        <f>תקן[[#This Row],[עלות פריט]]</f>
        <v>1000</v>
      </c>
      <c r="H46" s="190">
        <f>תקן[[#This Row],[כמות]]</f>
        <v>1</v>
      </c>
      <c r="I46" s="190">
        <f>תקן[[#This Row],[סהכ עלות]]</f>
        <v>1000</v>
      </c>
      <c r="J46" s="191"/>
      <c r="K46" s="179" t="str">
        <f t="shared" si="5"/>
        <v>ארון איחסון (רוחב 80-100 ס"מ)</v>
      </c>
      <c r="L46" s="180"/>
      <c r="M46" s="181">
        <f t="shared" si="0"/>
        <v>-1</v>
      </c>
      <c r="N46" s="181">
        <f t="shared" si="1"/>
        <v>0</v>
      </c>
      <c r="O46" s="180"/>
      <c r="P46" s="192"/>
      <c r="Q46" s="185" t="str">
        <f t="shared" si="6"/>
        <v>תשושי נפש</v>
      </c>
      <c r="R46" s="185">
        <f t="shared" si="7"/>
        <v>15</v>
      </c>
      <c r="S46" s="185" t="str">
        <f t="shared" si="8"/>
        <v>מספרה/טיפוח חן</v>
      </c>
      <c r="T46" s="186" t="str">
        <f t="shared" si="9"/>
        <v>ארון איחסון (רוחב 80-100 ס"מ)</v>
      </c>
      <c r="U46" s="187">
        <f t="shared" si="2"/>
        <v>0</v>
      </c>
      <c r="V46" s="181">
        <f t="shared" si="3"/>
        <v>-1</v>
      </c>
      <c r="W46" s="181">
        <f t="shared" si="4"/>
        <v>1000</v>
      </c>
      <c r="X46" s="181">
        <f t="shared" si="10"/>
        <v>0</v>
      </c>
      <c r="Y46" s="193"/>
      <c r="AA46" s="189" t="str">
        <f>'טבלה מרכזת תקן מקור'!A46</f>
        <v>תשושי נפש</v>
      </c>
      <c r="AB46" s="189">
        <f>'טבלה מרכזת תקן מקור'!B46</f>
        <v>15</v>
      </c>
      <c r="AC46" s="189" t="str">
        <f>'טבלה מרכזת תקן מקור'!C46</f>
        <v>מספרה/טיפוח חן</v>
      </c>
      <c r="AD46" s="189" t="str">
        <f>'טבלה מרכזת תקן מקור'!D46</f>
        <v>מספרה/טיפוח חן</v>
      </c>
      <c r="AE46" s="189" t="str">
        <f>'טבלה מרכזת תקן מקור'!E46</f>
        <v>ארון איחסון (רוחב 80-100 ס"מ)</v>
      </c>
      <c r="AF46" s="189">
        <f>'טבלה מרכזת תקן מקור'!F46</f>
        <v>1000</v>
      </c>
      <c r="AG46" s="189">
        <f>'טבלה מרכזת תקן מקור'!G46</f>
        <v>1</v>
      </c>
      <c r="AH46" s="189">
        <f>'טבלה מרכזת תקן מקור'!H46</f>
        <v>1000</v>
      </c>
    </row>
    <row r="47" spans="2:34" ht="29.25" thickBot="1" x14ac:dyDescent="0.25">
      <c r="B47" s="190" t="str">
        <f>תקן[[#This Row],[סוג מרכז]]</f>
        <v>תשושי נפש</v>
      </c>
      <c r="C47" s="190">
        <f>תקן[[#This Row],[גודל מרכז]]</f>
        <v>15</v>
      </c>
      <c r="D47" s="190" t="str">
        <f>תקן[[#This Row],[סוג פריט]]</f>
        <v>מספרה/טיפוח חן</v>
      </c>
      <c r="E47" s="190" t="str">
        <f>תקן[[#This Row],[קטגוריה]]</f>
        <v>מספרה/טיפוח חן</v>
      </c>
      <c r="F47" s="177" t="str">
        <f>תקן[[#This Row],[תיאור הפריט]]</f>
        <v>ארון תחתון+כיור+ברז+משטח</v>
      </c>
      <c r="G47" s="190">
        <f>תקן[[#This Row],[עלות פריט]]</f>
        <v>2500</v>
      </c>
      <c r="H47" s="190">
        <f>תקן[[#This Row],[כמות]]</f>
        <v>1</v>
      </c>
      <c r="I47" s="190">
        <f>תקן[[#This Row],[סהכ עלות]]</f>
        <v>2500</v>
      </c>
      <c r="J47" s="191"/>
      <c r="K47" s="179" t="str">
        <f t="shared" si="5"/>
        <v>ארון תחתון+כיור+ברז+משטח</v>
      </c>
      <c r="L47" s="180"/>
      <c r="M47" s="181">
        <f t="shared" si="0"/>
        <v>-1</v>
      </c>
      <c r="N47" s="181">
        <f t="shared" si="1"/>
        <v>0</v>
      </c>
      <c r="O47" s="180"/>
      <c r="P47" s="192"/>
      <c r="Q47" s="185" t="str">
        <f t="shared" si="6"/>
        <v>תשושי נפש</v>
      </c>
      <c r="R47" s="185">
        <f t="shared" si="7"/>
        <v>15</v>
      </c>
      <c r="S47" s="185" t="str">
        <f t="shared" si="8"/>
        <v>מספרה/טיפוח חן</v>
      </c>
      <c r="T47" s="186" t="str">
        <f t="shared" si="9"/>
        <v>ארון תחתון+כיור+ברז+משטח</v>
      </c>
      <c r="U47" s="187">
        <f t="shared" si="2"/>
        <v>0</v>
      </c>
      <c r="V47" s="181">
        <f t="shared" si="3"/>
        <v>-1</v>
      </c>
      <c r="W47" s="181">
        <f t="shared" si="4"/>
        <v>2500</v>
      </c>
      <c r="X47" s="181">
        <f t="shared" si="10"/>
        <v>0</v>
      </c>
      <c r="Y47" s="193"/>
      <c r="AA47" s="189" t="str">
        <f>'טבלה מרכזת תקן מקור'!A47</f>
        <v>תשושי נפש</v>
      </c>
      <c r="AB47" s="189">
        <f>'טבלה מרכזת תקן מקור'!B47</f>
        <v>15</v>
      </c>
      <c r="AC47" s="189" t="str">
        <f>'טבלה מרכזת תקן מקור'!C47</f>
        <v>מספרה/טיפוח חן</v>
      </c>
      <c r="AD47" s="189" t="str">
        <f>'טבלה מרכזת תקן מקור'!D47</f>
        <v>מספרה/טיפוח חן</v>
      </c>
      <c r="AE47" s="189" t="str">
        <f>'טבלה מרכזת תקן מקור'!E47</f>
        <v>ארון תחתון+כיור+ברז+משטח</v>
      </c>
      <c r="AF47" s="189">
        <f>'טבלה מרכזת תקן מקור'!F47</f>
        <v>2500</v>
      </c>
      <c r="AG47" s="189">
        <f>'טבלה מרכזת תקן מקור'!G47</f>
        <v>1</v>
      </c>
      <c r="AH47" s="189">
        <f>'טבלה מרכזת תקן מקור'!H47</f>
        <v>2500</v>
      </c>
    </row>
    <row r="48" spans="2:34" ht="15" thickBot="1" x14ac:dyDescent="0.25">
      <c r="B48" s="190" t="str">
        <f>תקן[[#This Row],[סוג מרכז]]</f>
        <v>תשושי נפש</v>
      </c>
      <c r="C48" s="190">
        <f>תקן[[#This Row],[גודל מרכז]]</f>
        <v>15</v>
      </c>
      <c r="D48" s="190" t="str">
        <f>תקן[[#This Row],[סוג פריט]]</f>
        <v>מספרה/טיפוח חן</v>
      </c>
      <c r="E48" s="190" t="str">
        <f>תקן[[#This Row],[קטגוריה]]</f>
        <v>מספרה/טיפוח חן</v>
      </c>
      <c r="F48" s="177" t="str">
        <f>תקן[[#This Row],[תיאור הפריט]]</f>
        <v>דלפק עבודה למספרה</v>
      </c>
      <c r="G48" s="190">
        <f>תקן[[#This Row],[עלות פריט]]</f>
        <v>2000</v>
      </c>
      <c r="H48" s="190">
        <f>תקן[[#This Row],[כמות]]</f>
        <v>1</v>
      </c>
      <c r="I48" s="190">
        <f>תקן[[#This Row],[סהכ עלות]]</f>
        <v>2000</v>
      </c>
      <c r="J48" s="191"/>
      <c r="K48" s="179" t="str">
        <f t="shared" si="5"/>
        <v>דלפק עבודה למספרה</v>
      </c>
      <c r="L48" s="180"/>
      <c r="M48" s="181">
        <f t="shared" si="0"/>
        <v>-1</v>
      </c>
      <c r="N48" s="181">
        <f t="shared" si="1"/>
        <v>0</v>
      </c>
      <c r="O48" s="180"/>
      <c r="P48" s="192"/>
      <c r="Q48" s="185" t="str">
        <f t="shared" si="6"/>
        <v>תשושי נפש</v>
      </c>
      <c r="R48" s="185">
        <f t="shared" si="7"/>
        <v>15</v>
      </c>
      <c r="S48" s="185" t="str">
        <f t="shared" si="8"/>
        <v>מספרה/טיפוח חן</v>
      </c>
      <c r="T48" s="186" t="str">
        <f t="shared" si="9"/>
        <v>דלפק עבודה למספרה</v>
      </c>
      <c r="U48" s="187">
        <f t="shared" si="2"/>
        <v>0</v>
      </c>
      <c r="V48" s="181">
        <f t="shared" si="3"/>
        <v>-1</v>
      </c>
      <c r="W48" s="181">
        <f t="shared" si="4"/>
        <v>2000</v>
      </c>
      <c r="X48" s="181">
        <f t="shared" si="10"/>
        <v>0</v>
      </c>
      <c r="Y48" s="193"/>
      <c r="AA48" s="189" t="str">
        <f>'טבלה מרכזת תקן מקור'!A48</f>
        <v>תשושי נפש</v>
      </c>
      <c r="AB48" s="189">
        <f>'טבלה מרכזת תקן מקור'!B48</f>
        <v>15</v>
      </c>
      <c r="AC48" s="189" t="str">
        <f>'טבלה מרכזת תקן מקור'!C48</f>
        <v>מספרה/טיפוח חן</v>
      </c>
      <c r="AD48" s="189" t="str">
        <f>'טבלה מרכזת תקן מקור'!D48</f>
        <v>מספרה/טיפוח חן</v>
      </c>
      <c r="AE48" s="189" t="str">
        <f>'טבלה מרכזת תקן מקור'!E48</f>
        <v>דלפק עבודה למספרה</v>
      </c>
      <c r="AF48" s="189">
        <f>'טבלה מרכזת תקן מקור'!F48</f>
        <v>2000</v>
      </c>
      <c r="AG48" s="189">
        <f>'טבלה מרכזת תקן מקור'!G48</f>
        <v>1</v>
      </c>
      <c r="AH48" s="189">
        <f>'טבלה מרכזת תקן מקור'!H48</f>
        <v>2000</v>
      </c>
    </row>
    <row r="49" spans="2:34" ht="15" thickBot="1" x14ac:dyDescent="0.25">
      <c r="B49" s="190" t="str">
        <f>תקן[[#This Row],[סוג מרכז]]</f>
        <v>תשושי נפש</v>
      </c>
      <c r="C49" s="190">
        <f>תקן[[#This Row],[גודל מרכז]]</f>
        <v>15</v>
      </c>
      <c r="D49" s="190" t="str">
        <f>תקן[[#This Row],[סוג פריט]]</f>
        <v>מספרה/טיפוח חן</v>
      </c>
      <c r="E49" s="190" t="str">
        <f>תקן[[#This Row],[קטגוריה]]</f>
        <v>מספרה/טיפוח חן</v>
      </c>
      <c r="F49" s="177" t="str">
        <f>תקן[[#This Row],[תיאור הפריט]]</f>
        <v>כיסא טיפולים</v>
      </c>
      <c r="G49" s="190">
        <f>תקן[[#This Row],[עלות פריט]]</f>
        <v>1500</v>
      </c>
      <c r="H49" s="190">
        <f>תקן[[#This Row],[כמות]]</f>
        <v>1</v>
      </c>
      <c r="I49" s="190">
        <f>תקן[[#This Row],[סהכ עלות]]</f>
        <v>1500</v>
      </c>
      <c r="J49" s="191"/>
      <c r="K49" s="179" t="str">
        <f t="shared" si="5"/>
        <v>כיסא טיפולים</v>
      </c>
      <c r="L49" s="180"/>
      <c r="M49" s="181">
        <f t="shared" si="0"/>
        <v>-1</v>
      </c>
      <c r="N49" s="181">
        <f t="shared" si="1"/>
        <v>0</v>
      </c>
      <c r="O49" s="180"/>
      <c r="P49" s="192"/>
      <c r="Q49" s="185" t="str">
        <f t="shared" si="6"/>
        <v>תשושי נפש</v>
      </c>
      <c r="R49" s="185">
        <f t="shared" si="7"/>
        <v>15</v>
      </c>
      <c r="S49" s="185" t="str">
        <f t="shared" si="8"/>
        <v>מספרה/טיפוח חן</v>
      </c>
      <c r="T49" s="186" t="str">
        <f t="shared" si="9"/>
        <v>כיסא טיפולים</v>
      </c>
      <c r="U49" s="187">
        <f t="shared" si="2"/>
        <v>0</v>
      </c>
      <c r="V49" s="181">
        <f t="shared" si="3"/>
        <v>-1</v>
      </c>
      <c r="W49" s="181">
        <f t="shared" si="4"/>
        <v>1500</v>
      </c>
      <c r="X49" s="181">
        <f t="shared" si="10"/>
        <v>0</v>
      </c>
      <c r="Y49" s="193"/>
      <c r="AA49" s="189" t="str">
        <f>'טבלה מרכזת תקן מקור'!A49</f>
        <v>תשושי נפש</v>
      </c>
      <c r="AB49" s="189">
        <f>'טבלה מרכזת תקן מקור'!B49</f>
        <v>15</v>
      </c>
      <c r="AC49" s="189" t="str">
        <f>'טבלה מרכזת תקן מקור'!C49</f>
        <v>מספרה/טיפוח חן</v>
      </c>
      <c r="AD49" s="189" t="str">
        <f>'טבלה מרכזת תקן מקור'!D49</f>
        <v>מספרה/טיפוח חן</v>
      </c>
      <c r="AE49" s="189" t="str">
        <f>'טבלה מרכזת תקן מקור'!E49</f>
        <v>כיסא טיפולים</v>
      </c>
      <c r="AF49" s="189">
        <f>'טבלה מרכזת תקן מקור'!F49</f>
        <v>1500</v>
      </c>
      <c r="AG49" s="189">
        <f>'טבלה מרכזת תקן מקור'!G49</f>
        <v>1</v>
      </c>
      <c r="AH49" s="189">
        <f>'טבלה מרכזת תקן מקור'!H49</f>
        <v>1500</v>
      </c>
    </row>
    <row r="50" spans="2:34" ht="15" thickBot="1" x14ac:dyDescent="0.25">
      <c r="B50" s="190" t="str">
        <f>תקן[[#This Row],[סוג מרכז]]</f>
        <v>תשושי נפש</v>
      </c>
      <c r="C50" s="190">
        <f>תקן[[#This Row],[גודל מרכז]]</f>
        <v>15</v>
      </c>
      <c r="D50" s="190" t="str">
        <f>תקן[[#This Row],[סוג פריט]]</f>
        <v>מספרה/טיפוח חן</v>
      </c>
      <c r="E50" s="190" t="str">
        <f>תקן[[#This Row],[קטגוריה]]</f>
        <v>מספרה/טיפוח חן</v>
      </c>
      <c r="F50" s="177" t="str">
        <f>תקן[[#This Row],[תיאור הפריט]]</f>
        <v>כיסא לייבוש + הדום</v>
      </c>
      <c r="G50" s="190">
        <f>תקן[[#This Row],[עלות פריט]]</f>
        <v>1600</v>
      </c>
      <c r="H50" s="190">
        <f>תקן[[#This Row],[כמות]]</f>
        <v>1</v>
      </c>
      <c r="I50" s="190">
        <f>תקן[[#This Row],[סהכ עלות]]</f>
        <v>1600</v>
      </c>
      <c r="J50" s="191"/>
      <c r="K50" s="179" t="str">
        <f t="shared" si="5"/>
        <v>כיסא לייבוש + הדום</v>
      </c>
      <c r="L50" s="180"/>
      <c r="M50" s="181">
        <f t="shared" si="0"/>
        <v>-1</v>
      </c>
      <c r="N50" s="181">
        <f t="shared" si="1"/>
        <v>0</v>
      </c>
      <c r="O50" s="180"/>
      <c r="P50" s="192"/>
      <c r="Q50" s="185" t="str">
        <f t="shared" si="6"/>
        <v>תשושי נפש</v>
      </c>
      <c r="R50" s="185">
        <f t="shared" si="7"/>
        <v>15</v>
      </c>
      <c r="S50" s="185" t="str">
        <f t="shared" si="8"/>
        <v>מספרה/טיפוח חן</v>
      </c>
      <c r="T50" s="186" t="str">
        <f t="shared" si="9"/>
        <v>כיסא לייבוש + הדום</v>
      </c>
      <c r="U50" s="187">
        <f t="shared" si="2"/>
        <v>0</v>
      </c>
      <c r="V50" s="181">
        <f t="shared" si="3"/>
        <v>-1</v>
      </c>
      <c r="W50" s="181">
        <f t="shared" si="4"/>
        <v>1600</v>
      </c>
      <c r="X50" s="181">
        <f t="shared" si="10"/>
        <v>0</v>
      </c>
      <c r="Y50" s="193"/>
      <c r="AA50" s="189" t="str">
        <f>'טבלה מרכזת תקן מקור'!A50</f>
        <v>תשושי נפש</v>
      </c>
      <c r="AB50" s="189">
        <f>'טבלה מרכזת תקן מקור'!B50</f>
        <v>15</v>
      </c>
      <c r="AC50" s="189" t="str">
        <f>'טבלה מרכזת תקן מקור'!C50</f>
        <v>מספרה/טיפוח חן</v>
      </c>
      <c r="AD50" s="189" t="str">
        <f>'טבלה מרכזת תקן מקור'!D50</f>
        <v>מספרה/טיפוח חן</v>
      </c>
      <c r="AE50" s="189" t="str">
        <f>'טבלה מרכזת תקן מקור'!E50</f>
        <v>כיסא לייבוש + הדום</v>
      </c>
      <c r="AF50" s="189">
        <f>'טבלה מרכזת תקן מקור'!F50</f>
        <v>1600</v>
      </c>
      <c r="AG50" s="189">
        <f>'טבלה מרכזת תקן מקור'!G50</f>
        <v>1</v>
      </c>
      <c r="AH50" s="189">
        <f>'טבלה מרכזת תקן מקור'!H50</f>
        <v>1600</v>
      </c>
    </row>
    <row r="51" spans="2:34" ht="15" thickBot="1" x14ac:dyDescent="0.25">
      <c r="B51" s="190" t="str">
        <f>תקן[[#This Row],[סוג מרכז]]</f>
        <v>תשושי נפש</v>
      </c>
      <c r="C51" s="190">
        <f>תקן[[#This Row],[גודל מרכז]]</f>
        <v>15</v>
      </c>
      <c r="D51" s="190" t="str">
        <f>תקן[[#This Row],[סוג פריט]]</f>
        <v>מספרה/טיפוח חן</v>
      </c>
      <c r="E51" s="190" t="str">
        <f>תקן[[#This Row],[קטגוריה]]</f>
        <v>מספרה/טיפוח חן</v>
      </c>
      <c r="F51" s="177" t="str">
        <f>תקן[[#This Row],[תיאור הפריט]]</f>
        <v>כיסא מספרה</v>
      </c>
      <c r="G51" s="190">
        <f>תקן[[#This Row],[עלות פריט]]</f>
        <v>2950</v>
      </c>
      <c r="H51" s="190">
        <f>תקן[[#This Row],[כמות]]</f>
        <v>1</v>
      </c>
      <c r="I51" s="190">
        <f>תקן[[#This Row],[סהכ עלות]]</f>
        <v>2950</v>
      </c>
      <c r="J51" s="191"/>
      <c r="K51" s="179" t="str">
        <f t="shared" si="5"/>
        <v>כיסא מספרה</v>
      </c>
      <c r="L51" s="180"/>
      <c r="M51" s="181">
        <f t="shared" si="0"/>
        <v>-1</v>
      </c>
      <c r="N51" s="181">
        <f t="shared" si="1"/>
        <v>0</v>
      </c>
      <c r="O51" s="180"/>
      <c r="P51" s="192"/>
      <c r="Q51" s="185" t="str">
        <f t="shared" si="6"/>
        <v>תשושי נפש</v>
      </c>
      <c r="R51" s="185">
        <f t="shared" si="7"/>
        <v>15</v>
      </c>
      <c r="S51" s="185" t="str">
        <f t="shared" si="8"/>
        <v>מספרה/טיפוח חן</v>
      </c>
      <c r="T51" s="186" t="str">
        <f t="shared" si="9"/>
        <v>כיסא מספרה</v>
      </c>
      <c r="U51" s="187">
        <f t="shared" si="2"/>
        <v>0</v>
      </c>
      <c r="V51" s="181">
        <f t="shared" si="3"/>
        <v>-1</v>
      </c>
      <c r="W51" s="181">
        <f t="shared" si="4"/>
        <v>2950</v>
      </c>
      <c r="X51" s="181">
        <f t="shared" si="10"/>
        <v>0</v>
      </c>
      <c r="Y51" s="193"/>
      <c r="AA51" s="189" t="str">
        <f>'טבלה מרכזת תקן מקור'!A51</f>
        <v>תשושי נפש</v>
      </c>
      <c r="AB51" s="189">
        <f>'טבלה מרכזת תקן מקור'!B51</f>
        <v>15</v>
      </c>
      <c r="AC51" s="189" t="str">
        <f>'טבלה מרכזת תקן מקור'!C51</f>
        <v>מספרה/טיפוח חן</v>
      </c>
      <c r="AD51" s="189" t="str">
        <f>'טבלה מרכזת תקן מקור'!D51</f>
        <v>מספרה/טיפוח חן</v>
      </c>
      <c r="AE51" s="189" t="str">
        <f>'טבלה מרכזת תקן מקור'!E51</f>
        <v>כיסא מספרה</v>
      </c>
      <c r="AF51" s="189">
        <f>'טבלה מרכזת תקן מקור'!F51</f>
        <v>2950</v>
      </c>
      <c r="AG51" s="189">
        <f>'טבלה מרכזת תקן מקור'!G51</f>
        <v>1</v>
      </c>
      <c r="AH51" s="189">
        <f>'טבלה מרכזת תקן מקור'!H51</f>
        <v>2950</v>
      </c>
    </row>
    <row r="52" spans="2:34" ht="15" thickBot="1" x14ac:dyDescent="0.25">
      <c r="B52" s="190" t="str">
        <f>תקן[[#This Row],[סוג מרכז]]</f>
        <v>תשושי נפש</v>
      </c>
      <c r="C52" s="190">
        <f>תקן[[#This Row],[גודל מרכז]]</f>
        <v>15</v>
      </c>
      <c r="D52" s="190" t="str">
        <f>תקן[[#This Row],[סוג פריט]]</f>
        <v>מספרה/טיפוח חן</v>
      </c>
      <c r="E52" s="190" t="str">
        <f>תקן[[#This Row],[קטגוריה]]</f>
        <v>מספרה/טיפוח חן</v>
      </c>
      <c r="F52" s="177" t="str">
        <f>תקן[[#This Row],[תיאור הפריט]]</f>
        <v>כיסא פעילות/עובד</v>
      </c>
      <c r="G52" s="190">
        <f>תקן[[#This Row],[עלות פריט]]</f>
        <v>450</v>
      </c>
      <c r="H52" s="190">
        <f>תקן[[#This Row],[כמות]]</f>
        <v>2</v>
      </c>
      <c r="I52" s="190">
        <f>תקן[[#This Row],[סהכ עלות]]</f>
        <v>900</v>
      </c>
      <c r="J52" s="191"/>
      <c r="K52" s="179" t="str">
        <f t="shared" si="5"/>
        <v>כיסא פעילות/עובד</v>
      </c>
      <c r="L52" s="180"/>
      <c r="M52" s="181">
        <f t="shared" si="0"/>
        <v>-2</v>
      </c>
      <c r="N52" s="181">
        <f t="shared" si="1"/>
        <v>0</v>
      </c>
      <c r="O52" s="180"/>
      <c r="P52" s="192"/>
      <c r="Q52" s="185" t="str">
        <f t="shared" si="6"/>
        <v>תשושי נפש</v>
      </c>
      <c r="R52" s="185">
        <f t="shared" si="7"/>
        <v>15</v>
      </c>
      <c r="S52" s="185" t="str">
        <f t="shared" si="8"/>
        <v>מספרה/טיפוח חן</v>
      </c>
      <c r="T52" s="186" t="str">
        <f t="shared" si="9"/>
        <v>כיסא פעילות/עובד</v>
      </c>
      <c r="U52" s="187">
        <f t="shared" si="2"/>
        <v>0</v>
      </c>
      <c r="V52" s="181">
        <f t="shared" si="3"/>
        <v>-2</v>
      </c>
      <c r="W52" s="181">
        <f t="shared" si="4"/>
        <v>450</v>
      </c>
      <c r="X52" s="181">
        <f t="shared" si="10"/>
        <v>0</v>
      </c>
      <c r="Y52" s="193"/>
      <c r="AA52" s="189" t="str">
        <f>'טבלה מרכזת תקן מקור'!A52</f>
        <v>תשושי נפש</v>
      </c>
      <c r="AB52" s="189">
        <f>'טבלה מרכזת תקן מקור'!B52</f>
        <v>15</v>
      </c>
      <c r="AC52" s="189" t="str">
        <f>'טבלה מרכזת תקן מקור'!C52</f>
        <v>מספרה/טיפוח חן</v>
      </c>
      <c r="AD52" s="189" t="str">
        <f>'טבלה מרכזת תקן מקור'!D52</f>
        <v>מספרה/טיפוח חן</v>
      </c>
      <c r="AE52" s="189" t="str">
        <f>'טבלה מרכזת תקן מקור'!E52</f>
        <v>כיסא פעילות/עובד</v>
      </c>
      <c r="AF52" s="189">
        <f>'טבלה מרכזת תקן מקור'!F52</f>
        <v>450</v>
      </c>
      <c r="AG52" s="189">
        <f>'טבלה מרכזת תקן מקור'!G52</f>
        <v>2</v>
      </c>
      <c r="AH52" s="189">
        <f>'טבלה מרכזת תקן מקור'!H52</f>
        <v>900</v>
      </c>
    </row>
    <row r="53" spans="2:34" ht="15" thickBot="1" x14ac:dyDescent="0.25">
      <c r="B53" s="190" t="str">
        <f>תקן[[#This Row],[סוג מרכז]]</f>
        <v>תשושי נפש</v>
      </c>
      <c r="C53" s="190">
        <f>תקן[[#This Row],[גודל מרכז]]</f>
        <v>15</v>
      </c>
      <c r="D53" s="190" t="str">
        <f>תקן[[#This Row],[סוג פריט]]</f>
        <v>מספרה/טיפוח חן</v>
      </c>
      <c r="E53" s="190" t="str">
        <f>תקן[[#This Row],[קטגוריה]]</f>
        <v>מספרה/טיפוח חן</v>
      </c>
      <c r="F53" s="177" t="str">
        <f>תקן[[#This Row],[תיאור הפריט]]</f>
        <v>כיסא+כיור חפיפה</v>
      </c>
      <c r="G53" s="190">
        <f>תקן[[#This Row],[עלות פריט]]</f>
        <v>2500</v>
      </c>
      <c r="H53" s="190">
        <f>תקן[[#This Row],[כמות]]</f>
        <v>1</v>
      </c>
      <c r="I53" s="190">
        <f>תקן[[#This Row],[סהכ עלות]]</f>
        <v>2500</v>
      </c>
      <c r="J53" s="191"/>
      <c r="K53" s="179" t="str">
        <f t="shared" si="5"/>
        <v>כיסא+כיור חפיפה</v>
      </c>
      <c r="L53" s="180"/>
      <c r="M53" s="181">
        <f t="shared" si="0"/>
        <v>-1</v>
      </c>
      <c r="N53" s="181">
        <f t="shared" si="1"/>
        <v>0</v>
      </c>
      <c r="O53" s="180"/>
      <c r="P53" s="192"/>
      <c r="Q53" s="185" t="str">
        <f t="shared" si="6"/>
        <v>תשושי נפש</v>
      </c>
      <c r="R53" s="185">
        <f t="shared" si="7"/>
        <v>15</v>
      </c>
      <c r="S53" s="185" t="str">
        <f t="shared" si="8"/>
        <v>מספרה/טיפוח חן</v>
      </c>
      <c r="T53" s="186" t="str">
        <f t="shared" si="9"/>
        <v>כיסא+כיור חפיפה</v>
      </c>
      <c r="U53" s="187">
        <f t="shared" si="2"/>
        <v>0</v>
      </c>
      <c r="V53" s="181">
        <f t="shared" si="3"/>
        <v>-1</v>
      </c>
      <c r="W53" s="181">
        <f t="shared" si="4"/>
        <v>2500</v>
      </c>
      <c r="X53" s="181">
        <f t="shared" si="10"/>
        <v>0</v>
      </c>
      <c r="Y53" s="193"/>
      <c r="AA53" s="189" t="str">
        <f>'טבלה מרכזת תקן מקור'!A53</f>
        <v>תשושי נפש</v>
      </c>
      <c r="AB53" s="189">
        <f>'טבלה מרכזת תקן מקור'!B53</f>
        <v>15</v>
      </c>
      <c r="AC53" s="189" t="str">
        <f>'טבלה מרכזת תקן מקור'!C53</f>
        <v>מספרה/טיפוח חן</v>
      </c>
      <c r="AD53" s="189" t="str">
        <f>'טבלה מרכזת תקן מקור'!D53</f>
        <v>מספרה/טיפוח חן</v>
      </c>
      <c r="AE53" s="189" t="str">
        <f>'טבלה מרכזת תקן מקור'!E53</f>
        <v>כיסא+כיור חפיפה</v>
      </c>
      <c r="AF53" s="189">
        <f>'טבלה מרכזת תקן מקור'!F53</f>
        <v>2500</v>
      </c>
      <c r="AG53" s="189">
        <f>'טבלה מרכזת תקן מקור'!G53</f>
        <v>1</v>
      </c>
      <c r="AH53" s="189">
        <f>'טבלה מרכזת תקן מקור'!H53</f>
        <v>2500</v>
      </c>
    </row>
    <row r="54" spans="2:34" ht="15" thickBot="1" x14ac:dyDescent="0.25">
      <c r="B54" s="190" t="str">
        <f>תקן[[#This Row],[סוג מרכז]]</f>
        <v>תשושי נפש</v>
      </c>
      <c r="C54" s="190">
        <f>תקן[[#This Row],[גודל מרכז]]</f>
        <v>15</v>
      </c>
      <c r="D54" s="190" t="str">
        <f>תקן[[#This Row],[סוג פריט]]</f>
        <v>מספרה/טיפוח חן</v>
      </c>
      <c r="E54" s="190" t="str">
        <f>תקן[[#This Row],[קטגוריה]]</f>
        <v>מספרה/טיפוח חן</v>
      </c>
      <c r="F54" s="177" t="str">
        <f>תקן[[#This Row],[תיאור הפריט]]</f>
        <v>מייבש שיער מקצועי</v>
      </c>
      <c r="G54" s="190">
        <f>תקן[[#This Row],[עלות פריט]]</f>
        <v>500</v>
      </c>
      <c r="H54" s="190">
        <f>תקן[[#This Row],[כמות]]</f>
        <v>2</v>
      </c>
      <c r="I54" s="190">
        <f>תקן[[#This Row],[סהכ עלות]]</f>
        <v>1000</v>
      </c>
      <c r="J54" s="191"/>
      <c r="K54" s="179" t="str">
        <f t="shared" si="5"/>
        <v>מייבש שיער מקצועי</v>
      </c>
      <c r="L54" s="180"/>
      <c r="M54" s="181">
        <f t="shared" si="0"/>
        <v>-2</v>
      </c>
      <c r="N54" s="181">
        <f t="shared" si="1"/>
        <v>0</v>
      </c>
      <c r="O54" s="180"/>
      <c r="P54" s="192"/>
      <c r="Q54" s="185" t="str">
        <f t="shared" si="6"/>
        <v>תשושי נפש</v>
      </c>
      <c r="R54" s="185">
        <f t="shared" si="7"/>
        <v>15</v>
      </c>
      <c r="S54" s="185" t="str">
        <f t="shared" si="8"/>
        <v>מספרה/טיפוח חן</v>
      </c>
      <c r="T54" s="186" t="str">
        <f t="shared" si="9"/>
        <v>מייבש שיער מקצועי</v>
      </c>
      <c r="U54" s="187">
        <f t="shared" si="2"/>
        <v>0</v>
      </c>
      <c r="V54" s="181">
        <f t="shared" si="3"/>
        <v>-2</v>
      </c>
      <c r="W54" s="181">
        <f t="shared" si="4"/>
        <v>500</v>
      </c>
      <c r="X54" s="181">
        <f t="shared" si="10"/>
        <v>0</v>
      </c>
      <c r="Y54" s="193"/>
      <c r="AA54" s="189" t="str">
        <f>'טבלה מרכזת תקן מקור'!A54</f>
        <v>תשושי נפש</v>
      </c>
      <c r="AB54" s="189">
        <f>'טבלה מרכזת תקן מקור'!B54</f>
        <v>15</v>
      </c>
      <c r="AC54" s="189" t="str">
        <f>'טבלה מרכזת תקן מקור'!C54</f>
        <v>מספרה/טיפוח חן</v>
      </c>
      <c r="AD54" s="189" t="str">
        <f>'טבלה מרכזת תקן מקור'!D54</f>
        <v>מספרה/טיפוח חן</v>
      </c>
      <c r="AE54" s="189" t="str">
        <f>'טבלה מרכזת תקן מקור'!E54</f>
        <v>מייבש שיער מקצועי</v>
      </c>
      <c r="AF54" s="189">
        <f>'טבלה מרכזת תקן מקור'!F54</f>
        <v>500</v>
      </c>
      <c r="AG54" s="189">
        <f>'טבלה מרכזת תקן מקור'!G54</f>
        <v>2</v>
      </c>
      <c r="AH54" s="189">
        <f>'טבלה מרכזת תקן מקור'!H54</f>
        <v>1000</v>
      </c>
    </row>
    <row r="55" spans="2:34" ht="15" thickBot="1" x14ac:dyDescent="0.25">
      <c r="B55" s="190" t="str">
        <f>תקן[[#This Row],[סוג מרכז]]</f>
        <v>תשושי נפש</v>
      </c>
      <c r="C55" s="190">
        <f>תקן[[#This Row],[גודל מרכז]]</f>
        <v>15</v>
      </c>
      <c r="D55" s="190" t="str">
        <f>תקן[[#This Row],[סוג פריט]]</f>
        <v>מספרה/טיפוח חן</v>
      </c>
      <c r="E55" s="190" t="str">
        <f>תקן[[#This Row],[קטגוריה]]</f>
        <v>מספרה/טיפוח חן</v>
      </c>
      <c r="F55" s="177" t="str">
        <f>תקן[[#This Row],[תיאור הפריט]]</f>
        <v>מכונת ייבוש</v>
      </c>
      <c r="G55" s="190">
        <f>תקן[[#This Row],[עלות פריט]]</f>
        <v>2200</v>
      </c>
      <c r="H55" s="190">
        <f>תקן[[#This Row],[כמות]]</f>
        <v>1</v>
      </c>
      <c r="I55" s="190">
        <f>תקן[[#This Row],[סהכ עלות]]</f>
        <v>2200</v>
      </c>
      <c r="J55" s="191"/>
      <c r="K55" s="179" t="str">
        <f t="shared" si="5"/>
        <v>מכונת ייבוש</v>
      </c>
      <c r="L55" s="180"/>
      <c r="M55" s="181">
        <f t="shared" si="0"/>
        <v>-1</v>
      </c>
      <c r="N55" s="181">
        <f t="shared" si="1"/>
        <v>0</v>
      </c>
      <c r="O55" s="180"/>
      <c r="P55" s="192"/>
      <c r="Q55" s="185" t="str">
        <f t="shared" si="6"/>
        <v>תשושי נפש</v>
      </c>
      <c r="R55" s="185">
        <f t="shared" si="7"/>
        <v>15</v>
      </c>
      <c r="S55" s="185" t="str">
        <f t="shared" si="8"/>
        <v>מספרה/טיפוח חן</v>
      </c>
      <c r="T55" s="186" t="str">
        <f t="shared" si="9"/>
        <v>מכונת ייבוש</v>
      </c>
      <c r="U55" s="187">
        <f t="shared" si="2"/>
        <v>0</v>
      </c>
      <c r="V55" s="181">
        <f t="shared" si="3"/>
        <v>-1</v>
      </c>
      <c r="W55" s="181">
        <f t="shared" si="4"/>
        <v>2200</v>
      </c>
      <c r="X55" s="181">
        <f t="shared" si="10"/>
        <v>0</v>
      </c>
      <c r="Y55" s="193"/>
      <c r="AA55" s="189" t="str">
        <f>'טבלה מרכזת תקן מקור'!A55</f>
        <v>תשושי נפש</v>
      </c>
      <c r="AB55" s="189">
        <f>'טבלה מרכזת תקן מקור'!B55</f>
        <v>15</v>
      </c>
      <c r="AC55" s="189" t="str">
        <f>'טבלה מרכזת תקן מקור'!C55</f>
        <v>מספרה/טיפוח חן</v>
      </c>
      <c r="AD55" s="189" t="str">
        <f>'טבלה מרכזת תקן מקור'!D55</f>
        <v>מספרה/טיפוח חן</v>
      </c>
      <c r="AE55" s="189" t="str">
        <f>'טבלה מרכזת תקן מקור'!E55</f>
        <v>מכונת ייבוש</v>
      </c>
      <c r="AF55" s="189">
        <f>'טבלה מרכזת תקן מקור'!F55</f>
        <v>2200</v>
      </c>
      <c r="AG55" s="189">
        <f>'טבלה מרכזת תקן מקור'!G55</f>
        <v>1</v>
      </c>
      <c r="AH55" s="189">
        <f>'טבלה מרכזת תקן מקור'!H55</f>
        <v>2200</v>
      </c>
    </row>
    <row r="56" spans="2:34" ht="15" thickBot="1" x14ac:dyDescent="0.25">
      <c r="B56" s="190" t="str">
        <f>תקן[[#This Row],[סוג מרכז]]</f>
        <v>תשושי נפש</v>
      </c>
      <c r="C56" s="190">
        <f>תקן[[#This Row],[גודל מרכז]]</f>
        <v>15</v>
      </c>
      <c r="D56" s="190" t="str">
        <f>תקן[[#This Row],[סוג פריט]]</f>
        <v>מספרה/טיפוח חן</v>
      </c>
      <c r="E56" s="190" t="str">
        <f>תקן[[#This Row],[קטגוריה]]</f>
        <v>מספרה/טיפוח חן</v>
      </c>
      <c r="F56" s="177" t="str">
        <f>תקן[[#This Row],[תיאור הפריט]]</f>
        <v>מכונת תספורת</v>
      </c>
      <c r="G56" s="190">
        <f>תקן[[#This Row],[עלות פריט]]</f>
        <v>550</v>
      </c>
      <c r="H56" s="190">
        <f>תקן[[#This Row],[כמות]]</f>
        <v>1</v>
      </c>
      <c r="I56" s="190">
        <f>תקן[[#This Row],[סהכ עלות]]</f>
        <v>550</v>
      </c>
      <c r="J56" s="191"/>
      <c r="K56" s="179" t="str">
        <f t="shared" si="5"/>
        <v>מכונת תספורת</v>
      </c>
      <c r="L56" s="180"/>
      <c r="M56" s="181">
        <f t="shared" si="0"/>
        <v>-1</v>
      </c>
      <c r="N56" s="181">
        <f t="shared" si="1"/>
        <v>0</v>
      </c>
      <c r="O56" s="180"/>
      <c r="P56" s="192"/>
      <c r="Q56" s="185" t="str">
        <f t="shared" si="6"/>
        <v>תשושי נפש</v>
      </c>
      <c r="R56" s="185">
        <f t="shared" si="7"/>
        <v>15</v>
      </c>
      <c r="S56" s="185" t="str">
        <f t="shared" si="8"/>
        <v>מספרה/טיפוח חן</v>
      </c>
      <c r="T56" s="186" t="str">
        <f t="shared" si="9"/>
        <v>מכונת תספורת</v>
      </c>
      <c r="U56" s="187">
        <f t="shared" si="2"/>
        <v>0</v>
      </c>
      <c r="V56" s="181">
        <f t="shared" si="3"/>
        <v>-1</v>
      </c>
      <c r="W56" s="181">
        <f t="shared" si="4"/>
        <v>550</v>
      </c>
      <c r="X56" s="181">
        <f t="shared" si="10"/>
        <v>0</v>
      </c>
      <c r="Y56" s="193"/>
      <c r="AA56" s="189" t="str">
        <f>'טבלה מרכזת תקן מקור'!A56</f>
        <v>תשושי נפש</v>
      </c>
      <c r="AB56" s="189">
        <f>'טבלה מרכזת תקן מקור'!B56</f>
        <v>15</v>
      </c>
      <c r="AC56" s="189" t="str">
        <f>'טבלה מרכזת תקן מקור'!C56</f>
        <v>מספרה/טיפוח חן</v>
      </c>
      <c r="AD56" s="189" t="str">
        <f>'טבלה מרכזת תקן מקור'!D56</f>
        <v>מספרה/טיפוח חן</v>
      </c>
      <c r="AE56" s="189" t="str">
        <f>'טבלה מרכזת תקן מקור'!E56</f>
        <v>מכונת תספורת</v>
      </c>
      <c r="AF56" s="189">
        <f>'טבלה מרכזת תקן מקור'!F56</f>
        <v>550</v>
      </c>
      <c r="AG56" s="189">
        <f>'טבלה מרכזת תקן מקור'!G56</f>
        <v>1</v>
      </c>
      <c r="AH56" s="189">
        <f>'טבלה מרכזת תקן מקור'!H56</f>
        <v>550</v>
      </c>
    </row>
    <row r="57" spans="2:34" ht="15" thickBot="1" x14ac:dyDescent="0.25">
      <c r="B57" s="190" t="str">
        <f>תקן[[#This Row],[סוג מרכז]]</f>
        <v>תשושי נפש</v>
      </c>
      <c r="C57" s="190">
        <f>תקן[[#This Row],[גודל מרכז]]</f>
        <v>15</v>
      </c>
      <c r="D57" s="190" t="str">
        <f>תקן[[#This Row],[סוג פריט]]</f>
        <v>מספרה/טיפוח חן</v>
      </c>
      <c r="E57" s="190" t="str">
        <f>תקן[[#This Row],[קטגוריה]]</f>
        <v>מספרה/טיפוח חן</v>
      </c>
      <c r="F57" s="177" t="str">
        <f>תקן[[#This Row],[תיאור הפריט]]</f>
        <v>מנורה מכוונת</v>
      </c>
      <c r="G57" s="190">
        <f>תקן[[#This Row],[עלות פריט]]</f>
        <v>400</v>
      </c>
      <c r="H57" s="190">
        <f>תקן[[#This Row],[כמות]]</f>
        <v>1</v>
      </c>
      <c r="I57" s="190">
        <f>תקן[[#This Row],[סהכ עלות]]</f>
        <v>400</v>
      </c>
      <c r="J57" s="191"/>
      <c r="K57" s="179" t="str">
        <f t="shared" si="5"/>
        <v>מנורה מכוונת</v>
      </c>
      <c r="L57" s="180"/>
      <c r="M57" s="181">
        <f t="shared" si="0"/>
        <v>-1</v>
      </c>
      <c r="N57" s="181">
        <f t="shared" si="1"/>
        <v>0</v>
      </c>
      <c r="O57" s="180"/>
      <c r="P57" s="192"/>
      <c r="Q57" s="185" t="str">
        <f t="shared" si="6"/>
        <v>תשושי נפש</v>
      </c>
      <c r="R57" s="185">
        <f t="shared" si="7"/>
        <v>15</v>
      </c>
      <c r="S57" s="185" t="str">
        <f t="shared" si="8"/>
        <v>מספרה/טיפוח חן</v>
      </c>
      <c r="T57" s="186" t="str">
        <f t="shared" si="9"/>
        <v>מנורה מכוונת</v>
      </c>
      <c r="U57" s="187">
        <f t="shared" si="2"/>
        <v>0</v>
      </c>
      <c r="V57" s="181">
        <f t="shared" si="3"/>
        <v>-1</v>
      </c>
      <c r="W57" s="181">
        <f t="shared" si="4"/>
        <v>400</v>
      </c>
      <c r="X57" s="181">
        <f t="shared" si="10"/>
        <v>0</v>
      </c>
      <c r="Y57" s="193"/>
      <c r="AA57" s="189" t="str">
        <f>'טבלה מרכזת תקן מקור'!A57</f>
        <v>תשושי נפש</v>
      </c>
      <c r="AB57" s="189">
        <f>'טבלה מרכזת תקן מקור'!B57</f>
        <v>15</v>
      </c>
      <c r="AC57" s="189" t="str">
        <f>'טבלה מרכזת תקן מקור'!C57</f>
        <v>מספרה/טיפוח חן</v>
      </c>
      <c r="AD57" s="189" t="str">
        <f>'טבלה מרכזת תקן מקור'!D57</f>
        <v>מספרה/טיפוח חן</v>
      </c>
      <c r="AE57" s="189" t="str">
        <f>'טבלה מרכזת תקן מקור'!E57</f>
        <v>מנורה מכוונת</v>
      </c>
      <c r="AF57" s="189">
        <f>'טבלה מרכזת תקן מקור'!F57</f>
        <v>400</v>
      </c>
      <c r="AG57" s="189">
        <f>'טבלה מרכזת תקן מקור'!G57</f>
        <v>1</v>
      </c>
      <c r="AH57" s="189">
        <f>'טבלה מרכזת תקן מקור'!H57</f>
        <v>400</v>
      </c>
    </row>
    <row r="58" spans="2:34" ht="15" thickBot="1" x14ac:dyDescent="0.25">
      <c r="B58" s="190" t="str">
        <f>תקן[[#This Row],[סוג מרכז]]</f>
        <v>תשושי נפש</v>
      </c>
      <c r="C58" s="190">
        <f>תקן[[#This Row],[גודל מרכז]]</f>
        <v>15</v>
      </c>
      <c r="D58" s="190" t="str">
        <f>תקן[[#This Row],[סוג פריט]]</f>
        <v>מספרה/טיפוח חן</v>
      </c>
      <c r="E58" s="190" t="str">
        <f>תקן[[#This Row],[קטגוריה]]</f>
        <v>מספרה/טיפוח חן</v>
      </c>
      <c r="F58" s="177" t="str">
        <f>תקן[[#This Row],[תיאור הפריט]]</f>
        <v>מראה</v>
      </c>
      <c r="G58" s="190">
        <f>תקן[[#This Row],[עלות פריט]]</f>
        <v>600</v>
      </c>
      <c r="H58" s="190">
        <f>תקן[[#This Row],[כמות]]</f>
        <v>1</v>
      </c>
      <c r="I58" s="190">
        <f>תקן[[#This Row],[סהכ עלות]]</f>
        <v>600</v>
      </c>
      <c r="J58" s="191"/>
      <c r="K58" s="179" t="str">
        <f t="shared" si="5"/>
        <v>מראה</v>
      </c>
      <c r="L58" s="180"/>
      <c r="M58" s="181">
        <f t="shared" si="0"/>
        <v>-1</v>
      </c>
      <c r="N58" s="181">
        <f t="shared" si="1"/>
        <v>0</v>
      </c>
      <c r="O58" s="180"/>
      <c r="P58" s="192"/>
      <c r="Q58" s="185" t="str">
        <f t="shared" si="6"/>
        <v>תשושי נפש</v>
      </c>
      <c r="R58" s="185">
        <f t="shared" si="7"/>
        <v>15</v>
      </c>
      <c r="S58" s="185" t="str">
        <f t="shared" si="8"/>
        <v>מספרה/טיפוח חן</v>
      </c>
      <c r="T58" s="186" t="str">
        <f t="shared" si="9"/>
        <v>מראה</v>
      </c>
      <c r="U58" s="187">
        <f t="shared" si="2"/>
        <v>0</v>
      </c>
      <c r="V58" s="181">
        <f t="shared" si="3"/>
        <v>-1</v>
      </c>
      <c r="W58" s="181">
        <f t="shared" si="4"/>
        <v>600</v>
      </c>
      <c r="X58" s="181">
        <f t="shared" si="10"/>
        <v>0</v>
      </c>
      <c r="Y58" s="193"/>
      <c r="AA58" s="189" t="str">
        <f>'טבלה מרכזת תקן מקור'!A58</f>
        <v>תשושי נפש</v>
      </c>
      <c r="AB58" s="189">
        <f>'טבלה מרכזת תקן מקור'!B58</f>
        <v>15</v>
      </c>
      <c r="AC58" s="189" t="str">
        <f>'טבלה מרכזת תקן מקור'!C58</f>
        <v>מספרה/טיפוח חן</v>
      </c>
      <c r="AD58" s="189" t="str">
        <f>'טבלה מרכזת תקן מקור'!D58</f>
        <v>מספרה/טיפוח חן</v>
      </c>
      <c r="AE58" s="189" t="str">
        <f>'טבלה מרכזת תקן מקור'!E58</f>
        <v>מראה</v>
      </c>
      <c r="AF58" s="189">
        <f>'טבלה מרכזת תקן מקור'!F58</f>
        <v>600</v>
      </c>
      <c r="AG58" s="189">
        <f>'טבלה מרכזת תקן מקור'!G58</f>
        <v>1</v>
      </c>
      <c r="AH58" s="189">
        <f>'טבלה מרכזת תקן מקור'!H58</f>
        <v>600</v>
      </c>
    </row>
    <row r="59" spans="2:34" ht="15" thickBot="1" x14ac:dyDescent="0.25">
      <c r="B59" s="190" t="str">
        <f>תקן[[#This Row],[סוג מרכז]]</f>
        <v>תשושי נפש</v>
      </c>
      <c r="C59" s="190">
        <f>תקן[[#This Row],[גודל מרכז]]</f>
        <v>15</v>
      </c>
      <c r="D59" s="190" t="str">
        <f>תקן[[#This Row],[סוג פריט]]</f>
        <v>מספרה/טיפוח חן</v>
      </c>
      <c r="E59" s="190" t="str">
        <f>תקן[[#This Row],[קטגוריה]]</f>
        <v>מספרה/טיפוח חן</v>
      </c>
      <c r="F59" s="177" t="str">
        <f>תקן[[#This Row],[תיאור הפריט]]</f>
        <v>מתלה נייד למגבות</v>
      </c>
      <c r="G59" s="190">
        <f>תקן[[#This Row],[עלות פריט]]</f>
        <v>300</v>
      </c>
      <c r="H59" s="190">
        <f>תקן[[#This Row],[כמות]]</f>
        <v>1</v>
      </c>
      <c r="I59" s="190">
        <f>תקן[[#This Row],[סהכ עלות]]</f>
        <v>300</v>
      </c>
      <c r="J59" s="191"/>
      <c r="K59" s="179" t="str">
        <f t="shared" si="5"/>
        <v>מתלה נייד למגבות</v>
      </c>
      <c r="L59" s="180"/>
      <c r="M59" s="181">
        <f t="shared" si="0"/>
        <v>-1</v>
      </c>
      <c r="N59" s="181">
        <f t="shared" si="1"/>
        <v>0</v>
      </c>
      <c r="O59" s="180"/>
      <c r="P59" s="192"/>
      <c r="Q59" s="185" t="str">
        <f t="shared" si="6"/>
        <v>תשושי נפש</v>
      </c>
      <c r="R59" s="185">
        <f t="shared" si="7"/>
        <v>15</v>
      </c>
      <c r="S59" s="185" t="str">
        <f t="shared" si="8"/>
        <v>מספרה/טיפוח חן</v>
      </c>
      <c r="T59" s="186" t="str">
        <f t="shared" si="9"/>
        <v>מתלה נייד למגבות</v>
      </c>
      <c r="U59" s="187">
        <f t="shared" si="2"/>
        <v>0</v>
      </c>
      <c r="V59" s="181">
        <f t="shared" si="3"/>
        <v>-1</v>
      </c>
      <c r="W59" s="181">
        <f t="shared" si="4"/>
        <v>300</v>
      </c>
      <c r="X59" s="181">
        <f t="shared" si="10"/>
        <v>0</v>
      </c>
      <c r="Y59" s="193"/>
      <c r="AA59" s="189" t="str">
        <f>'טבלה מרכזת תקן מקור'!A59</f>
        <v>תשושי נפש</v>
      </c>
      <c r="AB59" s="189">
        <f>'טבלה מרכזת תקן מקור'!B59</f>
        <v>15</v>
      </c>
      <c r="AC59" s="189" t="str">
        <f>'טבלה מרכזת תקן מקור'!C59</f>
        <v>מספרה/טיפוח חן</v>
      </c>
      <c r="AD59" s="189" t="str">
        <f>'טבלה מרכזת תקן מקור'!D59</f>
        <v>מספרה/טיפוח חן</v>
      </c>
      <c r="AE59" s="189" t="str">
        <f>'טבלה מרכזת תקן מקור'!E59</f>
        <v>מתלה נייד למגבות</v>
      </c>
      <c r="AF59" s="189">
        <f>'טבלה מרכזת תקן מקור'!F59</f>
        <v>300</v>
      </c>
      <c r="AG59" s="189">
        <f>'טבלה מרכזת תקן מקור'!G59</f>
        <v>1</v>
      </c>
      <c r="AH59" s="189">
        <f>'טבלה מרכזת תקן מקור'!H59</f>
        <v>300</v>
      </c>
    </row>
    <row r="60" spans="2:34" ht="15" thickBot="1" x14ac:dyDescent="0.25">
      <c r="B60" s="190" t="str">
        <f>תקן[[#This Row],[סוג מרכז]]</f>
        <v>תשושי נפש</v>
      </c>
      <c r="C60" s="190">
        <f>תקן[[#This Row],[גודל מרכז]]</f>
        <v>15</v>
      </c>
      <c r="D60" s="190" t="str">
        <f>תקן[[#This Row],[סוג פריט]]</f>
        <v>מספרה/טיפוח חן</v>
      </c>
      <c r="E60" s="190" t="str">
        <f>תקן[[#This Row],[קטגוריה]]</f>
        <v>מספרה/טיפוח חן</v>
      </c>
      <c r="F60" s="177" t="str">
        <f>תקן[[#This Row],[תיאור הפריט]]</f>
        <v xml:space="preserve">סטרליזטור </v>
      </c>
      <c r="G60" s="190">
        <f>תקן[[#This Row],[עלות פריט]]</f>
        <v>900</v>
      </c>
      <c r="H60" s="190">
        <f>תקן[[#This Row],[כמות]]</f>
        <v>1</v>
      </c>
      <c r="I60" s="190">
        <f>תקן[[#This Row],[סהכ עלות]]</f>
        <v>900</v>
      </c>
      <c r="J60" s="191"/>
      <c r="K60" s="179" t="str">
        <f t="shared" si="5"/>
        <v xml:space="preserve">סטרליזטור </v>
      </c>
      <c r="L60" s="180"/>
      <c r="M60" s="181">
        <f t="shared" si="0"/>
        <v>-1</v>
      </c>
      <c r="N60" s="181">
        <f t="shared" si="1"/>
        <v>0</v>
      </c>
      <c r="O60" s="180"/>
      <c r="P60" s="192"/>
      <c r="Q60" s="185" t="str">
        <f t="shared" si="6"/>
        <v>תשושי נפש</v>
      </c>
      <c r="R60" s="185">
        <f t="shared" si="7"/>
        <v>15</v>
      </c>
      <c r="S60" s="185" t="str">
        <f t="shared" si="8"/>
        <v>מספרה/טיפוח חן</v>
      </c>
      <c r="T60" s="186" t="str">
        <f t="shared" si="9"/>
        <v xml:space="preserve">סטרליזטור </v>
      </c>
      <c r="U60" s="187">
        <f t="shared" si="2"/>
        <v>0</v>
      </c>
      <c r="V60" s="181">
        <f t="shared" si="3"/>
        <v>-1</v>
      </c>
      <c r="W60" s="181">
        <f t="shared" si="4"/>
        <v>900</v>
      </c>
      <c r="X60" s="181">
        <f t="shared" si="10"/>
        <v>0</v>
      </c>
      <c r="Y60" s="193"/>
      <c r="AA60" s="189" t="str">
        <f>'טבלה מרכזת תקן מקור'!A60</f>
        <v>תשושי נפש</v>
      </c>
      <c r="AB60" s="189">
        <f>'טבלה מרכזת תקן מקור'!B60</f>
        <v>15</v>
      </c>
      <c r="AC60" s="189" t="str">
        <f>'טבלה מרכזת תקן מקור'!C60</f>
        <v>מספרה/טיפוח חן</v>
      </c>
      <c r="AD60" s="189" t="str">
        <f>'טבלה מרכזת תקן מקור'!D60</f>
        <v>מספרה/טיפוח חן</v>
      </c>
      <c r="AE60" s="189" t="str">
        <f>'טבלה מרכזת תקן מקור'!E60</f>
        <v xml:space="preserve">סטרליזטור </v>
      </c>
      <c r="AF60" s="189">
        <f>'טבלה מרכזת תקן מקור'!F60</f>
        <v>900</v>
      </c>
      <c r="AG60" s="189">
        <f>'טבלה מרכזת תקן מקור'!G60</f>
        <v>1</v>
      </c>
      <c r="AH60" s="189">
        <f>'טבלה מרכזת תקן מקור'!H60</f>
        <v>900</v>
      </c>
    </row>
    <row r="61" spans="2:34" ht="15" thickBot="1" x14ac:dyDescent="0.25">
      <c r="B61" s="190" t="str">
        <f>תקן[[#This Row],[סוג מרכז]]</f>
        <v>תשושי נפש</v>
      </c>
      <c r="C61" s="190">
        <f>תקן[[#This Row],[גודל מרכז]]</f>
        <v>15</v>
      </c>
      <c r="D61" s="190" t="str">
        <f>תקן[[#This Row],[סוג פריט]]</f>
        <v>מספרה/טיפוח חן</v>
      </c>
      <c r="E61" s="190" t="str">
        <f>תקן[[#This Row],[קטגוריה]]</f>
        <v>מספרה/טיפוח חן</v>
      </c>
      <c r="F61" s="177" t="str">
        <f>תקן[[#This Row],[תיאור הפריט]]</f>
        <v>עגלת טיפולים</v>
      </c>
      <c r="G61" s="190">
        <f>תקן[[#This Row],[עלות פריט]]</f>
        <v>800</v>
      </c>
      <c r="H61" s="190">
        <f>תקן[[#This Row],[כמות]]</f>
        <v>1</v>
      </c>
      <c r="I61" s="190">
        <f>תקן[[#This Row],[סהכ עלות]]</f>
        <v>800</v>
      </c>
      <c r="J61" s="191"/>
      <c r="K61" s="179" t="str">
        <f t="shared" si="5"/>
        <v>עגלת טיפולים</v>
      </c>
      <c r="L61" s="180"/>
      <c r="M61" s="181">
        <f t="shared" si="0"/>
        <v>-1</v>
      </c>
      <c r="N61" s="181">
        <f t="shared" si="1"/>
        <v>0</v>
      </c>
      <c r="O61" s="180"/>
      <c r="P61" s="192"/>
      <c r="Q61" s="185" t="str">
        <f t="shared" si="6"/>
        <v>תשושי נפש</v>
      </c>
      <c r="R61" s="185">
        <f t="shared" si="7"/>
        <v>15</v>
      </c>
      <c r="S61" s="185" t="str">
        <f t="shared" si="8"/>
        <v>מספרה/טיפוח חן</v>
      </c>
      <c r="T61" s="186" t="str">
        <f t="shared" si="9"/>
        <v>עגלת טיפולים</v>
      </c>
      <c r="U61" s="187">
        <f t="shared" si="2"/>
        <v>0</v>
      </c>
      <c r="V61" s="181">
        <f t="shared" si="3"/>
        <v>-1</v>
      </c>
      <c r="W61" s="181">
        <f t="shared" si="4"/>
        <v>800</v>
      </c>
      <c r="X61" s="181">
        <f t="shared" si="10"/>
        <v>0</v>
      </c>
      <c r="Y61" s="193"/>
      <c r="AA61" s="189" t="str">
        <f>'טבלה מרכזת תקן מקור'!A61</f>
        <v>תשושי נפש</v>
      </c>
      <c r="AB61" s="189">
        <f>'טבלה מרכזת תקן מקור'!B61</f>
        <v>15</v>
      </c>
      <c r="AC61" s="189" t="str">
        <f>'טבלה מרכזת תקן מקור'!C61</f>
        <v>מספרה/טיפוח חן</v>
      </c>
      <c r="AD61" s="189" t="str">
        <f>'טבלה מרכזת תקן מקור'!D61</f>
        <v>מספרה/טיפוח חן</v>
      </c>
      <c r="AE61" s="189" t="str">
        <f>'טבלה מרכזת תקן מקור'!E61</f>
        <v>עגלת טיפולים</v>
      </c>
      <c r="AF61" s="189">
        <f>'טבלה מרכזת תקן מקור'!F61</f>
        <v>800</v>
      </c>
      <c r="AG61" s="189">
        <f>'טבלה מרכזת תקן מקור'!G61</f>
        <v>1</v>
      </c>
      <c r="AH61" s="189">
        <f>'טבלה מרכזת תקן מקור'!H61</f>
        <v>800</v>
      </c>
    </row>
    <row r="62" spans="2:34" ht="15" thickBot="1" x14ac:dyDescent="0.25">
      <c r="B62" s="190" t="str">
        <f>תקן[[#This Row],[סוג מרכז]]</f>
        <v>תשושי נפש</v>
      </c>
      <c r="C62" s="190">
        <f>תקן[[#This Row],[גודל מרכז]]</f>
        <v>15</v>
      </c>
      <c r="D62" s="190" t="str">
        <f>תקן[[#This Row],[סוג פריט]]</f>
        <v>מספרה/טיפוח חן</v>
      </c>
      <c r="E62" s="190" t="str">
        <f>תקן[[#This Row],[קטגוריה]]</f>
        <v>מספרה/טיפוח חן</v>
      </c>
      <c r="F62" s="177" t="str">
        <f>תקן[[#This Row],[תיאור הפריט]]</f>
        <v>פח אשפה</v>
      </c>
      <c r="G62" s="190">
        <f>תקן[[#This Row],[עלות פריט]]</f>
        <v>150</v>
      </c>
      <c r="H62" s="190">
        <f>תקן[[#This Row],[כמות]]</f>
        <v>1</v>
      </c>
      <c r="I62" s="190">
        <f>תקן[[#This Row],[סהכ עלות]]</f>
        <v>150</v>
      </c>
      <c r="J62" s="191"/>
      <c r="K62" s="179" t="str">
        <f t="shared" si="5"/>
        <v>פח אשפה</v>
      </c>
      <c r="L62" s="180"/>
      <c r="M62" s="181">
        <f t="shared" si="0"/>
        <v>-1</v>
      </c>
      <c r="N62" s="181">
        <f t="shared" si="1"/>
        <v>0</v>
      </c>
      <c r="O62" s="180"/>
      <c r="P62" s="192"/>
      <c r="Q62" s="185" t="str">
        <f t="shared" si="6"/>
        <v>תשושי נפש</v>
      </c>
      <c r="R62" s="185">
        <f t="shared" si="7"/>
        <v>15</v>
      </c>
      <c r="S62" s="185" t="str">
        <f t="shared" si="8"/>
        <v>מספרה/טיפוח חן</v>
      </c>
      <c r="T62" s="186" t="str">
        <f t="shared" si="9"/>
        <v>פח אשפה</v>
      </c>
      <c r="U62" s="187">
        <f t="shared" si="2"/>
        <v>0</v>
      </c>
      <c r="V62" s="181">
        <f t="shared" si="3"/>
        <v>-1</v>
      </c>
      <c r="W62" s="181">
        <f t="shared" si="4"/>
        <v>150</v>
      </c>
      <c r="X62" s="181">
        <f t="shared" si="10"/>
        <v>0</v>
      </c>
      <c r="Y62" s="193"/>
      <c r="AA62" s="189" t="str">
        <f>'טבלה מרכזת תקן מקור'!A62</f>
        <v>תשושי נפש</v>
      </c>
      <c r="AB62" s="189">
        <f>'טבלה מרכזת תקן מקור'!B62</f>
        <v>15</v>
      </c>
      <c r="AC62" s="189" t="str">
        <f>'טבלה מרכזת תקן מקור'!C62</f>
        <v>מספרה/טיפוח חן</v>
      </c>
      <c r="AD62" s="189" t="str">
        <f>'טבלה מרכזת תקן מקור'!D62</f>
        <v>מספרה/טיפוח חן</v>
      </c>
      <c r="AE62" s="189" t="str">
        <f>'טבלה מרכזת תקן מקור'!E62</f>
        <v>פח אשפה</v>
      </c>
      <c r="AF62" s="189">
        <f>'טבלה מרכזת תקן מקור'!F62</f>
        <v>150</v>
      </c>
      <c r="AG62" s="189">
        <f>'טבלה מרכזת תקן מקור'!G62</f>
        <v>1</v>
      </c>
      <c r="AH62" s="189">
        <f>'טבלה מרכזת תקן מקור'!H62</f>
        <v>150</v>
      </c>
    </row>
    <row r="63" spans="2:34" ht="15" thickBot="1" x14ac:dyDescent="0.25">
      <c r="B63" s="190" t="str">
        <f>תקן[[#This Row],[סוג מרכז]]</f>
        <v>תשושי נפש</v>
      </c>
      <c r="C63" s="190">
        <f>תקן[[#This Row],[גודל מרכז]]</f>
        <v>15</v>
      </c>
      <c r="D63" s="190" t="str">
        <f>תקן[[#This Row],[סוג פריט]]</f>
        <v>מספרה/טיפוח חן</v>
      </c>
      <c r="E63" s="190" t="str">
        <f>תקן[[#This Row],[קטגוריה]]</f>
        <v>מספרה/טיפוח חן</v>
      </c>
      <c r="F63" s="177" t="str">
        <f>תקן[[#This Row],[תיאור הפריט]]</f>
        <v>קולב בגדים</v>
      </c>
      <c r="G63" s="190">
        <f>תקן[[#This Row],[עלות פריט]]</f>
        <v>300</v>
      </c>
      <c r="H63" s="190">
        <f>תקן[[#This Row],[כמות]]</f>
        <v>1</v>
      </c>
      <c r="I63" s="190">
        <f>תקן[[#This Row],[סהכ עלות]]</f>
        <v>300</v>
      </c>
      <c r="J63" s="191"/>
      <c r="K63" s="179" t="str">
        <f t="shared" si="5"/>
        <v>קולב בגדים</v>
      </c>
      <c r="L63" s="180"/>
      <c r="M63" s="181">
        <f t="shared" si="0"/>
        <v>-1</v>
      </c>
      <c r="N63" s="181">
        <f t="shared" si="1"/>
        <v>0</v>
      </c>
      <c r="O63" s="180"/>
      <c r="P63" s="192"/>
      <c r="Q63" s="185" t="str">
        <f t="shared" si="6"/>
        <v>תשושי נפש</v>
      </c>
      <c r="R63" s="185">
        <f t="shared" si="7"/>
        <v>15</v>
      </c>
      <c r="S63" s="185" t="str">
        <f t="shared" si="8"/>
        <v>מספרה/טיפוח חן</v>
      </c>
      <c r="T63" s="186" t="str">
        <f t="shared" si="9"/>
        <v>קולב בגדים</v>
      </c>
      <c r="U63" s="187">
        <f t="shared" si="2"/>
        <v>0</v>
      </c>
      <c r="V63" s="181">
        <f t="shared" si="3"/>
        <v>-1</v>
      </c>
      <c r="W63" s="181">
        <f t="shared" si="4"/>
        <v>300</v>
      </c>
      <c r="X63" s="181">
        <f t="shared" si="10"/>
        <v>0</v>
      </c>
      <c r="Y63" s="193"/>
      <c r="AA63" s="189" t="str">
        <f>'טבלה מרכזת תקן מקור'!A63</f>
        <v>תשושי נפש</v>
      </c>
      <c r="AB63" s="189">
        <f>'טבלה מרכזת תקן מקור'!B63</f>
        <v>15</v>
      </c>
      <c r="AC63" s="189" t="str">
        <f>'טבלה מרכזת תקן מקור'!C63</f>
        <v>מספרה/טיפוח חן</v>
      </c>
      <c r="AD63" s="189" t="str">
        <f>'טבלה מרכזת תקן מקור'!D63</f>
        <v>מספרה/טיפוח חן</v>
      </c>
      <c r="AE63" s="189" t="str">
        <f>'טבלה מרכזת תקן מקור'!E63</f>
        <v>קולב בגדים</v>
      </c>
      <c r="AF63" s="189">
        <f>'טבלה מרכזת תקן מקור'!F63</f>
        <v>300</v>
      </c>
      <c r="AG63" s="189">
        <f>'טבלה מרכזת תקן מקור'!G63</f>
        <v>1</v>
      </c>
      <c r="AH63" s="189">
        <f>'טבלה מרכזת תקן מקור'!H63</f>
        <v>300</v>
      </c>
    </row>
    <row r="64" spans="2:34" ht="15" thickBot="1" x14ac:dyDescent="0.25">
      <c r="B64" s="190" t="str">
        <f>תקן[[#This Row],[סוג מרכז]]</f>
        <v>תשושי נפש</v>
      </c>
      <c r="C64" s="190">
        <f>תקן[[#This Row],[גודל מרכז]]</f>
        <v>15</v>
      </c>
      <c r="D64" s="190" t="str">
        <f>תקן[[#This Row],[סוג פריט]]</f>
        <v>מספרה/טיפוח חן</v>
      </c>
      <c r="E64" s="190" t="str">
        <f>תקן[[#This Row],[קטגוריה]]</f>
        <v>מספרה/טיפוח חן</v>
      </c>
      <c r="F64" s="177" t="str">
        <f>תקן[[#This Row],[תיאור הפריט]]</f>
        <v>רגלית פדיקור</v>
      </c>
      <c r="G64" s="190">
        <f>תקן[[#This Row],[עלות פריט]]</f>
        <v>350</v>
      </c>
      <c r="H64" s="190">
        <f>תקן[[#This Row],[כמות]]</f>
        <v>1</v>
      </c>
      <c r="I64" s="190">
        <f>תקן[[#This Row],[סהכ עלות]]</f>
        <v>350</v>
      </c>
      <c r="J64" s="191"/>
      <c r="K64" s="179" t="str">
        <f t="shared" si="5"/>
        <v>רגלית פדיקור</v>
      </c>
      <c r="L64" s="180"/>
      <c r="M64" s="181">
        <f t="shared" si="0"/>
        <v>-1</v>
      </c>
      <c r="N64" s="181">
        <f t="shared" si="1"/>
        <v>0</v>
      </c>
      <c r="O64" s="180"/>
      <c r="P64" s="192"/>
      <c r="Q64" s="185" t="str">
        <f t="shared" si="6"/>
        <v>תשושי נפש</v>
      </c>
      <c r="R64" s="185">
        <f t="shared" si="7"/>
        <v>15</v>
      </c>
      <c r="S64" s="185" t="str">
        <f t="shared" si="8"/>
        <v>מספרה/טיפוח חן</v>
      </c>
      <c r="T64" s="186" t="str">
        <f t="shared" si="9"/>
        <v>רגלית פדיקור</v>
      </c>
      <c r="U64" s="187">
        <f t="shared" si="2"/>
        <v>0</v>
      </c>
      <c r="V64" s="181">
        <f t="shared" si="3"/>
        <v>-1</v>
      </c>
      <c r="W64" s="181">
        <f t="shared" si="4"/>
        <v>350</v>
      </c>
      <c r="X64" s="181">
        <f t="shared" si="10"/>
        <v>0</v>
      </c>
      <c r="Y64" s="193"/>
      <c r="AA64" s="189" t="str">
        <f>'טבלה מרכזת תקן מקור'!A64</f>
        <v>תשושי נפש</v>
      </c>
      <c r="AB64" s="189">
        <f>'טבלה מרכזת תקן מקור'!B64</f>
        <v>15</v>
      </c>
      <c r="AC64" s="189" t="str">
        <f>'טבלה מרכזת תקן מקור'!C64</f>
        <v>מספרה/טיפוח חן</v>
      </c>
      <c r="AD64" s="189" t="str">
        <f>'טבלה מרכזת תקן מקור'!D64</f>
        <v>מספרה/טיפוח חן</v>
      </c>
      <c r="AE64" s="189" t="str">
        <f>'טבלה מרכזת תקן מקור'!E64</f>
        <v>רגלית פדיקור</v>
      </c>
      <c r="AF64" s="189">
        <f>'טבלה מרכזת תקן מקור'!F64</f>
        <v>350</v>
      </c>
      <c r="AG64" s="189">
        <f>'טבלה מרכזת תקן מקור'!G64</f>
        <v>1</v>
      </c>
      <c r="AH64" s="189">
        <f>'טבלה מרכזת תקן מקור'!H64</f>
        <v>350</v>
      </c>
    </row>
    <row r="65" spans="2:34" ht="15" thickBot="1" x14ac:dyDescent="0.25">
      <c r="B65" s="190" t="str">
        <f>תקן[[#This Row],[סוג מרכז]]</f>
        <v>תשושי נפש</v>
      </c>
      <c r="C65" s="190">
        <f>תקן[[#This Row],[גודל מרכז]]</f>
        <v>15</v>
      </c>
      <c r="D65" s="190" t="str">
        <f>תקן[[#This Row],[סוג פריט]]</f>
        <v>מספרה/טיפוח חן</v>
      </c>
      <c r="E65" s="190" t="str">
        <f>תקן[[#This Row],[קטגוריה]]</f>
        <v>מספרה/טיפוח חן</v>
      </c>
      <c r="F65" s="177" t="str">
        <f>תקן[[#This Row],[תיאור הפריט]]</f>
        <v>שרפרף למטפל</v>
      </c>
      <c r="G65" s="190">
        <f>תקן[[#This Row],[עלות פריט]]</f>
        <v>750</v>
      </c>
      <c r="H65" s="190">
        <f>תקן[[#This Row],[כמות]]</f>
        <v>1</v>
      </c>
      <c r="I65" s="190">
        <f>תקן[[#This Row],[סהכ עלות]]</f>
        <v>750</v>
      </c>
      <c r="J65" s="191"/>
      <c r="K65" s="179" t="str">
        <f t="shared" si="5"/>
        <v>שרפרף למטפל</v>
      </c>
      <c r="L65" s="180"/>
      <c r="M65" s="181">
        <f t="shared" si="0"/>
        <v>-1</v>
      </c>
      <c r="N65" s="181">
        <f t="shared" si="1"/>
        <v>0</v>
      </c>
      <c r="O65" s="180"/>
      <c r="P65" s="192"/>
      <c r="Q65" s="185" t="str">
        <f t="shared" si="6"/>
        <v>תשושי נפש</v>
      </c>
      <c r="R65" s="185">
        <f t="shared" si="7"/>
        <v>15</v>
      </c>
      <c r="S65" s="185" t="str">
        <f t="shared" si="8"/>
        <v>מספרה/טיפוח חן</v>
      </c>
      <c r="T65" s="186" t="str">
        <f t="shared" si="9"/>
        <v>שרפרף למטפל</v>
      </c>
      <c r="U65" s="187">
        <f t="shared" si="2"/>
        <v>0</v>
      </c>
      <c r="V65" s="181">
        <f t="shared" si="3"/>
        <v>-1</v>
      </c>
      <c r="W65" s="181">
        <f t="shared" si="4"/>
        <v>750</v>
      </c>
      <c r="X65" s="181">
        <f t="shared" si="10"/>
        <v>0</v>
      </c>
      <c r="Y65" s="193"/>
      <c r="AA65" s="189" t="str">
        <f>'טבלה מרכזת תקן מקור'!A65</f>
        <v>תשושי נפש</v>
      </c>
      <c r="AB65" s="189">
        <f>'טבלה מרכזת תקן מקור'!B65</f>
        <v>15</v>
      </c>
      <c r="AC65" s="189" t="str">
        <f>'טבלה מרכזת תקן מקור'!C65</f>
        <v>מספרה/טיפוח חן</v>
      </c>
      <c r="AD65" s="189" t="str">
        <f>'טבלה מרכזת תקן מקור'!D65</f>
        <v>מספרה/טיפוח חן</v>
      </c>
      <c r="AE65" s="189" t="str">
        <f>'טבלה מרכזת תקן מקור'!E65</f>
        <v>שרפרף למטפל</v>
      </c>
      <c r="AF65" s="189">
        <f>'טבלה מרכזת תקן מקור'!F65</f>
        <v>750</v>
      </c>
      <c r="AG65" s="189">
        <f>'טבלה מרכזת תקן מקור'!G65</f>
        <v>1</v>
      </c>
      <c r="AH65" s="189">
        <f>'טבלה מרכזת תקן מקור'!H65</f>
        <v>750</v>
      </c>
    </row>
    <row r="66" spans="2:34" ht="15" thickBot="1" x14ac:dyDescent="0.25">
      <c r="B66" s="190" t="str">
        <f>תקן[[#This Row],[סוג מרכז]]</f>
        <v>תשושי נפש</v>
      </c>
      <c r="C66" s="190">
        <f>תקן[[#This Row],[גודל מרכז]]</f>
        <v>15</v>
      </c>
      <c r="D66" s="190" t="str">
        <f>תקן[[#This Row],[סוג פריט]]</f>
        <v>כלי חשמל</v>
      </c>
      <c r="E66" s="190" t="str">
        <f>תקן[[#This Row],[קטגוריה]]</f>
        <v>מכבסה</v>
      </c>
      <c r="F66" s="177" t="str">
        <f>תקן[[#This Row],[תיאור הפריט]]</f>
        <v xml:space="preserve">מייבש כביסה  </v>
      </c>
      <c r="G66" s="190">
        <f>תקן[[#This Row],[עלות פריט]]</f>
        <v>2500</v>
      </c>
      <c r="H66" s="190">
        <f>תקן[[#This Row],[כמות]]</f>
        <v>1</v>
      </c>
      <c r="I66" s="190">
        <f>תקן[[#This Row],[סהכ עלות]]</f>
        <v>2500</v>
      </c>
      <c r="J66" s="191"/>
      <c r="K66" s="179" t="str">
        <f t="shared" si="5"/>
        <v xml:space="preserve">מייבש כביסה  </v>
      </c>
      <c r="L66" s="180"/>
      <c r="M66" s="181">
        <f t="shared" si="0"/>
        <v>-1</v>
      </c>
      <c r="N66" s="181">
        <f t="shared" si="1"/>
        <v>0</v>
      </c>
      <c r="O66" s="180"/>
      <c r="P66" s="192"/>
      <c r="Q66" s="185" t="str">
        <f t="shared" si="6"/>
        <v>תשושי נפש</v>
      </c>
      <c r="R66" s="185">
        <f t="shared" si="7"/>
        <v>15</v>
      </c>
      <c r="S66" s="185" t="str">
        <f t="shared" si="8"/>
        <v>כלי חשמל</v>
      </c>
      <c r="T66" s="186" t="str">
        <f t="shared" si="9"/>
        <v xml:space="preserve">מייבש כביסה  </v>
      </c>
      <c r="U66" s="187">
        <f t="shared" si="2"/>
        <v>0</v>
      </c>
      <c r="V66" s="181">
        <f t="shared" si="3"/>
        <v>-1</v>
      </c>
      <c r="W66" s="181">
        <f t="shared" si="4"/>
        <v>2500</v>
      </c>
      <c r="X66" s="181">
        <f t="shared" si="10"/>
        <v>0</v>
      </c>
      <c r="Y66" s="193"/>
      <c r="AA66" s="189" t="str">
        <f>'טבלה מרכזת תקן מקור'!A66</f>
        <v>תשושי נפש</v>
      </c>
      <c r="AB66" s="189">
        <f>'טבלה מרכזת תקן מקור'!B66</f>
        <v>15</v>
      </c>
      <c r="AC66" s="189" t="str">
        <f>'טבלה מרכזת תקן מקור'!C66</f>
        <v>כלי חשמל</v>
      </c>
      <c r="AD66" s="189" t="str">
        <f>'טבלה מרכזת תקן מקור'!D66</f>
        <v>מכבסה</v>
      </c>
      <c r="AE66" s="189" t="str">
        <f>'טבלה מרכזת תקן מקור'!E66</f>
        <v xml:space="preserve">מייבש כביסה  </v>
      </c>
      <c r="AF66" s="189">
        <f>'טבלה מרכזת תקן מקור'!F66</f>
        <v>2500</v>
      </c>
      <c r="AG66" s="189">
        <f>'טבלה מרכזת תקן מקור'!G66</f>
        <v>1</v>
      </c>
      <c r="AH66" s="189">
        <f>'טבלה מרכזת תקן מקור'!H66</f>
        <v>2500</v>
      </c>
    </row>
    <row r="67" spans="2:34" ht="15" thickBot="1" x14ac:dyDescent="0.25">
      <c r="B67" s="190" t="str">
        <f>תקן[[#This Row],[סוג מרכז]]</f>
        <v>תשושי נפש</v>
      </c>
      <c r="C67" s="190">
        <f>תקן[[#This Row],[גודל מרכז]]</f>
        <v>15</v>
      </c>
      <c r="D67" s="190" t="str">
        <f>תקן[[#This Row],[סוג פריט]]</f>
        <v>כלי חשמל</v>
      </c>
      <c r="E67" s="190" t="str">
        <f>תקן[[#This Row],[קטגוריה]]</f>
        <v>חדר רחצה</v>
      </c>
      <c r="F67" s="177" t="str">
        <f>תקן[[#This Row],[תיאור הפריט]]</f>
        <v>מייבש שיער</v>
      </c>
      <c r="G67" s="190">
        <f>תקן[[#This Row],[עלות פריט]]</f>
        <v>250</v>
      </c>
      <c r="H67" s="190">
        <f>תקן[[#This Row],[כמות]]</f>
        <v>1</v>
      </c>
      <c r="I67" s="190">
        <f>תקן[[#This Row],[סהכ עלות]]</f>
        <v>250</v>
      </c>
      <c r="J67" s="191"/>
      <c r="K67" s="179" t="str">
        <f t="shared" si="5"/>
        <v>מייבש שיער</v>
      </c>
      <c r="L67" s="180"/>
      <c r="M67" s="181">
        <f t="shared" ref="M67:M129" si="11">IF(L67-H67&lt;&gt;0,L67-H67,0)</f>
        <v>-1</v>
      </c>
      <c r="N67" s="181">
        <f t="shared" ref="N67:N129" si="12">L67*G67</f>
        <v>0</v>
      </c>
      <c r="O67" s="180"/>
      <c r="P67" s="192"/>
      <c r="Q67" s="185" t="str">
        <f t="shared" si="6"/>
        <v>תשושי נפש</v>
      </c>
      <c r="R67" s="185">
        <f t="shared" si="7"/>
        <v>15</v>
      </c>
      <c r="S67" s="185" t="str">
        <f t="shared" si="8"/>
        <v>כלי חשמל</v>
      </c>
      <c r="T67" s="186" t="str">
        <f t="shared" si="9"/>
        <v>מייבש שיער</v>
      </c>
      <c r="U67" s="187">
        <f t="shared" si="2"/>
        <v>0</v>
      </c>
      <c r="V67" s="181">
        <f t="shared" si="3"/>
        <v>-1</v>
      </c>
      <c r="W67" s="181">
        <f t="shared" si="4"/>
        <v>250</v>
      </c>
      <c r="X67" s="181">
        <f t="shared" si="10"/>
        <v>0</v>
      </c>
      <c r="Y67" s="193"/>
      <c r="AA67" s="189" t="str">
        <f>'טבלה מרכזת תקן מקור'!A67</f>
        <v>תשושי נפש</v>
      </c>
      <c r="AB67" s="189">
        <f>'טבלה מרכזת תקן מקור'!B67</f>
        <v>15</v>
      </c>
      <c r="AC67" s="189" t="str">
        <f>'טבלה מרכזת תקן מקור'!C67</f>
        <v>כלי חשמל</v>
      </c>
      <c r="AD67" s="189" t="str">
        <f>'טבלה מרכזת תקן מקור'!D67</f>
        <v>חדר רחצה</v>
      </c>
      <c r="AE67" s="189" t="str">
        <f>'טבלה מרכזת תקן מקור'!E67</f>
        <v>מייבש שיער</v>
      </c>
      <c r="AF67" s="189">
        <f>'טבלה מרכזת תקן מקור'!F67</f>
        <v>250</v>
      </c>
      <c r="AG67" s="189">
        <f>'טבלה מרכזת תקן מקור'!G67</f>
        <v>1</v>
      </c>
      <c r="AH67" s="189">
        <f>'טבלה מרכזת תקן מקור'!H67</f>
        <v>250</v>
      </c>
    </row>
    <row r="68" spans="2:34" ht="15" thickBot="1" x14ac:dyDescent="0.25">
      <c r="B68" s="190" t="str">
        <f>תקן[[#This Row],[סוג מרכז]]</f>
        <v>תשושי נפש</v>
      </c>
      <c r="C68" s="190">
        <f>תקן[[#This Row],[גודל מרכז]]</f>
        <v>15</v>
      </c>
      <c r="D68" s="190" t="str">
        <f>תקן[[#This Row],[סוג פריט]]</f>
        <v>כלי חשמל</v>
      </c>
      <c r="E68" s="190" t="str">
        <f>תקן[[#This Row],[קטגוריה]]</f>
        <v>מכבסה</v>
      </c>
      <c r="F68" s="177" t="str">
        <f>תקן[[#This Row],[תיאור הפריט]]</f>
        <v>מכונת כביסה 7 ק"ג</v>
      </c>
      <c r="G68" s="190">
        <f>תקן[[#This Row],[עלות פריט]]</f>
        <v>3500</v>
      </c>
      <c r="H68" s="190">
        <f>תקן[[#This Row],[כמות]]</f>
        <v>1</v>
      </c>
      <c r="I68" s="190">
        <f>תקן[[#This Row],[סהכ עלות]]</f>
        <v>3500</v>
      </c>
      <c r="J68" s="191"/>
      <c r="K68" s="179" t="str">
        <f t="shared" ref="K68:K130" si="13">F68</f>
        <v>מכונת כביסה 7 ק"ג</v>
      </c>
      <c r="L68" s="180"/>
      <c r="M68" s="181">
        <f t="shared" si="11"/>
        <v>-1</v>
      </c>
      <c r="N68" s="181">
        <f t="shared" si="12"/>
        <v>0</v>
      </c>
      <c r="O68" s="180"/>
      <c r="P68" s="192"/>
      <c r="Q68" s="185" t="str">
        <f t="shared" si="6"/>
        <v>תשושי נפש</v>
      </c>
      <c r="R68" s="185">
        <f t="shared" si="7"/>
        <v>15</v>
      </c>
      <c r="S68" s="185" t="str">
        <f t="shared" si="8"/>
        <v>כלי חשמל</v>
      </c>
      <c r="T68" s="186" t="str">
        <f t="shared" si="9"/>
        <v>מכונת כביסה 7 ק"ג</v>
      </c>
      <c r="U68" s="187">
        <f t="shared" si="2"/>
        <v>0</v>
      </c>
      <c r="V68" s="181">
        <f t="shared" si="3"/>
        <v>-1</v>
      </c>
      <c r="W68" s="181">
        <f t="shared" si="4"/>
        <v>3500</v>
      </c>
      <c r="X68" s="181">
        <f t="shared" ref="X68:X130" si="14">W68*U68</f>
        <v>0</v>
      </c>
      <c r="Y68" s="193"/>
      <c r="AA68" s="189" t="str">
        <f>'טבלה מרכזת תקן מקור'!A68</f>
        <v>תשושי נפש</v>
      </c>
      <c r="AB68" s="189">
        <f>'טבלה מרכזת תקן מקור'!B68</f>
        <v>15</v>
      </c>
      <c r="AC68" s="189" t="str">
        <f>'טבלה מרכזת תקן מקור'!C68</f>
        <v>כלי חשמל</v>
      </c>
      <c r="AD68" s="189" t="str">
        <f>'טבלה מרכזת תקן מקור'!D68</f>
        <v>מכבסה</v>
      </c>
      <c r="AE68" s="189" t="str">
        <f>'טבלה מרכזת תקן מקור'!E68</f>
        <v>מכונת כביסה 7 ק"ג</v>
      </c>
      <c r="AF68" s="189">
        <f>'טבלה מרכזת תקן מקור'!F68</f>
        <v>3500</v>
      </c>
      <c r="AG68" s="189">
        <f>'טבלה מרכזת תקן מקור'!G68</f>
        <v>1</v>
      </c>
      <c r="AH68" s="189">
        <f>'טבלה מרכזת תקן מקור'!H68</f>
        <v>3500</v>
      </c>
    </row>
    <row r="69" spans="2:34" ht="15" thickBot="1" x14ac:dyDescent="0.25">
      <c r="B69" s="190" t="str">
        <f>תקן[[#This Row],[סוג מרכז]]</f>
        <v>תשושי נפש</v>
      </c>
      <c r="C69" s="190">
        <f>תקן[[#This Row],[גודל מרכז]]</f>
        <v>15</v>
      </c>
      <c r="D69" s="190" t="str">
        <f>תקן[[#This Row],[סוג פריט]]</f>
        <v>כלי חשמל</v>
      </c>
      <c r="E69" s="190" t="str">
        <f>תקן[[#This Row],[קטגוריה]]</f>
        <v>חדר ניקיון</v>
      </c>
      <c r="F69" s="177" t="str">
        <f>תקן[[#This Row],[תיאור הפריט]]</f>
        <v>מכונת שטיפה</v>
      </c>
      <c r="G69" s="190">
        <f>תקן[[#This Row],[עלות פריט]]</f>
        <v>15000</v>
      </c>
      <c r="H69" s="190">
        <f>תקן[[#This Row],[כמות]]</f>
        <v>1</v>
      </c>
      <c r="I69" s="190">
        <f>תקן[[#This Row],[סהכ עלות]]</f>
        <v>15000</v>
      </c>
      <c r="J69" s="191"/>
      <c r="K69" s="179" t="str">
        <f t="shared" si="13"/>
        <v>מכונת שטיפה</v>
      </c>
      <c r="L69" s="180"/>
      <c r="M69" s="181">
        <f t="shared" si="11"/>
        <v>-1</v>
      </c>
      <c r="N69" s="181">
        <f t="shared" si="12"/>
        <v>0</v>
      </c>
      <c r="O69" s="180"/>
      <c r="P69" s="192"/>
      <c r="Q69" s="185" t="str">
        <f t="shared" si="6"/>
        <v>תשושי נפש</v>
      </c>
      <c r="R69" s="185">
        <f t="shared" si="7"/>
        <v>15</v>
      </c>
      <c r="S69" s="185" t="str">
        <f t="shared" si="8"/>
        <v>כלי חשמל</v>
      </c>
      <c r="T69" s="186" t="str">
        <f t="shared" si="9"/>
        <v>מכונת שטיפה</v>
      </c>
      <c r="U69" s="187">
        <f t="shared" si="2"/>
        <v>0</v>
      </c>
      <c r="V69" s="181">
        <f t="shared" si="3"/>
        <v>-1</v>
      </c>
      <c r="W69" s="181">
        <f t="shared" si="4"/>
        <v>15000</v>
      </c>
      <c r="X69" s="181">
        <f t="shared" si="14"/>
        <v>0</v>
      </c>
      <c r="Y69" s="193"/>
      <c r="AA69" s="189" t="str">
        <f>'טבלה מרכזת תקן מקור'!A69</f>
        <v>תשושי נפש</v>
      </c>
      <c r="AB69" s="189">
        <f>'טבלה מרכזת תקן מקור'!B69</f>
        <v>15</v>
      </c>
      <c r="AC69" s="189" t="str">
        <f>'טבלה מרכזת תקן מקור'!C69</f>
        <v>כלי חשמל</v>
      </c>
      <c r="AD69" s="189" t="str">
        <f>'טבלה מרכזת תקן מקור'!D69</f>
        <v>חדר ניקיון</v>
      </c>
      <c r="AE69" s="189" t="str">
        <f>'טבלה מרכזת תקן מקור'!E69</f>
        <v>מכונת שטיפה</v>
      </c>
      <c r="AF69" s="189">
        <f>'טבלה מרכזת תקן מקור'!F69</f>
        <v>15000</v>
      </c>
      <c r="AG69" s="189">
        <f>'טבלה מרכזת תקן מקור'!G69</f>
        <v>1</v>
      </c>
      <c r="AH69" s="189">
        <f>'טבלה מרכזת תקן מקור'!H69</f>
        <v>15000</v>
      </c>
    </row>
    <row r="70" spans="2:34" ht="15" thickBot="1" x14ac:dyDescent="0.25">
      <c r="B70" s="190" t="str">
        <f>תקן[[#This Row],[סוג מרכז]]</f>
        <v>תשושי נפש</v>
      </c>
      <c r="C70" s="190">
        <f>תקן[[#This Row],[גודל מרכז]]</f>
        <v>15</v>
      </c>
      <c r="D70" s="190" t="str">
        <f>תקן[[#This Row],[סוג פריט]]</f>
        <v>כלי חשמל</v>
      </c>
      <c r="E70" s="190" t="str">
        <f>תקן[[#This Row],[קטגוריה]]</f>
        <v>שירותים ציבוריים</v>
      </c>
      <c r="F70" s="177" t="str">
        <f>תקן[[#This Row],[תיאור הפריט]]</f>
        <v>מתקן טיהור אויר חשמלי</v>
      </c>
      <c r="G70" s="190">
        <f>תקן[[#This Row],[עלות פריט]]</f>
        <v>650</v>
      </c>
      <c r="H70" s="190">
        <f>תקן[[#This Row],[כמות]]</f>
        <v>2</v>
      </c>
      <c r="I70" s="190">
        <f>תקן[[#This Row],[סהכ עלות]]</f>
        <v>1300</v>
      </c>
      <c r="J70" s="191"/>
      <c r="K70" s="179" t="str">
        <f t="shared" si="13"/>
        <v>מתקן טיהור אויר חשמלי</v>
      </c>
      <c r="L70" s="180"/>
      <c r="M70" s="181">
        <f t="shared" si="11"/>
        <v>-2</v>
      </c>
      <c r="N70" s="181">
        <f t="shared" si="12"/>
        <v>0</v>
      </c>
      <c r="O70" s="180"/>
      <c r="P70" s="192"/>
      <c r="Q70" s="185" t="str">
        <f t="shared" si="6"/>
        <v>תשושי נפש</v>
      </c>
      <c r="R70" s="185">
        <f t="shared" si="7"/>
        <v>15</v>
      </c>
      <c r="S70" s="185" t="str">
        <f t="shared" si="8"/>
        <v>כלי חשמל</v>
      </c>
      <c r="T70" s="186" t="str">
        <f t="shared" si="9"/>
        <v>מתקן טיהור אויר חשמלי</v>
      </c>
      <c r="U70" s="187">
        <f t="shared" si="2"/>
        <v>0</v>
      </c>
      <c r="V70" s="181">
        <f t="shared" si="3"/>
        <v>-2</v>
      </c>
      <c r="W70" s="181">
        <f t="shared" si="4"/>
        <v>650</v>
      </c>
      <c r="X70" s="181">
        <f t="shared" si="14"/>
        <v>0</v>
      </c>
      <c r="Y70" s="193"/>
      <c r="AA70" s="189" t="str">
        <f>'טבלה מרכזת תקן מקור'!A70</f>
        <v>תשושי נפש</v>
      </c>
      <c r="AB70" s="189">
        <f>'טבלה מרכזת תקן מקור'!B70</f>
        <v>15</v>
      </c>
      <c r="AC70" s="189" t="str">
        <f>'טבלה מרכזת תקן מקור'!C70</f>
        <v>כלי חשמל</v>
      </c>
      <c r="AD70" s="189" t="str">
        <f>'טבלה מרכזת תקן מקור'!D70</f>
        <v>שירותים ציבוריים</v>
      </c>
      <c r="AE70" s="189" t="str">
        <f>'טבלה מרכזת תקן מקור'!E70</f>
        <v>מתקן טיהור אויר חשמלי</v>
      </c>
      <c r="AF70" s="189">
        <f>'טבלה מרכזת תקן מקור'!F70</f>
        <v>650</v>
      </c>
      <c r="AG70" s="189">
        <f>'טבלה מרכזת תקן מקור'!G70</f>
        <v>2</v>
      </c>
      <c r="AH70" s="189">
        <f>'טבלה מרכזת תקן מקור'!H70</f>
        <v>1300</v>
      </c>
    </row>
    <row r="71" spans="2:34" ht="15" thickBot="1" x14ac:dyDescent="0.25">
      <c r="B71" s="190" t="str">
        <f>תקן[[#This Row],[סוג מרכז]]</f>
        <v>תשושי נפש</v>
      </c>
      <c r="C71" s="190">
        <f>תקן[[#This Row],[גודל מרכז]]</f>
        <v>15</v>
      </c>
      <c r="D71" s="190" t="str">
        <f>תקן[[#This Row],[סוג פריט]]</f>
        <v>כלי חשמל</v>
      </c>
      <c r="E71" s="190" t="str">
        <f>תקן[[#This Row],[קטגוריה]]</f>
        <v>אולם כניסה</v>
      </c>
      <c r="F71" s="177" t="str">
        <f>תקן[[#This Row],[תיאור הפריט]]</f>
        <v>מתקן מים קרים</v>
      </c>
      <c r="G71" s="190">
        <f>תקן[[#This Row],[עלות פריט]]</f>
        <v>2500</v>
      </c>
      <c r="H71" s="190">
        <f>תקן[[#This Row],[כמות]]</f>
        <v>1</v>
      </c>
      <c r="I71" s="190">
        <f>תקן[[#This Row],[סהכ עלות]]</f>
        <v>2500</v>
      </c>
      <c r="J71" s="191"/>
      <c r="K71" s="179" t="str">
        <f t="shared" si="13"/>
        <v>מתקן מים קרים</v>
      </c>
      <c r="L71" s="180"/>
      <c r="M71" s="181">
        <f t="shared" si="11"/>
        <v>-1</v>
      </c>
      <c r="N71" s="181">
        <f t="shared" si="12"/>
        <v>0</v>
      </c>
      <c r="O71" s="180"/>
      <c r="P71" s="192"/>
      <c r="Q71" s="185" t="str">
        <f t="shared" si="6"/>
        <v>תשושי נפש</v>
      </c>
      <c r="R71" s="185">
        <f t="shared" si="7"/>
        <v>15</v>
      </c>
      <c r="S71" s="185" t="str">
        <f t="shared" si="8"/>
        <v>כלי חשמל</v>
      </c>
      <c r="T71" s="186" t="str">
        <f t="shared" si="9"/>
        <v>מתקן מים קרים</v>
      </c>
      <c r="U71" s="187">
        <f t="shared" si="2"/>
        <v>0</v>
      </c>
      <c r="V71" s="181">
        <f t="shared" si="3"/>
        <v>-1</v>
      </c>
      <c r="W71" s="181">
        <f t="shared" si="4"/>
        <v>2500</v>
      </c>
      <c r="X71" s="181">
        <f t="shared" si="14"/>
        <v>0</v>
      </c>
      <c r="Y71" s="193"/>
      <c r="AA71" s="189" t="str">
        <f>'טבלה מרכזת תקן מקור'!A71</f>
        <v>תשושי נפש</v>
      </c>
      <c r="AB71" s="189">
        <f>'טבלה מרכזת תקן מקור'!B71</f>
        <v>15</v>
      </c>
      <c r="AC71" s="189" t="str">
        <f>'טבלה מרכזת תקן מקור'!C71</f>
        <v>כלי חשמל</v>
      </c>
      <c r="AD71" s="189" t="str">
        <f>'טבלה מרכזת תקן מקור'!D71</f>
        <v>אולם כניסה</v>
      </c>
      <c r="AE71" s="189" t="str">
        <f>'טבלה מרכזת תקן מקור'!E71</f>
        <v>מתקן מים קרים</v>
      </c>
      <c r="AF71" s="189">
        <f>'טבלה מרכזת תקן מקור'!F71</f>
        <v>2500</v>
      </c>
      <c r="AG71" s="189">
        <f>'טבלה מרכזת תקן מקור'!G71</f>
        <v>1</v>
      </c>
      <c r="AH71" s="189">
        <f>'טבלה מרכזת תקן מקור'!H71</f>
        <v>2500</v>
      </c>
    </row>
    <row r="72" spans="2:34" ht="29.25" thickBot="1" x14ac:dyDescent="0.25">
      <c r="B72" s="190" t="str">
        <f>תקן[[#This Row],[סוג מרכז]]</f>
        <v>תשושי נפש</v>
      </c>
      <c r="C72" s="190">
        <f>תקן[[#This Row],[גודל מרכז]]</f>
        <v>15</v>
      </c>
      <c r="D72" s="190" t="str">
        <f>תקן[[#This Row],[סוג פריט]]</f>
        <v>כלי חשמל</v>
      </c>
      <c r="E72" s="190" t="str">
        <f>תקן[[#This Row],[קטגוריה]]</f>
        <v>חדר אוכל</v>
      </c>
      <c r="F72" s="177" t="str">
        <f>תקן[[#This Row],[תיאור הפריט]]</f>
        <v>מתקן שתיה קלה (דיספנסר)</v>
      </c>
      <c r="G72" s="190">
        <f>תקן[[#This Row],[עלות פריט]]</f>
        <v>4500</v>
      </c>
      <c r="H72" s="190">
        <f>תקן[[#This Row],[כמות]]</f>
        <v>1</v>
      </c>
      <c r="I72" s="190">
        <f>תקן[[#This Row],[סהכ עלות]]</f>
        <v>4500</v>
      </c>
      <c r="J72" s="191"/>
      <c r="K72" s="179" t="str">
        <f t="shared" si="13"/>
        <v>מתקן שתיה קלה (דיספנסר)</v>
      </c>
      <c r="L72" s="180"/>
      <c r="M72" s="181">
        <f t="shared" si="11"/>
        <v>-1</v>
      </c>
      <c r="N72" s="181">
        <f t="shared" si="12"/>
        <v>0</v>
      </c>
      <c r="O72" s="180"/>
      <c r="P72" s="192"/>
      <c r="Q72" s="185" t="str">
        <f t="shared" si="6"/>
        <v>תשושי נפש</v>
      </c>
      <c r="R72" s="185">
        <f t="shared" si="7"/>
        <v>15</v>
      </c>
      <c r="S72" s="185" t="str">
        <f t="shared" si="8"/>
        <v>כלי חשמל</v>
      </c>
      <c r="T72" s="186" t="str">
        <f t="shared" si="9"/>
        <v>מתקן שתיה קלה (דיספנסר)</v>
      </c>
      <c r="U72" s="187">
        <f t="shared" si="2"/>
        <v>0</v>
      </c>
      <c r="V72" s="181">
        <f t="shared" si="3"/>
        <v>-1</v>
      </c>
      <c r="W72" s="181">
        <f t="shared" si="4"/>
        <v>4500</v>
      </c>
      <c r="X72" s="181">
        <f t="shared" si="14"/>
        <v>0</v>
      </c>
      <c r="Y72" s="193"/>
      <c r="AA72" s="189" t="str">
        <f>'טבלה מרכזת תקן מקור'!A72</f>
        <v>תשושי נפש</v>
      </c>
      <c r="AB72" s="189">
        <f>'טבלה מרכזת תקן מקור'!B72</f>
        <v>15</v>
      </c>
      <c r="AC72" s="189" t="str">
        <f>'טבלה מרכזת תקן מקור'!C72</f>
        <v>כלי חשמל</v>
      </c>
      <c r="AD72" s="189" t="str">
        <f>'טבלה מרכזת תקן מקור'!D72</f>
        <v>חדר אוכל</v>
      </c>
      <c r="AE72" s="189" t="str">
        <f>'טבלה מרכזת תקן מקור'!E72</f>
        <v>מתקן שתיה קלה (דיספנסר)</v>
      </c>
      <c r="AF72" s="189">
        <f>'טבלה מרכזת תקן מקור'!F72</f>
        <v>4500</v>
      </c>
      <c r="AG72" s="189">
        <f>'טבלה מרכזת תקן מקור'!G72</f>
        <v>1</v>
      </c>
      <c r="AH72" s="189">
        <f>'טבלה מרכזת תקן מקור'!H72</f>
        <v>4500</v>
      </c>
    </row>
    <row r="73" spans="2:34" ht="15" thickBot="1" x14ac:dyDescent="0.25">
      <c r="B73" s="190" t="str">
        <f>תקן[[#This Row],[סוג מרכז]]</f>
        <v>תשושי נפש</v>
      </c>
      <c r="C73" s="190">
        <f>תקן[[#This Row],[גודל מרכז]]</f>
        <v>15</v>
      </c>
      <c r="D73" s="190" t="str">
        <f>תקן[[#This Row],[סוג פריט]]</f>
        <v>כלי חשמל</v>
      </c>
      <c r="E73" s="190" t="str">
        <f>תקן[[#This Row],[קטגוריה]]</f>
        <v>חדר רחצה</v>
      </c>
      <c r="F73" s="177" t="str">
        <f>תקן[[#This Row],[תיאור הפריט]]</f>
        <v>תנור חימום</v>
      </c>
      <c r="G73" s="190">
        <f>תקן[[#This Row],[עלות פריט]]</f>
        <v>250</v>
      </c>
      <c r="H73" s="190">
        <f>תקן[[#This Row],[כמות]]</f>
        <v>1</v>
      </c>
      <c r="I73" s="190">
        <f>תקן[[#This Row],[סהכ עלות]]</f>
        <v>250</v>
      </c>
      <c r="J73" s="191"/>
      <c r="K73" s="179" t="str">
        <f t="shared" si="13"/>
        <v>תנור חימום</v>
      </c>
      <c r="L73" s="180"/>
      <c r="M73" s="181">
        <f t="shared" si="11"/>
        <v>-1</v>
      </c>
      <c r="N73" s="181">
        <f t="shared" si="12"/>
        <v>0</v>
      </c>
      <c r="O73" s="180"/>
      <c r="P73" s="192"/>
      <c r="Q73" s="185" t="str">
        <f t="shared" si="6"/>
        <v>תשושי נפש</v>
      </c>
      <c r="R73" s="185">
        <f t="shared" si="7"/>
        <v>15</v>
      </c>
      <c r="S73" s="185" t="str">
        <f t="shared" si="8"/>
        <v>כלי חשמל</v>
      </c>
      <c r="T73" s="186" t="str">
        <f t="shared" si="9"/>
        <v>תנור חימום</v>
      </c>
      <c r="U73" s="187">
        <f t="shared" ref="U73:U136" si="15">L73</f>
        <v>0</v>
      </c>
      <c r="V73" s="181">
        <f t="shared" ref="V73:V136" si="16">M73</f>
        <v>-1</v>
      </c>
      <c r="W73" s="181">
        <f t="shared" ref="W73:W136" si="17">G73</f>
        <v>250</v>
      </c>
      <c r="X73" s="181">
        <f t="shared" si="14"/>
        <v>0</v>
      </c>
      <c r="Y73" s="193"/>
      <c r="AA73" s="189" t="str">
        <f>'טבלה מרכזת תקן מקור'!A73</f>
        <v>תשושי נפש</v>
      </c>
      <c r="AB73" s="189">
        <f>'טבלה מרכזת תקן מקור'!B73</f>
        <v>15</v>
      </c>
      <c r="AC73" s="189" t="str">
        <f>'טבלה מרכזת תקן מקור'!C73</f>
        <v>כלי חשמל</v>
      </c>
      <c r="AD73" s="189" t="str">
        <f>'טבלה מרכזת תקן מקור'!D73</f>
        <v>חדר רחצה</v>
      </c>
      <c r="AE73" s="189" t="str">
        <f>'טבלה מרכזת תקן מקור'!E73</f>
        <v>תנור חימום</v>
      </c>
      <c r="AF73" s="189">
        <f>'טבלה מרכזת תקן מקור'!F73</f>
        <v>250</v>
      </c>
      <c r="AG73" s="189">
        <f>'טבלה מרכזת תקן מקור'!G73</f>
        <v>1</v>
      </c>
      <c r="AH73" s="189">
        <f>'טבלה מרכזת תקן מקור'!H73</f>
        <v>250</v>
      </c>
    </row>
    <row r="74" spans="2:34" ht="15" thickBot="1" x14ac:dyDescent="0.25">
      <c r="B74" s="190" t="str">
        <f>תקן[[#This Row],[סוג מרכז]]</f>
        <v>תשושי נפש</v>
      </c>
      <c r="C74" s="190">
        <f>תקן[[#This Row],[גודל מרכז]]</f>
        <v>15</v>
      </c>
      <c r="D74" s="190" t="str">
        <f>תקן[[#This Row],[סוג פריט]]</f>
        <v>כללי</v>
      </c>
      <c r="E74" s="190" t="str">
        <f>תקן[[#This Row],[קטגוריה]]</f>
        <v>חדרי צוות/רב תחומי</v>
      </c>
      <c r="F74" s="177" t="str">
        <f>תקן[[#This Row],[תיאור הפריט]]</f>
        <v>מד חום אינפרא אדום</v>
      </c>
      <c r="G74" s="190">
        <f>תקן[[#This Row],[עלות פריט]]</f>
        <v>250</v>
      </c>
      <c r="H74" s="190">
        <f>תקן[[#This Row],[כמות]]</f>
        <v>1</v>
      </c>
      <c r="I74" s="190">
        <f>תקן[[#This Row],[סהכ עלות]]</f>
        <v>250</v>
      </c>
      <c r="J74" s="191"/>
      <c r="K74" s="179" t="str">
        <f t="shared" si="13"/>
        <v>מד חום אינפרא אדום</v>
      </c>
      <c r="L74" s="180"/>
      <c r="M74" s="181">
        <f t="shared" si="11"/>
        <v>-1</v>
      </c>
      <c r="N74" s="181">
        <f t="shared" si="12"/>
        <v>0</v>
      </c>
      <c r="O74" s="180"/>
      <c r="P74" s="192"/>
      <c r="Q74" s="185" t="str">
        <f t="shared" ref="Q74:Q137" si="18">B74</f>
        <v>תשושי נפש</v>
      </c>
      <c r="R74" s="185">
        <f t="shared" ref="R74:R137" si="19">C74</f>
        <v>15</v>
      </c>
      <c r="S74" s="185" t="str">
        <f t="shared" ref="S74:S137" si="20">D74</f>
        <v>כללי</v>
      </c>
      <c r="T74" s="186" t="str">
        <f t="shared" ref="T74:T137" si="21">F74</f>
        <v>מד חום אינפרא אדום</v>
      </c>
      <c r="U74" s="187">
        <f t="shared" si="15"/>
        <v>0</v>
      </c>
      <c r="V74" s="181">
        <f t="shared" si="16"/>
        <v>-1</v>
      </c>
      <c r="W74" s="181">
        <f t="shared" si="17"/>
        <v>250</v>
      </c>
      <c r="X74" s="181">
        <f t="shared" si="14"/>
        <v>0</v>
      </c>
      <c r="Y74" s="193"/>
      <c r="AA74" s="189" t="str">
        <f>'טבלה מרכזת תקן מקור'!A74</f>
        <v>תשושי נפש</v>
      </c>
      <c r="AB74" s="189">
        <f>'טבלה מרכזת תקן מקור'!B74</f>
        <v>15</v>
      </c>
      <c r="AC74" s="189" t="str">
        <f>'טבלה מרכזת תקן מקור'!C74</f>
        <v>כללי</v>
      </c>
      <c r="AD74" s="189" t="str">
        <f>'טבלה מרכזת תקן מקור'!D74</f>
        <v>חדרי צוות/רב תחומי</v>
      </c>
      <c r="AE74" s="189" t="str">
        <f>'טבלה מרכזת תקן מקור'!E74</f>
        <v>מד חום אינפרא אדום</v>
      </c>
      <c r="AF74" s="189">
        <f>'טבלה מרכזת תקן מקור'!F74</f>
        <v>250</v>
      </c>
      <c r="AG74" s="189">
        <f>'טבלה מרכזת תקן מקור'!G74</f>
        <v>1</v>
      </c>
      <c r="AH74" s="189">
        <f>'טבלה מרכזת תקן מקור'!H74</f>
        <v>250</v>
      </c>
    </row>
    <row r="75" spans="2:34" ht="29.25" thickBot="1" x14ac:dyDescent="0.25">
      <c r="B75" s="190" t="str">
        <f>תקן[[#This Row],[סוג מרכז]]</f>
        <v>תשושי נפש</v>
      </c>
      <c r="C75" s="190">
        <f>תקן[[#This Row],[גודל מרכז]]</f>
        <v>15</v>
      </c>
      <c r="D75" s="190" t="str">
        <f>תקן[[#This Row],[סוג פריט]]</f>
        <v>כללי</v>
      </c>
      <c r="E75" s="190" t="str">
        <f>תקן[[#This Row],[קטגוריה]]</f>
        <v>חדרי צוות/רב תחומי</v>
      </c>
      <c r="F75" s="177" t="str">
        <f>תקן[[#This Row],[תיאור הפריט]]</f>
        <v>מד לחץ דם, חום, דופק  וסוטורציה</v>
      </c>
      <c r="G75" s="190">
        <f>תקן[[#This Row],[עלות פריט]]</f>
        <v>2500</v>
      </c>
      <c r="H75" s="190">
        <f>תקן[[#This Row],[כמות]]</f>
        <v>1</v>
      </c>
      <c r="I75" s="190">
        <f>תקן[[#This Row],[סהכ עלות]]</f>
        <v>2500</v>
      </c>
      <c r="J75" s="191"/>
      <c r="K75" s="179" t="str">
        <f t="shared" si="13"/>
        <v>מד לחץ דם, חום, דופק  וסוטורציה</v>
      </c>
      <c r="L75" s="180"/>
      <c r="M75" s="181">
        <f t="shared" si="11"/>
        <v>-1</v>
      </c>
      <c r="N75" s="181">
        <f t="shared" si="12"/>
        <v>0</v>
      </c>
      <c r="O75" s="180"/>
      <c r="P75" s="192"/>
      <c r="Q75" s="185" t="str">
        <f t="shared" si="18"/>
        <v>תשושי נפש</v>
      </c>
      <c r="R75" s="185">
        <f t="shared" si="19"/>
        <v>15</v>
      </c>
      <c r="S75" s="185" t="str">
        <f t="shared" si="20"/>
        <v>כללי</v>
      </c>
      <c r="T75" s="186" t="str">
        <f t="shared" si="21"/>
        <v>מד לחץ דם, חום, דופק  וסוטורציה</v>
      </c>
      <c r="U75" s="187">
        <f t="shared" si="15"/>
        <v>0</v>
      </c>
      <c r="V75" s="181">
        <f t="shared" si="16"/>
        <v>-1</v>
      </c>
      <c r="W75" s="181">
        <f t="shared" si="17"/>
        <v>2500</v>
      </c>
      <c r="X75" s="181">
        <f t="shared" si="14"/>
        <v>0</v>
      </c>
      <c r="Y75" s="193"/>
      <c r="AA75" s="189" t="str">
        <f>'טבלה מרכזת תקן מקור'!A75</f>
        <v>תשושי נפש</v>
      </c>
      <c r="AB75" s="189">
        <f>'טבלה מרכזת תקן מקור'!B75</f>
        <v>15</v>
      </c>
      <c r="AC75" s="189" t="str">
        <f>'טבלה מרכזת תקן מקור'!C75</f>
        <v>כללי</v>
      </c>
      <c r="AD75" s="189" t="str">
        <f>'טבלה מרכזת תקן מקור'!D75</f>
        <v>חדרי צוות/רב תחומי</v>
      </c>
      <c r="AE75" s="189" t="str">
        <f>'טבלה מרכזת תקן מקור'!E75</f>
        <v>מד לחץ דם, חום, דופק  וסוטורציה</v>
      </c>
      <c r="AF75" s="189">
        <f>'טבלה מרכזת תקן מקור'!F75</f>
        <v>2500</v>
      </c>
      <c r="AG75" s="189">
        <f>'טבלה מרכזת תקן מקור'!G75</f>
        <v>1</v>
      </c>
      <c r="AH75" s="189">
        <f>'טבלה מרכזת תקן מקור'!H75</f>
        <v>2500</v>
      </c>
    </row>
    <row r="76" spans="2:34" ht="15" thickBot="1" x14ac:dyDescent="0.25">
      <c r="B76" s="190" t="str">
        <f>תקן[[#This Row],[סוג מרכז]]</f>
        <v>תשושי נפש</v>
      </c>
      <c r="C76" s="190">
        <f>תקן[[#This Row],[גודל מרכז]]</f>
        <v>15</v>
      </c>
      <c r="D76" s="190" t="str">
        <f>תקן[[#This Row],[סוג פריט]]</f>
        <v>כללי</v>
      </c>
      <c r="E76" s="190" t="str">
        <f>תקן[[#This Row],[קטגוריה]]</f>
        <v>כללי</v>
      </c>
      <c r="F76" s="177" t="str">
        <f>תקן[[#This Row],[תיאור הפריט]]</f>
        <v>מזרקי אפיפן</v>
      </c>
      <c r="G76" s="190">
        <f>תקן[[#This Row],[עלות פריט]]</f>
        <v>350</v>
      </c>
      <c r="H76" s="190">
        <f>תקן[[#This Row],[כמות]]</f>
        <v>1</v>
      </c>
      <c r="I76" s="190">
        <f>תקן[[#This Row],[סהכ עלות]]</f>
        <v>350</v>
      </c>
      <c r="J76" s="191"/>
      <c r="K76" s="179" t="str">
        <f t="shared" si="13"/>
        <v>מזרקי אפיפן</v>
      </c>
      <c r="L76" s="180"/>
      <c r="M76" s="181">
        <f t="shared" si="11"/>
        <v>-1</v>
      </c>
      <c r="N76" s="181">
        <f t="shared" si="12"/>
        <v>0</v>
      </c>
      <c r="O76" s="180"/>
      <c r="P76" s="192"/>
      <c r="Q76" s="185" t="str">
        <f t="shared" si="18"/>
        <v>תשושי נפש</v>
      </c>
      <c r="R76" s="185">
        <f t="shared" si="19"/>
        <v>15</v>
      </c>
      <c r="S76" s="185" t="str">
        <f t="shared" si="20"/>
        <v>כללי</v>
      </c>
      <c r="T76" s="186" t="str">
        <f t="shared" si="21"/>
        <v>מזרקי אפיפן</v>
      </c>
      <c r="U76" s="187">
        <f t="shared" si="15"/>
        <v>0</v>
      </c>
      <c r="V76" s="181">
        <f t="shared" si="16"/>
        <v>-1</v>
      </c>
      <c r="W76" s="181">
        <f t="shared" si="17"/>
        <v>350</v>
      </c>
      <c r="X76" s="181">
        <f t="shared" si="14"/>
        <v>0</v>
      </c>
      <c r="Y76" s="193"/>
      <c r="AA76" s="189" t="str">
        <f>'טבלה מרכזת תקן מקור'!A76</f>
        <v>תשושי נפש</v>
      </c>
      <c r="AB76" s="189">
        <f>'טבלה מרכזת תקן מקור'!B76</f>
        <v>15</v>
      </c>
      <c r="AC76" s="189" t="str">
        <f>'טבלה מרכזת תקן מקור'!C76</f>
        <v>כללי</v>
      </c>
      <c r="AD76" s="189" t="str">
        <f>'טבלה מרכזת תקן מקור'!D76</f>
        <v>כללי</v>
      </c>
      <c r="AE76" s="189" t="str">
        <f>'טבלה מרכזת תקן מקור'!E76</f>
        <v>מזרקי אפיפן</v>
      </c>
      <c r="AF76" s="189">
        <f>'טבלה מרכזת תקן מקור'!F76</f>
        <v>350</v>
      </c>
      <c r="AG76" s="189">
        <f>'טבלה מרכזת תקן מקור'!G76</f>
        <v>1</v>
      </c>
      <c r="AH76" s="189">
        <f>'טבלה מרכזת תקן מקור'!H76</f>
        <v>350</v>
      </c>
    </row>
    <row r="77" spans="2:34" ht="29.25" thickBot="1" x14ac:dyDescent="0.25">
      <c r="B77" s="190" t="str">
        <f>תקן[[#This Row],[סוג מרכז]]</f>
        <v>תשושי נפש</v>
      </c>
      <c r="C77" s="190">
        <f>תקן[[#This Row],[גודל מרכז]]</f>
        <v>15</v>
      </c>
      <c r="D77" s="190" t="str">
        <f>תקן[[#This Row],[סוג פריט]]</f>
        <v>כללי</v>
      </c>
      <c r="E77" s="190" t="str">
        <f>תקן[[#This Row],[קטגוריה]]</f>
        <v>כללי</v>
      </c>
      <c r="F77" s="177" t="str">
        <f>תקן[[#This Row],[תיאור הפריט]]</f>
        <v>עיצוב פנים - תקציב למעצב/ת</v>
      </c>
      <c r="G77" s="190">
        <f>תקן[[#This Row],[עלות פריט]]</f>
        <v>10000</v>
      </c>
      <c r="H77" s="190">
        <f>תקן[[#This Row],[כמות]]</f>
        <v>1</v>
      </c>
      <c r="I77" s="190">
        <f>תקן[[#This Row],[סהכ עלות]]</f>
        <v>10000</v>
      </c>
      <c r="J77" s="191"/>
      <c r="K77" s="179" t="str">
        <f t="shared" si="13"/>
        <v>עיצוב פנים - תקציב למעצב/ת</v>
      </c>
      <c r="L77" s="180"/>
      <c r="M77" s="181">
        <f t="shared" si="11"/>
        <v>-1</v>
      </c>
      <c r="N77" s="181">
        <f t="shared" si="12"/>
        <v>0</v>
      </c>
      <c r="O77" s="180"/>
      <c r="P77" s="192"/>
      <c r="Q77" s="185" t="str">
        <f t="shared" si="18"/>
        <v>תשושי נפש</v>
      </c>
      <c r="R77" s="185">
        <f t="shared" si="19"/>
        <v>15</v>
      </c>
      <c r="S77" s="185" t="str">
        <f t="shared" si="20"/>
        <v>כללי</v>
      </c>
      <c r="T77" s="186" t="str">
        <f t="shared" si="21"/>
        <v>עיצוב פנים - תקציב למעצב/ת</v>
      </c>
      <c r="U77" s="187">
        <f t="shared" si="15"/>
        <v>0</v>
      </c>
      <c r="V77" s="181">
        <f t="shared" si="16"/>
        <v>-1</v>
      </c>
      <c r="W77" s="181">
        <f t="shared" si="17"/>
        <v>10000</v>
      </c>
      <c r="X77" s="181">
        <f t="shared" si="14"/>
        <v>0</v>
      </c>
      <c r="Y77" s="193"/>
      <c r="AA77" s="189" t="str">
        <f>'טבלה מרכזת תקן מקור'!A77</f>
        <v>תשושי נפש</v>
      </c>
      <c r="AB77" s="189">
        <f>'טבלה מרכזת תקן מקור'!B77</f>
        <v>15</v>
      </c>
      <c r="AC77" s="189" t="str">
        <f>'טבלה מרכזת תקן מקור'!C77</f>
        <v>כללי</v>
      </c>
      <c r="AD77" s="189" t="str">
        <f>'טבלה מרכזת תקן מקור'!D77</f>
        <v>כללי</v>
      </c>
      <c r="AE77" s="189" t="str">
        <f>'טבלה מרכזת תקן מקור'!E77</f>
        <v>עיצוב פנים - תקציב למעצב/ת</v>
      </c>
      <c r="AF77" s="189">
        <f>'טבלה מרכזת תקן מקור'!F77</f>
        <v>10000</v>
      </c>
      <c r="AG77" s="189">
        <f>'טבלה מרכזת תקן מקור'!G77</f>
        <v>1</v>
      </c>
      <c r="AH77" s="189">
        <f>'טבלה מרכזת תקן מקור'!H77</f>
        <v>10000</v>
      </c>
    </row>
    <row r="78" spans="2:34" ht="15" thickBot="1" x14ac:dyDescent="0.25">
      <c r="B78" s="190" t="str">
        <f>תקן[[#This Row],[סוג מרכז]]</f>
        <v>תשושי נפש</v>
      </c>
      <c r="C78" s="190">
        <f>תקן[[#This Row],[גודל מרכז]]</f>
        <v>15</v>
      </c>
      <c r="D78" s="190" t="str">
        <f>תקן[[#This Row],[סוג פריט]]</f>
        <v>כללי</v>
      </c>
      <c r="E78" s="190" t="str">
        <f>תקן[[#This Row],[קטגוריה]]</f>
        <v>כללי</v>
      </c>
      <c r="F78" s="177" t="str">
        <f>תקן[[#This Row],[תיאור הפריט]]</f>
        <v>קטלן יתושים</v>
      </c>
      <c r="G78" s="190">
        <f>תקן[[#This Row],[עלות פריט]]</f>
        <v>250</v>
      </c>
      <c r="H78" s="190">
        <f>תקן[[#This Row],[כמות]]</f>
        <v>2</v>
      </c>
      <c r="I78" s="190">
        <f>תקן[[#This Row],[סהכ עלות]]</f>
        <v>500</v>
      </c>
      <c r="J78" s="191"/>
      <c r="K78" s="179" t="str">
        <f t="shared" si="13"/>
        <v>קטלן יתושים</v>
      </c>
      <c r="L78" s="180"/>
      <c r="M78" s="181">
        <f t="shared" si="11"/>
        <v>-2</v>
      </c>
      <c r="N78" s="181">
        <f t="shared" si="12"/>
        <v>0</v>
      </c>
      <c r="O78" s="180"/>
      <c r="P78" s="192"/>
      <c r="Q78" s="185" t="str">
        <f t="shared" si="18"/>
        <v>תשושי נפש</v>
      </c>
      <c r="R78" s="185">
        <f t="shared" si="19"/>
        <v>15</v>
      </c>
      <c r="S78" s="185" t="str">
        <f t="shared" si="20"/>
        <v>כללי</v>
      </c>
      <c r="T78" s="186" t="str">
        <f t="shared" si="21"/>
        <v>קטלן יתושים</v>
      </c>
      <c r="U78" s="187">
        <f t="shared" si="15"/>
        <v>0</v>
      </c>
      <c r="V78" s="181">
        <f t="shared" si="16"/>
        <v>-2</v>
      </c>
      <c r="W78" s="181">
        <f t="shared" si="17"/>
        <v>250</v>
      </c>
      <c r="X78" s="181">
        <f t="shared" si="14"/>
        <v>0</v>
      </c>
      <c r="Y78" s="193"/>
      <c r="AA78" s="189" t="str">
        <f>'טבלה מרכזת תקן מקור'!A78</f>
        <v>תשושי נפש</v>
      </c>
      <c r="AB78" s="189">
        <f>'טבלה מרכזת תקן מקור'!B78</f>
        <v>15</v>
      </c>
      <c r="AC78" s="189" t="str">
        <f>'טבלה מרכזת תקן מקור'!C78</f>
        <v>כללי</v>
      </c>
      <c r="AD78" s="189" t="str">
        <f>'טבלה מרכזת תקן מקור'!D78</f>
        <v>כללי</v>
      </c>
      <c r="AE78" s="189" t="str">
        <f>'טבלה מרכזת תקן מקור'!E78</f>
        <v>קטלן יתושים</v>
      </c>
      <c r="AF78" s="189">
        <f>'טבלה מרכזת תקן מקור'!F78</f>
        <v>250</v>
      </c>
      <c r="AG78" s="189">
        <f>'טבלה מרכזת תקן מקור'!G78</f>
        <v>2</v>
      </c>
      <c r="AH78" s="189">
        <f>'טבלה מרכזת תקן מקור'!H78</f>
        <v>500</v>
      </c>
    </row>
    <row r="79" spans="2:34" ht="15" thickBot="1" x14ac:dyDescent="0.25">
      <c r="B79" s="190" t="str">
        <f>תקן[[#This Row],[סוג מרכז]]</f>
        <v>תשושי נפש</v>
      </c>
      <c r="C79" s="190">
        <f>תקן[[#This Row],[גודל מרכז]]</f>
        <v>15</v>
      </c>
      <c r="D79" s="190" t="str">
        <f>תקן[[#This Row],[סוג פריט]]</f>
        <v>מטבח וחדר אוכל</v>
      </c>
      <c r="E79" s="190" t="str">
        <f>תקן[[#This Row],[קטגוריה]]</f>
        <v>מטבח</v>
      </c>
      <c r="F79" s="177" t="str">
        <f>תקן[[#This Row],[תיאור הפריט]]</f>
        <v>ארון חימום תבניות</v>
      </c>
      <c r="G79" s="190">
        <f>תקן[[#This Row],[עלות פריט]]</f>
        <v>7500</v>
      </c>
      <c r="H79" s="190">
        <f>תקן[[#This Row],[כמות]]</f>
        <v>1</v>
      </c>
      <c r="I79" s="190">
        <f>תקן[[#This Row],[סהכ עלות]]</f>
        <v>7500</v>
      </c>
      <c r="J79" s="191"/>
      <c r="K79" s="179" t="str">
        <f t="shared" si="13"/>
        <v>ארון חימום תבניות</v>
      </c>
      <c r="L79" s="180"/>
      <c r="M79" s="181">
        <f t="shared" si="11"/>
        <v>-1</v>
      </c>
      <c r="N79" s="181">
        <f t="shared" si="12"/>
        <v>0</v>
      </c>
      <c r="O79" s="180"/>
      <c r="P79" s="192"/>
      <c r="Q79" s="185" t="str">
        <f t="shared" si="18"/>
        <v>תשושי נפש</v>
      </c>
      <c r="R79" s="185">
        <f t="shared" si="19"/>
        <v>15</v>
      </c>
      <c r="S79" s="185" t="str">
        <f t="shared" si="20"/>
        <v>מטבח וחדר אוכל</v>
      </c>
      <c r="T79" s="186" t="str">
        <f t="shared" si="21"/>
        <v>ארון חימום תבניות</v>
      </c>
      <c r="U79" s="187">
        <f t="shared" si="15"/>
        <v>0</v>
      </c>
      <c r="V79" s="181">
        <f t="shared" si="16"/>
        <v>-1</v>
      </c>
      <c r="W79" s="181">
        <f t="shared" si="17"/>
        <v>7500</v>
      </c>
      <c r="X79" s="181">
        <f t="shared" si="14"/>
        <v>0</v>
      </c>
      <c r="Y79" s="193"/>
      <c r="AA79" s="189" t="str">
        <f>'טבלה מרכזת תקן מקור'!A79</f>
        <v>תשושי נפש</v>
      </c>
      <c r="AB79" s="189">
        <f>'טבלה מרכזת תקן מקור'!B79</f>
        <v>15</v>
      </c>
      <c r="AC79" s="189" t="str">
        <f>'טבלה מרכזת תקן מקור'!C79</f>
        <v>מטבח וחדר אוכל</v>
      </c>
      <c r="AD79" s="189" t="str">
        <f>'טבלה מרכזת תקן מקור'!D79</f>
        <v>מטבח</v>
      </c>
      <c r="AE79" s="189" t="str">
        <f>'טבלה מרכזת תקן מקור'!E79</f>
        <v>ארון חימום תבניות</v>
      </c>
      <c r="AF79" s="189">
        <f>'טבלה מרכזת תקן מקור'!F79</f>
        <v>7500</v>
      </c>
      <c r="AG79" s="189">
        <f>'טבלה מרכזת תקן מקור'!G79</f>
        <v>1</v>
      </c>
      <c r="AH79" s="189">
        <f>'טבלה מרכזת תקן מקור'!H79</f>
        <v>7500</v>
      </c>
    </row>
    <row r="80" spans="2:34" ht="15" thickBot="1" x14ac:dyDescent="0.25">
      <c r="B80" s="190" t="str">
        <f>תקן[[#This Row],[סוג מרכז]]</f>
        <v>תשושי נפש</v>
      </c>
      <c r="C80" s="190">
        <f>תקן[[#This Row],[גודל מרכז]]</f>
        <v>15</v>
      </c>
      <c r="D80" s="190" t="str">
        <f>תקן[[#This Row],[סוג פריט]]</f>
        <v>מטבח וחדר אוכל</v>
      </c>
      <c r="E80" s="190" t="str">
        <f>תקן[[#This Row],[קטגוריה]]</f>
        <v>מטבח</v>
      </c>
      <c r="F80" s="177" t="str">
        <f>תקן[[#This Row],[תיאור הפריט]]</f>
        <v>כוננית לאיחסון כלים וסירים</v>
      </c>
      <c r="G80" s="190">
        <f>תקן[[#This Row],[עלות פריט]]</f>
        <v>1500</v>
      </c>
      <c r="H80" s="190">
        <f>תקן[[#This Row],[כמות]]</f>
        <v>1</v>
      </c>
      <c r="I80" s="190">
        <f>תקן[[#This Row],[סהכ עלות]]</f>
        <v>1500</v>
      </c>
      <c r="J80" s="191"/>
      <c r="K80" s="179" t="str">
        <f t="shared" si="13"/>
        <v>כוננית לאיחסון כלים וסירים</v>
      </c>
      <c r="L80" s="180"/>
      <c r="M80" s="181">
        <f t="shared" si="11"/>
        <v>-1</v>
      </c>
      <c r="N80" s="181">
        <f t="shared" si="12"/>
        <v>0</v>
      </c>
      <c r="O80" s="180"/>
      <c r="P80" s="192"/>
      <c r="Q80" s="185" t="str">
        <f t="shared" si="18"/>
        <v>תשושי נפש</v>
      </c>
      <c r="R80" s="185">
        <f t="shared" si="19"/>
        <v>15</v>
      </c>
      <c r="S80" s="185" t="str">
        <f t="shared" si="20"/>
        <v>מטבח וחדר אוכל</v>
      </c>
      <c r="T80" s="186" t="str">
        <f t="shared" si="21"/>
        <v>כוננית לאיחסון כלים וסירים</v>
      </c>
      <c r="U80" s="187">
        <f t="shared" si="15"/>
        <v>0</v>
      </c>
      <c r="V80" s="181">
        <f t="shared" si="16"/>
        <v>-1</v>
      </c>
      <c r="W80" s="181">
        <f t="shared" si="17"/>
        <v>1500</v>
      </c>
      <c r="X80" s="181">
        <f t="shared" si="14"/>
        <v>0</v>
      </c>
      <c r="Y80" s="193"/>
      <c r="AA80" s="189" t="str">
        <f>'טבלה מרכזת תקן מקור'!A80</f>
        <v>תשושי נפש</v>
      </c>
      <c r="AB80" s="189">
        <f>'טבלה מרכזת תקן מקור'!B80</f>
        <v>15</v>
      </c>
      <c r="AC80" s="189" t="str">
        <f>'טבלה מרכזת תקן מקור'!C80</f>
        <v>מטבח וחדר אוכל</v>
      </c>
      <c r="AD80" s="189" t="str">
        <f>'טבלה מרכזת תקן מקור'!D80</f>
        <v>מטבח</v>
      </c>
      <c r="AE80" s="189" t="str">
        <f>'טבלה מרכזת תקן מקור'!E80</f>
        <v>כוננית לאיחסון כלים וסירים</v>
      </c>
      <c r="AF80" s="189">
        <f>'טבלה מרכזת תקן מקור'!F80</f>
        <v>1500</v>
      </c>
      <c r="AG80" s="189">
        <f>'טבלה מרכזת תקן מקור'!G80</f>
        <v>1</v>
      </c>
      <c r="AH80" s="189">
        <f>'טבלה מרכזת תקן מקור'!H80</f>
        <v>1500</v>
      </c>
    </row>
    <row r="81" spans="2:34" ht="15" thickBot="1" x14ac:dyDescent="0.25">
      <c r="B81" s="190" t="str">
        <f>תקן[[#This Row],[סוג מרכז]]</f>
        <v>תשושי נפש</v>
      </c>
      <c r="C81" s="190">
        <f>תקן[[#This Row],[גודל מרכז]]</f>
        <v>15</v>
      </c>
      <c r="D81" s="190" t="str">
        <f>תקן[[#This Row],[סוג פריט]]</f>
        <v>מטבח וחדר אוכל</v>
      </c>
      <c r="E81" s="190" t="str">
        <f>תקן[[#This Row],[קטגוריה]]</f>
        <v>חדר אוכל</v>
      </c>
      <c r="F81" s="177" t="str">
        <f>תקן[[#This Row],[תיאור הפריט]]</f>
        <v>כלי אוכל</v>
      </c>
      <c r="G81" s="190">
        <f>תקן[[#This Row],[עלות פריט]]</f>
        <v>1000</v>
      </c>
      <c r="H81" s="190">
        <f>תקן[[#This Row],[כמות]]</f>
        <v>5</v>
      </c>
      <c r="I81" s="190">
        <f>תקן[[#This Row],[סהכ עלות]]</f>
        <v>5000</v>
      </c>
      <c r="J81" s="191"/>
      <c r="K81" s="179" t="str">
        <f t="shared" si="13"/>
        <v>כלי אוכל</v>
      </c>
      <c r="L81" s="180"/>
      <c r="M81" s="181">
        <f t="shared" si="11"/>
        <v>-5</v>
      </c>
      <c r="N81" s="181">
        <f t="shared" si="12"/>
        <v>0</v>
      </c>
      <c r="O81" s="180"/>
      <c r="P81" s="192"/>
      <c r="Q81" s="185" t="str">
        <f t="shared" si="18"/>
        <v>תשושי נפש</v>
      </c>
      <c r="R81" s="185">
        <f t="shared" si="19"/>
        <v>15</v>
      </c>
      <c r="S81" s="185" t="str">
        <f t="shared" si="20"/>
        <v>מטבח וחדר אוכל</v>
      </c>
      <c r="T81" s="186" t="str">
        <f t="shared" si="21"/>
        <v>כלי אוכל</v>
      </c>
      <c r="U81" s="187">
        <f t="shared" si="15"/>
        <v>0</v>
      </c>
      <c r="V81" s="181">
        <f t="shared" si="16"/>
        <v>-5</v>
      </c>
      <c r="W81" s="181">
        <f t="shared" si="17"/>
        <v>1000</v>
      </c>
      <c r="X81" s="181">
        <f t="shared" si="14"/>
        <v>0</v>
      </c>
      <c r="Y81" s="193"/>
      <c r="AA81" s="189" t="str">
        <f>'טבלה מרכזת תקן מקור'!A81</f>
        <v>תשושי נפש</v>
      </c>
      <c r="AB81" s="189">
        <f>'טבלה מרכזת תקן מקור'!B81</f>
        <v>15</v>
      </c>
      <c r="AC81" s="189" t="str">
        <f>'טבלה מרכזת תקן מקור'!C81</f>
        <v>מטבח וחדר אוכל</v>
      </c>
      <c r="AD81" s="189" t="str">
        <f>'טבלה מרכזת תקן מקור'!D81</f>
        <v>חדר אוכל</v>
      </c>
      <c r="AE81" s="189" t="str">
        <f>'טבלה מרכזת תקן מקור'!E81</f>
        <v>כלי אוכל</v>
      </c>
      <c r="AF81" s="189">
        <f>'טבלה מרכזת תקן מקור'!F81</f>
        <v>1000</v>
      </c>
      <c r="AG81" s="189">
        <f>'טבלה מרכזת תקן מקור'!G81</f>
        <v>5</v>
      </c>
      <c r="AH81" s="189">
        <f>'טבלה מרכזת תקן מקור'!H81</f>
        <v>5000</v>
      </c>
    </row>
    <row r="82" spans="2:34" ht="15" thickBot="1" x14ac:dyDescent="0.25">
      <c r="B82" s="190" t="str">
        <f>תקן[[#This Row],[סוג מרכז]]</f>
        <v>תשושי נפש</v>
      </c>
      <c r="C82" s="190">
        <f>תקן[[#This Row],[גודל מרכז]]</f>
        <v>15</v>
      </c>
      <c r="D82" s="190" t="str">
        <f>תקן[[#This Row],[סוג פריט]]</f>
        <v>מטבח וחדר אוכל</v>
      </c>
      <c r="E82" s="190" t="str">
        <f>תקן[[#This Row],[קטגוריה]]</f>
        <v>כלי הכנה-מטבח מחמם</v>
      </c>
      <c r="F82" s="177" t="str">
        <f>תקן[[#This Row],[תיאור הפריט]]</f>
        <v>כלי עבודה מסוגים שונים</v>
      </c>
      <c r="G82" s="190">
        <f>תקן[[#This Row],[עלות פריט]]</f>
        <v>3500</v>
      </c>
      <c r="H82" s="190">
        <f>תקן[[#This Row],[כמות]]</f>
        <v>1</v>
      </c>
      <c r="I82" s="190">
        <f>תקן[[#This Row],[סהכ עלות]]</f>
        <v>3500</v>
      </c>
      <c r="J82" s="191"/>
      <c r="K82" s="179" t="str">
        <f t="shared" si="13"/>
        <v>כלי עבודה מסוגים שונים</v>
      </c>
      <c r="L82" s="180"/>
      <c r="M82" s="181">
        <f t="shared" si="11"/>
        <v>-1</v>
      </c>
      <c r="N82" s="181">
        <f t="shared" si="12"/>
        <v>0</v>
      </c>
      <c r="O82" s="180"/>
      <c r="P82" s="192"/>
      <c r="Q82" s="185" t="str">
        <f t="shared" si="18"/>
        <v>תשושי נפש</v>
      </c>
      <c r="R82" s="185">
        <f t="shared" si="19"/>
        <v>15</v>
      </c>
      <c r="S82" s="185" t="str">
        <f t="shared" si="20"/>
        <v>מטבח וחדר אוכל</v>
      </c>
      <c r="T82" s="186" t="str">
        <f t="shared" si="21"/>
        <v>כלי עבודה מסוגים שונים</v>
      </c>
      <c r="U82" s="187">
        <f t="shared" si="15"/>
        <v>0</v>
      </c>
      <c r="V82" s="181">
        <f t="shared" si="16"/>
        <v>-1</v>
      </c>
      <c r="W82" s="181">
        <f t="shared" si="17"/>
        <v>3500</v>
      </c>
      <c r="X82" s="181">
        <f t="shared" si="14"/>
        <v>0</v>
      </c>
      <c r="Y82" s="193"/>
      <c r="AA82" s="189" t="str">
        <f>'טבלה מרכזת תקן מקור'!A82</f>
        <v>תשושי נפש</v>
      </c>
      <c r="AB82" s="189">
        <f>'טבלה מרכזת תקן מקור'!B82</f>
        <v>15</v>
      </c>
      <c r="AC82" s="189" t="str">
        <f>'טבלה מרכזת תקן מקור'!C82</f>
        <v>מטבח וחדר אוכל</v>
      </c>
      <c r="AD82" s="189" t="str">
        <f>'טבלה מרכזת תקן מקור'!D82</f>
        <v>כלי הכנה-מטבח מחמם</v>
      </c>
      <c r="AE82" s="189" t="str">
        <f>'טבלה מרכזת תקן מקור'!E82</f>
        <v>כלי עבודה מסוגים שונים</v>
      </c>
      <c r="AF82" s="189">
        <f>'טבלה מרכזת תקן מקור'!F82</f>
        <v>3500</v>
      </c>
      <c r="AG82" s="189">
        <f>'טבלה מרכזת תקן מקור'!G82</f>
        <v>1</v>
      </c>
      <c r="AH82" s="189">
        <f>'טבלה מרכזת תקן מקור'!H82</f>
        <v>3500</v>
      </c>
    </row>
    <row r="83" spans="2:34" ht="15" thickBot="1" x14ac:dyDescent="0.25">
      <c r="B83" s="190" t="str">
        <f>תקן[[#This Row],[סוג מרכז]]</f>
        <v>תשושי נפש</v>
      </c>
      <c r="C83" s="190">
        <f>תקן[[#This Row],[גודל מרכז]]</f>
        <v>15</v>
      </c>
      <c r="D83" s="190" t="str">
        <f>תקן[[#This Row],[סוג פריט]]</f>
        <v>מטבח וחדר אוכל</v>
      </c>
      <c r="E83" s="190" t="str">
        <f>תקן[[#This Row],[קטגוריה]]</f>
        <v>מטבח</v>
      </c>
      <c r="F83" s="177" t="str">
        <f>תקן[[#This Row],[תיאור הפריט]]</f>
        <v>מדיח כלים דלפקי</v>
      </c>
      <c r="G83" s="190">
        <f>תקן[[#This Row],[עלות פריט]]</f>
        <v>8500</v>
      </c>
      <c r="H83" s="190">
        <f>תקן[[#This Row],[כמות]]</f>
        <v>1</v>
      </c>
      <c r="I83" s="190">
        <f>תקן[[#This Row],[סהכ עלות]]</f>
        <v>8500</v>
      </c>
      <c r="J83" s="191"/>
      <c r="K83" s="179" t="str">
        <f t="shared" si="13"/>
        <v>מדיח כלים דלפקי</v>
      </c>
      <c r="L83" s="180"/>
      <c r="M83" s="181">
        <f t="shared" si="11"/>
        <v>-1</v>
      </c>
      <c r="N83" s="181">
        <f t="shared" si="12"/>
        <v>0</v>
      </c>
      <c r="O83" s="180"/>
      <c r="P83" s="192"/>
      <c r="Q83" s="185" t="str">
        <f t="shared" si="18"/>
        <v>תשושי נפש</v>
      </c>
      <c r="R83" s="185">
        <f t="shared" si="19"/>
        <v>15</v>
      </c>
      <c r="S83" s="185" t="str">
        <f t="shared" si="20"/>
        <v>מטבח וחדר אוכל</v>
      </c>
      <c r="T83" s="186" t="str">
        <f t="shared" si="21"/>
        <v>מדיח כלים דלפקי</v>
      </c>
      <c r="U83" s="187">
        <f t="shared" si="15"/>
        <v>0</v>
      </c>
      <c r="V83" s="181">
        <f t="shared" si="16"/>
        <v>-1</v>
      </c>
      <c r="W83" s="181">
        <f t="shared" si="17"/>
        <v>8500</v>
      </c>
      <c r="X83" s="181">
        <f t="shared" si="14"/>
        <v>0</v>
      </c>
      <c r="Y83" s="193"/>
      <c r="AA83" s="189" t="str">
        <f>'טבלה מרכזת תקן מקור'!A83</f>
        <v>תשושי נפש</v>
      </c>
      <c r="AB83" s="189">
        <f>'טבלה מרכזת תקן מקור'!B83</f>
        <v>15</v>
      </c>
      <c r="AC83" s="189" t="str">
        <f>'טבלה מרכזת תקן מקור'!C83</f>
        <v>מטבח וחדר אוכל</v>
      </c>
      <c r="AD83" s="189" t="str">
        <f>'טבלה מרכזת תקן מקור'!D83</f>
        <v>מטבח</v>
      </c>
      <c r="AE83" s="189" t="str">
        <f>'טבלה מרכזת תקן מקור'!E83</f>
        <v>מדיח כלים דלפקי</v>
      </c>
      <c r="AF83" s="189">
        <f>'טבלה מרכזת תקן מקור'!F83</f>
        <v>8500</v>
      </c>
      <c r="AG83" s="189">
        <f>'טבלה מרכזת תקן מקור'!G83</f>
        <v>1</v>
      </c>
      <c r="AH83" s="189">
        <f>'טבלה מרכזת תקן מקור'!H83</f>
        <v>8500</v>
      </c>
    </row>
    <row r="84" spans="2:34" ht="29.25" thickBot="1" x14ac:dyDescent="0.25">
      <c r="B84" s="190" t="str">
        <f>תקן[[#This Row],[סוג מרכז]]</f>
        <v>תשושי נפש</v>
      </c>
      <c r="C84" s="190">
        <f>תקן[[#This Row],[גודל מרכז]]</f>
        <v>15</v>
      </c>
      <c r="D84" s="190" t="str">
        <f>תקן[[#This Row],[סוג פריט]]</f>
        <v>מטבח וחדר אוכל</v>
      </c>
      <c r="E84" s="190" t="str">
        <f>תקן[[#This Row],[קטגוריה]]</f>
        <v>מטבח</v>
      </c>
      <c r="F84" s="177" t="str">
        <f>תקן[[#This Row],[תיאור הפריט]]</f>
        <v>מדיח כלים דלת מתרוממת+מעמד</v>
      </c>
      <c r="G84" s="190">
        <f>תקן[[#This Row],[עלות פריט]]</f>
        <v>17000</v>
      </c>
      <c r="H84" s="190">
        <f>תקן[[#This Row],[כמות]]</f>
        <v>0</v>
      </c>
      <c r="I84" s="190">
        <f>תקן[[#This Row],[סהכ עלות]]</f>
        <v>0</v>
      </c>
      <c r="J84" s="191"/>
      <c r="K84" s="179" t="str">
        <f t="shared" si="13"/>
        <v>מדיח כלים דלת מתרוממת+מעמד</v>
      </c>
      <c r="L84" s="180"/>
      <c r="M84" s="181">
        <f t="shared" si="11"/>
        <v>0</v>
      </c>
      <c r="N84" s="181">
        <f t="shared" si="12"/>
        <v>0</v>
      </c>
      <c r="O84" s="180"/>
      <c r="P84" s="192"/>
      <c r="Q84" s="185" t="str">
        <f t="shared" si="18"/>
        <v>תשושי נפש</v>
      </c>
      <c r="R84" s="185">
        <f t="shared" si="19"/>
        <v>15</v>
      </c>
      <c r="S84" s="185" t="str">
        <f t="shared" si="20"/>
        <v>מטבח וחדר אוכל</v>
      </c>
      <c r="T84" s="186" t="str">
        <f t="shared" si="21"/>
        <v>מדיח כלים דלת מתרוממת+מעמד</v>
      </c>
      <c r="U84" s="187">
        <f t="shared" si="15"/>
        <v>0</v>
      </c>
      <c r="V84" s="181">
        <f t="shared" si="16"/>
        <v>0</v>
      </c>
      <c r="W84" s="181">
        <f t="shared" si="17"/>
        <v>17000</v>
      </c>
      <c r="X84" s="181">
        <f t="shared" si="14"/>
        <v>0</v>
      </c>
      <c r="Y84" s="193"/>
      <c r="AA84" s="189" t="str">
        <f>'טבלה מרכזת תקן מקור'!A84</f>
        <v>תשושי נפש</v>
      </c>
      <c r="AB84" s="189">
        <f>'טבלה מרכזת תקן מקור'!B84</f>
        <v>15</v>
      </c>
      <c r="AC84" s="189" t="str">
        <f>'טבלה מרכזת תקן מקור'!C84</f>
        <v>מטבח וחדר אוכל</v>
      </c>
      <c r="AD84" s="189" t="str">
        <f>'טבלה מרכזת תקן מקור'!D84</f>
        <v>מטבח</v>
      </c>
      <c r="AE84" s="189" t="str">
        <f>'טבלה מרכזת תקן מקור'!E84</f>
        <v>מדיח כלים דלת מתרוממת+מעמד</v>
      </c>
      <c r="AF84" s="189">
        <f>'טבלה מרכזת תקן מקור'!F84</f>
        <v>17000</v>
      </c>
      <c r="AG84" s="189">
        <f>'טבלה מרכזת תקן מקור'!G84</f>
        <v>0</v>
      </c>
      <c r="AH84" s="189">
        <f>'טבלה מרכזת תקן מקור'!H84</f>
        <v>0</v>
      </c>
    </row>
    <row r="85" spans="2:34" ht="15" thickBot="1" x14ac:dyDescent="0.25">
      <c r="B85" s="190" t="str">
        <f>תקן[[#This Row],[סוג מרכז]]</f>
        <v>תשושי נפש</v>
      </c>
      <c r="C85" s="190">
        <f>תקן[[#This Row],[גודל מרכז]]</f>
        <v>15</v>
      </c>
      <c r="D85" s="190" t="str">
        <f>תקן[[#This Row],[סוג פריט]]</f>
        <v>מטבח וחדר אוכל</v>
      </c>
      <c r="E85" s="190" t="str">
        <f>תקן[[#This Row],[קטגוריה]]</f>
        <v>מטבח</v>
      </c>
      <c r="F85" s="177" t="str">
        <f>תקן[[#This Row],[תיאור הפריט]]</f>
        <v>מיחם אוטומטי 150 כוסות</v>
      </c>
      <c r="G85" s="190">
        <f>תקן[[#This Row],[עלות פריט]]</f>
        <v>5000</v>
      </c>
      <c r="H85" s="190">
        <f>תקן[[#This Row],[כמות]]</f>
        <v>1</v>
      </c>
      <c r="I85" s="190">
        <f>תקן[[#This Row],[סהכ עלות]]</f>
        <v>5000</v>
      </c>
      <c r="J85" s="191"/>
      <c r="K85" s="179" t="str">
        <f t="shared" si="13"/>
        <v>מיחם אוטומטי 150 כוסות</v>
      </c>
      <c r="L85" s="180"/>
      <c r="M85" s="181">
        <f t="shared" si="11"/>
        <v>-1</v>
      </c>
      <c r="N85" s="181">
        <f t="shared" si="12"/>
        <v>0</v>
      </c>
      <c r="O85" s="180"/>
      <c r="P85" s="192"/>
      <c r="Q85" s="185" t="str">
        <f t="shared" si="18"/>
        <v>תשושי נפש</v>
      </c>
      <c r="R85" s="185">
        <f t="shared" si="19"/>
        <v>15</v>
      </c>
      <c r="S85" s="185" t="str">
        <f t="shared" si="20"/>
        <v>מטבח וחדר אוכל</v>
      </c>
      <c r="T85" s="186" t="str">
        <f t="shared" si="21"/>
        <v>מיחם אוטומטי 150 כוסות</v>
      </c>
      <c r="U85" s="187">
        <f t="shared" si="15"/>
        <v>0</v>
      </c>
      <c r="V85" s="181">
        <f t="shared" si="16"/>
        <v>-1</v>
      </c>
      <c r="W85" s="181">
        <f t="shared" si="17"/>
        <v>5000</v>
      </c>
      <c r="X85" s="181">
        <f t="shared" si="14"/>
        <v>0</v>
      </c>
      <c r="Y85" s="193"/>
      <c r="AA85" s="189" t="str">
        <f>'טבלה מרכזת תקן מקור'!A85</f>
        <v>תשושי נפש</v>
      </c>
      <c r="AB85" s="189">
        <f>'טבלה מרכזת תקן מקור'!B85</f>
        <v>15</v>
      </c>
      <c r="AC85" s="189" t="str">
        <f>'טבלה מרכזת תקן מקור'!C85</f>
        <v>מטבח וחדר אוכל</v>
      </c>
      <c r="AD85" s="189" t="str">
        <f>'טבלה מרכזת תקן מקור'!D85</f>
        <v>מטבח</v>
      </c>
      <c r="AE85" s="189" t="str">
        <f>'טבלה מרכזת תקן מקור'!E85</f>
        <v>מיחם אוטומטי 150 כוסות</v>
      </c>
      <c r="AF85" s="189">
        <f>'טבלה מרכזת תקן מקור'!F85</f>
        <v>5000</v>
      </c>
      <c r="AG85" s="189">
        <f>'טבלה מרכזת תקן מקור'!G85</f>
        <v>1</v>
      </c>
      <c r="AH85" s="189">
        <f>'טבלה מרכזת תקן מקור'!H85</f>
        <v>5000</v>
      </c>
    </row>
    <row r="86" spans="2:34" ht="29.25" thickBot="1" x14ac:dyDescent="0.25">
      <c r="B86" s="190" t="str">
        <f>תקן[[#This Row],[סוג מרכז]]</f>
        <v>תשושי נפש</v>
      </c>
      <c r="C86" s="190">
        <f>תקן[[#This Row],[גודל מרכז]]</f>
        <v>15</v>
      </c>
      <c r="D86" s="190" t="str">
        <f>תקן[[#This Row],[סוג פריט]]</f>
        <v>מטבח וחדר אוכל</v>
      </c>
      <c r="E86" s="190" t="str">
        <f>תקן[[#This Row],[קטגוריה]]</f>
        <v>מטבח</v>
      </c>
      <c r="F86" s="177" t="str">
        <f>תקן[[#This Row],[תיאור הפריט]]</f>
        <v>מיכלים מבודדים להעברת מזון</v>
      </c>
      <c r="G86" s="190">
        <f>תקן[[#This Row],[עלות פריט]]</f>
        <v>400</v>
      </c>
      <c r="H86" s="190">
        <f>תקן[[#This Row],[כמות]]</f>
        <v>3</v>
      </c>
      <c r="I86" s="190">
        <f>תקן[[#This Row],[סהכ עלות]]</f>
        <v>1200</v>
      </c>
      <c r="J86" s="191"/>
      <c r="K86" s="179" t="str">
        <f t="shared" si="13"/>
        <v>מיכלים מבודדים להעברת מזון</v>
      </c>
      <c r="L86" s="180"/>
      <c r="M86" s="181">
        <f t="shared" si="11"/>
        <v>-3</v>
      </c>
      <c r="N86" s="181">
        <f t="shared" si="12"/>
        <v>0</v>
      </c>
      <c r="O86" s="180"/>
      <c r="P86" s="192"/>
      <c r="Q86" s="185" t="str">
        <f t="shared" si="18"/>
        <v>תשושי נפש</v>
      </c>
      <c r="R86" s="185">
        <f t="shared" si="19"/>
        <v>15</v>
      </c>
      <c r="S86" s="185" t="str">
        <f t="shared" si="20"/>
        <v>מטבח וחדר אוכל</v>
      </c>
      <c r="T86" s="186" t="str">
        <f t="shared" si="21"/>
        <v>מיכלים מבודדים להעברת מזון</v>
      </c>
      <c r="U86" s="187">
        <f t="shared" si="15"/>
        <v>0</v>
      </c>
      <c r="V86" s="181">
        <f t="shared" si="16"/>
        <v>-3</v>
      </c>
      <c r="W86" s="181">
        <f t="shared" si="17"/>
        <v>400</v>
      </c>
      <c r="X86" s="181">
        <f t="shared" si="14"/>
        <v>0</v>
      </c>
      <c r="Y86" s="193"/>
      <c r="AA86" s="189" t="str">
        <f>'טבלה מרכזת תקן מקור'!A86</f>
        <v>תשושי נפש</v>
      </c>
      <c r="AB86" s="189">
        <f>'טבלה מרכזת תקן מקור'!B86</f>
        <v>15</v>
      </c>
      <c r="AC86" s="189" t="str">
        <f>'טבלה מרכזת תקן מקור'!C86</f>
        <v>מטבח וחדר אוכל</v>
      </c>
      <c r="AD86" s="189" t="str">
        <f>'טבלה מרכזת תקן מקור'!D86</f>
        <v>מטבח</v>
      </c>
      <c r="AE86" s="189" t="str">
        <f>'טבלה מרכזת תקן מקור'!E86</f>
        <v>מיכלים מבודדים להעברת מזון</v>
      </c>
      <c r="AF86" s="189">
        <f>'טבלה מרכזת תקן מקור'!F86</f>
        <v>400</v>
      </c>
      <c r="AG86" s="189">
        <f>'טבלה מרכזת תקן מקור'!G86</f>
        <v>3</v>
      </c>
      <c r="AH86" s="189">
        <f>'טבלה מרכזת תקן מקור'!H86</f>
        <v>1200</v>
      </c>
    </row>
    <row r="87" spans="2:34" ht="15" thickBot="1" x14ac:dyDescent="0.25">
      <c r="B87" s="190" t="str">
        <f>תקן[[#This Row],[סוג מרכז]]</f>
        <v>תשושי נפש</v>
      </c>
      <c r="C87" s="190">
        <f>תקן[[#This Row],[גודל מרכז]]</f>
        <v>15</v>
      </c>
      <c r="D87" s="190" t="str">
        <f>תקן[[#This Row],[סוג פריט]]</f>
        <v>מטבח וחדר אוכל</v>
      </c>
      <c r="E87" s="190" t="str">
        <f>תקן[[#This Row],[קטגוריה]]</f>
        <v>מטבח</v>
      </c>
      <c r="F87" s="177" t="str">
        <f>תקן[[#This Row],[תיאור הפריט]]</f>
        <v>מיקסר מקצועי</v>
      </c>
      <c r="G87" s="190">
        <f>תקן[[#This Row],[עלות פריט]]</f>
        <v>4500</v>
      </c>
      <c r="H87" s="190">
        <f>תקן[[#This Row],[כמות]]</f>
        <v>0</v>
      </c>
      <c r="I87" s="190">
        <f>תקן[[#This Row],[סהכ עלות]]</f>
        <v>0</v>
      </c>
      <c r="J87" s="191"/>
      <c r="K87" s="179" t="str">
        <f t="shared" si="13"/>
        <v>מיקסר מקצועי</v>
      </c>
      <c r="L87" s="180"/>
      <c r="M87" s="181">
        <f t="shared" si="11"/>
        <v>0</v>
      </c>
      <c r="N87" s="181">
        <f t="shared" si="12"/>
        <v>0</v>
      </c>
      <c r="O87" s="180"/>
      <c r="P87" s="192"/>
      <c r="Q87" s="185" t="str">
        <f t="shared" si="18"/>
        <v>תשושי נפש</v>
      </c>
      <c r="R87" s="185">
        <f t="shared" si="19"/>
        <v>15</v>
      </c>
      <c r="S87" s="185" t="str">
        <f t="shared" si="20"/>
        <v>מטבח וחדר אוכל</v>
      </c>
      <c r="T87" s="186" t="str">
        <f t="shared" si="21"/>
        <v>מיקסר מקצועי</v>
      </c>
      <c r="U87" s="187">
        <f t="shared" si="15"/>
        <v>0</v>
      </c>
      <c r="V87" s="181">
        <f t="shared" si="16"/>
        <v>0</v>
      </c>
      <c r="W87" s="181">
        <f t="shared" si="17"/>
        <v>4500</v>
      </c>
      <c r="X87" s="181">
        <f t="shared" si="14"/>
        <v>0</v>
      </c>
      <c r="Y87" s="193"/>
      <c r="AA87" s="189" t="str">
        <f>'טבלה מרכזת תקן מקור'!A87</f>
        <v>תשושי נפש</v>
      </c>
      <c r="AB87" s="189">
        <f>'טבלה מרכזת תקן מקור'!B87</f>
        <v>15</v>
      </c>
      <c r="AC87" s="189" t="str">
        <f>'טבלה מרכזת תקן מקור'!C87</f>
        <v>מטבח וחדר אוכל</v>
      </c>
      <c r="AD87" s="189" t="str">
        <f>'טבלה מרכזת תקן מקור'!D87</f>
        <v>מטבח</v>
      </c>
      <c r="AE87" s="189" t="str">
        <f>'טבלה מרכזת תקן מקור'!E87</f>
        <v>מיקסר מקצועי</v>
      </c>
      <c r="AF87" s="189">
        <f>'טבלה מרכזת תקן מקור'!F87</f>
        <v>4500</v>
      </c>
      <c r="AG87" s="189">
        <f>'טבלה מרכזת תקן מקור'!G87</f>
        <v>0</v>
      </c>
      <c r="AH87" s="189">
        <f>'טבלה מרכזת תקן מקור'!H87</f>
        <v>0</v>
      </c>
    </row>
    <row r="88" spans="2:34" ht="15" thickBot="1" x14ac:dyDescent="0.25">
      <c r="B88" s="190" t="str">
        <f>תקן[[#This Row],[סוג מרכז]]</f>
        <v>תשושי נפש</v>
      </c>
      <c r="C88" s="190">
        <f>תקן[[#This Row],[גודל מרכז]]</f>
        <v>15</v>
      </c>
      <c r="D88" s="190" t="str">
        <f>תקן[[#This Row],[סוג פריט]]</f>
        <v>מטבח וחדר אוכל</v>
      </c>
      <c r="E88" s="190" t="str">
        <f>תקן[[#This Row],[קטגוריה]]</f>
        <v>מטבח</v>
      </c>
      <c r="F88" s="177" t="str">
        <f>תקן[[#This Row],[תיאור הפריט]]</f>
        <v>מכונה לקילוף תפוחי אדמה</v>
      </c>
      <c r="G88" s="190">
        <f>תקן[[#This Row],[עלות פריט]]</f>
        <v>8000</v>
      </c>
      <c r="H88" s="190">
        <f>תקן[[#This Row],[כמות]]</f>
        <v>0</v>
      </c>
      <c r="I88" s="190">
        <f>תקן[[#This Row],[סהכ עלות]]</f>
        <v>0</v>
      </c>
      <c r="J88" s="191"/>
      <c r="K88" s="179" t="str">
        <f t="shared" si="13"/>
        <v>מכונה לקילוף תפוחי אדמה</v>
      </c>
      <c r="L88" s="180"/>
      <c r="M88" s="181">
        <f t="shared" si="11"/>
        <v>0</v>
      </c>
      <c r="N88" s="181">
        <f t="shared" si="12"/>
        <v>0</v>
      </c>
      <c r="O88" s="180"/>
      <c r="P88" s="192"/>
      <c r="Q88" s="185" t="str">
        <f t="shared" si="18"/>
        <v>תשושי נפש</v>
      </c>
      <c r="R88" s="185">
        <f t="shared" si="19"/>
        <v>15</v>
      </c>
      <c r="S88" s="185" t="str">
        <f t="shared" si="20"/>
        <v>מטבח וחדר אוכל</v>
      </c>
      <c r="T88" s="186" t="str">
        <f t="shared" si="21"/>
        <v>מכונה לקילוף תפוחי אדמה</v>
      </c>
      <c r="U88" s="187">
        <f t="shared" si="15"/>
        <v>0</v>
      </c>
      <c r="V88" s="181">
        <f t="shared" si="16"/>
        <v>0</v>
      </c>
      <c r="W88" s="181">
        <f t="shared" si="17"/>
        <v>8000</v>
      </c>
      <c r="X88" s="181">
        <f t="shared" si="14"/>
        <v>0</v>
      </c>
      <c r="Y88" s="193"/>
      <c r="AA88" s="189" t="str">
        <f>'טבלה מרכזת תקן מקור'!A88</f>
        <v>תשושי נפש</v>
      </c>
      <c r="AB88" s="189">
        <f>'טבלה מרכזת תקן מקור'!B88</f>
        <v>15</v>
      </c>
      <c r="AC88" s="189" t="str">
        <f>'טבלה מרכזת תקן מקור'!C88</f>
        <v>מטבח וחדר אוכל</v>
      </c>
      <c r="AD88" s="189" t="str">
        <f>'טבלה מרכזת תקן מקור'!D88</f>
        <v>מטבח</v>
      </c>
      <c r="AE88" s="189" t="str">
        <f>'טבלה מרכזת תקן מקור'!E88</f>
        <v>מכונה לקילוף תפוחי אדמה</v>
      </c>
      <c r="AF88" s="189">
        <f>'טבלה מרכזת תקן מקור'!F88</f>
        <v>8000</v>
      </c>
      <c r="AG88" s="189">
        <f>'טבלה מרכזת תקן מקור'!G88</f>
        <v>0</v>
      </c>
      <c r="AH88" s="189">
        <f>'טבלה מרכזת תקן מקור'!H88</f>
        <v>0</v>
      </c>
    </row>
    <row r="89" spans="2:34" ht="15" thickBot="1" x14ac:dyDescent="0.25">
      <c r="B89" s="190" t="str">
        <f>תקן[[#This Row],[סוג מרכז]]</f>
        <v>תשושי נפש</v>
      </c>
      <c r="C89" s="190">
        <f>תקן[[#This Row],[גודל מרכז]]</f>
        <v>15</v>
      </c>
      <c r="D89" s="190" t="str">
        <f>תקן[[#This Row],[סוג פריט]]</f>
        <v>מטבח וחדר אוכל</v>
      </c>
      <c r="E89" s="190" t="str">
        <f>תקן[[#This Row],[קטגוריה]]</f>
        <v>מטבח</v>
      </c>
      <c r="F89" s="177" t="str">
        <f>תקן[[#This Row],[תיאור הפריט]]</f>
        <v>מעבד מזון מקצועי</v>
      </c>
      <c r="G89" s="190">
        <f>תקן[[#This Row],[עלות פריט]]</f>
        <v>2500</v>
      </c>
      <c r="H89" s="190">
        <f>תקן[[#This Row],[כמות]]</f>
        <v>1</v>
      </c>
      <c r="I89" s="190">
        <f>תקן[[#This Row],[סהכ עלות]]</f>
        <v>2500</v>
      </c>
      <c r="J89" s="191"/>
      <c r="K89" s="179" t="str">
        <f t="shared" si="13"/>
        <v>מעבד מזון מקצועי</v>
      </c>
      <c r="L89" s="180"/>
      <c r="M89" s="181">
        <f t="shared" si="11"/>
        <v>-1</v>
      </c>
      <c r="N89" s="181">
        <f t="shared" si="12"/>
        <v>0</v>
      </c>
      <c r="O89" s="180"/>
      <c r="P89" s="192"/>
      <c r="Q89" s="185" t="str">
        <f t="shared" si="18"/>
        <v>תשושי נפש</v>
      </c>
      <c r="R89" s="185">
        <f t="shared" si="19"/>
        <v>15</v>
      </c>
      <c r="S89" s="185" t="str">
        <f t="shared" si="20"/>
        <v>מטבח וחדר אוכל</v>
      </c>
      <c r="T89" s="186" t="str">
        <f t="shared" si="21"/>
        <v>מעבד מזון מקצועי</v>
      </c>
      <c r="U89" s="187">
        <f t="shared" si="15"/>
        <v>0</v>
      </c>
      <c r="V89" s="181">
        <f t="shared" si="16"/>
        <v>-1</v>
      </c>
      <c r="W89" s="181">
        <f t="shared" si="17"/>
        <v>2500</v>
      </c>
      <c r="X89" s="181">
        <f t="shared" si="14"/>
        <v>0</v>
      </c>
      <c r="Y89" s="193"/>
      <c r="AA89" s="189" t="str">
        <f>'טבלה מרכזת תקן מקור'!A89</f>
        <v>תשושי נפש</v>
      </c>
      <c r="AB89" s="189">
        <f>'טבלה מרכזת תקן מקור'!B89</f>
        <v>15</v>
      </c>
      <c r="AC89" s="189" t="str">
        <f>'טבלה מרכזת תקן מקור'!C89</f>
        <v>מטבח וחדר אוכל</v>
      </c>
      <c r="AD89" s="189" t="str">
        <f>'טבלה מרכזת תקן מקור'!D89</f>
        <v>מטבח</v>
      </c>
      <c r="AE89" s="189" t="str">
        <f>'טבלה מרכזת תקן מקור'!E89</f>
        <v>מעבד מזון מקצועי</v>
      </c>
      <c r="AF89" s="189">
        <f>'טבלה מרכזת תקן מקור'!F89</f>
        <v>2500</v>
      </c>
      <c r="AG89" s="189">
        <f>'טבלה מרכזת תקן מקור'!G89</f>
        <v>1</v>
      </c>
      <c r="AH89" s="189">
        <f>'טבלה מרכזת תקן מקור'!H89</f>
        <v>2500</v>
      </c>
    </row>
    <row r="90" spans="2:34" ht="15" thickBot="1" x14ac:dyDescent="0.25">
      <c r="B90" s="190" t="str">
        <f>תקן[[#This Row],[סוג מרכז]]</f>
        <v>תשושי נפש</v>
      </c>
      <c r="C90" s="190">
        <f>תקן[[#This Row],[גודל מרכז]]</f>
        <v>15</v>
      </c>
      <c r="D90" s="190" t="str">
        <f>תקן[[#This Row],[סוג פריט]]</f>
        <v>מטבח וחדר אוכל</v>
      </c>
      <c r="E90" s="190" t="str">
        <f>תקן[[#This Row],[קטגוריה]]</f>
        <v>חדר אוכל-כלי הגשה</v>
      </c>
      <c r="F90" s="177" t="str">
        <f>תקן[[#This Row],[תיאור הפריט]]</f>
        <v>מפות בד</v>
      </c>
      <c r="G90" s="190">
        <f>תקן[[#This Row],[עלות פריט]]</f>
        <v>150</v>
      </c>
      <c r="H90" s="190">
        <f>תקן[[#This Row],[כמות]]</f>
        <v>10</v>
      </c>
      <c r="I90" s="190">
        <f>תקן[[#This Row],[סהכ עלות]]</f>
        <v>1500</v>
      </c>
      <c r="J90" s="191"/>
      <c r="K90" s="179" t="str">
        <f t="shared" si="13"/>
        <v>מפות בד</v>
      </c>
      <c r="L90" s="180"/>
      <c r="M90" s="181">
        <f t="shared" si="11"/>
        <v>-10</v>
      </c>
      <c r="N90" s="181">
        <f t="shared" si="12"/>
        <v>0</v>
      </c>
      <c r="O90" s="180"/>
      <c r="P90" s="192"/>
      <c r="Q90" s="185" t="str">
        <f t="shared" si="18"/>
        <v>תשושי נפש</v>
      </c>
      <c r="R90" s="185">
        <f t="shared" si="19"/>
        <v>15</v>
      </c>
      <c r="S90" s="185" t="str">
        <f t="shared" si="20"/>
        <v>מטבח וחדר אוכל</v>
      </c>
      <c r="T90" s="186" t="str">
        <f t="shared" si="21"/>
        <v>מפות בד</v>
      </c>
      <c r="U90" s="187">
        <f t="shared" si="15"/>
        <v>0</v>
      </c>
      <c r="V90" s="181">
        <f t="shared" si="16"/>
        <v>-10</v>
      </c>
      <c r="W90" s="181">
        <f t="shared" si="17"/>
        <v>150</v>
      </c>
      <c r="X90" s="181">
        <f t="shared" si="14"/>
        <v>0</v>
      </c>
      <c r="Y90" s="193"/>
      <c r="AA90" s="189" t="str">
        <f>'טבלה מרכזת תקן מקור'!A90</f>
        <v>תשושי נפש</v>
      </c>
      <c r="AB90" s="189">
        <f>'טבלה מרכזת תקן מקור'!B90</f>
        <v>15</v>
      </c>
      <c r="AC90" s="189" t="str">
        <f>'טבלה מרכזת תקן מקור'!C90</f>
        <v>מטבח וחדר אוכל</v>
      </c>
      <c r="AD90" s="189" t="str">
        <f>'טבלה מרכזת תקן מקור'!D90</f>
        <v>חדר אוכל-כלי הגשה</v>
      </c>
      <c r="AE90" s="189" t="str">
        <f>'טבלה מרכזת תקן מקור'!E90</f>
        <v>מפות בד</v>
      </c>
      <c r="AF90" s="189">
        <f>'טבלה מרכזת תקן מקור'!F90</f>
        <v>150</v>
      </c>
      <c r="AG90" s="189">
        <f>'טבלה מרכזת תקן מקור'!G90</f>
        <v>10</v>
      </c>
      <c r="AH90" s="189">
        <f>'טבלה מרכזת תקן מקור'!H90</f>
        <v>1500</v>
      </c>
    </row>
    <row r="91" spans="2:34" ht="15" thickBot="1" x14ac:dyDescent="0.25">
      <c r="B91" s="190" t="str">
        <f>תקן[[#This Row],[סוג מרכז]]</f>
        <v>תשושי נפש</v>
      </c>
      <c r="C91" s="190">
        <f>תקן[[#This Row],[גודל מרכז]]</f>
        <v>15</v>
      </c>
      <c r="D91" s="190" t="str">
        <f>תקן[[#This Row],[סוג פריט]]</f>
        <v>מטבח וחדר אוכל</v>
      </c>
      <c r="E91" s="190" t="str">
        <f>תקן[[#This Row],[קטגוריה]]</f>
        <v>מטבח</v>
      </c>
      <c r="F91" s="177" t="str">
        <f>תקן[[#This Row],[תיאור הפריט]]</f>
        <v>מקפיא תעשייתי דלת אחת</v>
      </c>
      <c r="G91" s="190">
        <f>תקן[[#This Row],[עלות פריט]]</f>
        <v>9000</v>
      </c>
      <c r="H91" s="190">
        <f>תקן[[#This Row],[כמות]]</f>
        <v>1</v>
      </c>
      <c r="I91" s="190">
        <f>תקן[[#This Row],[סהכ עלות]]</f>
        <v>9000</v>
      </c>
      <c r="J91" s="191"/>
      <c r="K91" s="179" t="str">
        <f t="shared" si="13"/>
        <v>מקפיא תעשייתי דלת אחת</v>
      </c>
      <c r="L91" s="180"/>
      <c r="M91" s="181">
        <f t="shared" si="11"/>
        <v>-1</v>
      </c>
      <c r="N91" s="181">
        <f t="shared" si="12"/>
        <v>0</v>
      </c>
      <c r="O91" s="180"/>
      <c r="P91" s="192"/>
      <c r="Q91" s="185" t="str">
        <f t="shared" si="18"/>
        <v>תשושי נפש</v>
      </c>
      <c r="R91" s="185">
        <f t="shared" si="19"/>
        <v>15</v>
      </c>
      <c r="S91" s="185" t="str">
        <f t="shared" si="20"/>
        <v>מטבח וחדר אוכל</v>
      </c>
      <c r="T91" s="186" t="str">
        <f t="shared" si="21"/>
        <v>מקפיא תעשייתי דלת אחת</v>
      </c>
      <c r="U91" s="187">
        <f t="shared" si="15"/>
        <v>0</v>
      </c>
      <c r="V91" s="181">
        <f t="shared" si="16"/>
        <v>-1</v>
      </c>
      <c r="W91" s="181">
        <f t="shared" si="17"/>
        <v>9000</v>
      </c>
      <c r="X91" s="181">
        <f t="shared" si="14"/>
        <v>0</v>
      </c>
      <c r="Y91" s="193"/>
      <c r="AA91" s="189" t="str">
        <f>'טבלה מרכזת תקן מקור'!A91</f>
        <v>תשושי נפש</v>
      </c>
      <c r="AB91" s="189">
        <f>'טבלה מרכזת תקן מקור'!B91</f>
        <v>15</v>
      </c>
      <c r="AC91" s="189" t="str">
        <f>'טבלה מרכזת תקן מקור'!C91</f>
        <v>מטבח וחדר אוכל</v>
      </c>
      <c r="AD91" s="189" t="str">
        <f>'טבלה מרכזת תקן מקור'!D91</f>
        <v>מטבח</v>
      </c>
      <c r="AE91" s="189" t="str">
        <f>'טבלה מרכזת תקן מקור'!E91</f>
        <v>מקפיא תעשייתי דלת אחת</v>
      </c>
      <c r="AF91" s="189">
        <f>'טבלה מרכזת תקן מקור'!F91</f>
        <v>9000</v>
      </c>
      <c r="AG91" s="189">
        <f>'טבלה מרכזת תקן מקור'!G91</f>
        <v>1</v>
      </c>
      <c r="AH91" s="189">
        <f>'טבלה מרכזת תקן מקור'!H91</f>
        <v>9000</v>
      </c>
    </row>
    <row r="92" spans="2:34" ht="15" thickBot="1" x14ac:dyDescent="0.25">
      <c r="B92" s="190" t="str">
        <f>תקן[[#This Row],[סוג מרכז]]</f>
        <v>תשושי נפש</v>
      </c>
      <c r="C92" s="190">
        <f>תקן[[#This Row],[גודל מרכז]]</f>
        <v>15</v>
      </c>
      <c r="D92" s="190" t="str">
        <f>תקן[[#This Row],[סוג פריט]]</f>
        <v>מטבח וחדר אוכל</v>
      </c>
      <c r="E92" s="190" t="str">
        <f>תקן[[#This Row],[קטגוריה]]</f>
        <v>מטבח</v>
      </c>
      <c r="F92" s="177" t="str">
        <f>תקן[[#This Row],[תיאור הפריט]]</f>
        <v>מקרר תעשייתי דלת אחת</v>
      </c>
      <c r="G92" s="190">
        <f>תקן[[#This Row],[עלות פריט]]</f>
        <v>7700</v>
      </c>
      <c r="H92" s="190">
        <f>תקן[[#This Row],[כמות]]</f>
        <v>1</v>
      </c>
      <c r="I92" s="190">
        <f>תקן[[#This Row],[סהכ עלות]]</f>
        <v>7700</v>
      </c>
      <c r="J92" s="191"/>
      <c r="K92" s="179" t="str">
        <f t="shared" si="13"/>
        <v>מקרר תעשייתי דלת אחת</v>
      </c>
      <c r="L92" s="180"/>
      <c r="M92" s="181">
        <f t="shared" si="11"/>
        <v>-1</v>
      </c>
      <c r="N92" s="181">
        <f t="shared" si="12"/>
        <v>0</v>
      </c>
      <c r="O92" s="180"/>
      <c r="P92" s="192"/>
      <c r="Q92" s="185" t="str">
        <f t="shared" si="18"/>
        <v>תשושי נפש</v>
      </c>
      <c r="R92" s="185">
        <f t="shared" si="19"/>
        <v>15</v>
      </c>
      <c r="S92" s="185" t="str">
        <f t="shared" si="20"/>
        <v>מטבח וחדר אוכל</v>
      </c>
      <c r="T92" s="186" t="str">
        <f t="shared" si="21"/>
        <v>מקרר תעשייתי דלת אחת</v>
      </c>
      <c r="U92" s="187">
        <f t="shared" si="15"/>
        <v>0</v>
      </c>
      <c r="V92" s="181">
        <f t="shared" si="16"/>
        <v>-1</v>
      </c>
      <c r="W92" s="181">
        <f t="shared" si="17"/>
        <v>7700</v>
      </c>
      <c r="X92" s="181">
        <f t="shared" si="14"/>
        <v>0</v>
      </c>
      <c r="Y92" s="193"/>
      <c r="AA92" s="189" t="str">
        <f>'טבלה מרכזת תקן מקור'!A92</f>
        <v>תשושי נפש</v>
      </c>
      <c r="AB92" s="189">
        <f>'טבלה מרכזת תקן מקור'!B92</f>
        <v>15</v>
      </c>
      <c r="AC92" s="189" t="str">
        <f>'טבלה מרכזת תקן מקור'!C92</f>
        <v>מטבח וחדר אוכל</v>
      </c>
      <c r="AD92" s="189" t="str">
        <f>'טבלה מרכזת תקן מקור'!D92</f>
        <v>מטבח</v>
      </c>
      <c r="AE92" s="189" t="str">
        <f>'טבלה מרכזת תקן מקור'!E92</f>
        <v>מקרר תעשייתי דלת אחת</v>
      </c>
      <c r="AF92" s="189">
        <f>'טבלה מרכזת תקן מקור'!F92</f>
        <v>7700</v>
      </c>
      <c r="AG92" s="189">
        <f>'טבלה מרכזת תקן מקור'!G92</f>
        <v>1</v>
      </c>
      <c r="AH92" s="189">
        <f>'טבלה מרכזת תקן מקור'!H92</f>
        <v>7700</v>
      </c>
    </row>
    <row r="93" spans="2:34" ht="29.25" thickBot="1" x14ac:dyDescent="0.25">
      <c r="B93" s="190" t="str">
        <f>תקן[[#This Row],[סוג מרכז]]</f>
        <v>תשושי נפש</v>
      </c>
      <c r="C93" s="190">
        <f>תקן[[#This Row],[גודל מרכז]]</f>
        <v>15</v>
      </c>
      <c r="D93" s="190" t="str">
        <f>תקן[[#This Row],[סוג פריט]]</f>
        <v>מטבח וחדר אוכל</v>
      </c>
      <c r="E93" s="190" t="str">
        <f>תקן[[#This Row],[קטגוריה]]</f>
        <v>מטבח</v>
      </c>
      <c r="F93" s="177" t="str">
        <f>תקן[[#This Row],[תיאור הפריט]]</f>
        <v>מקרר תעשייתי שתי דלתות</v>
      </c>
      <c r="G93" s="190">
        <f>תקן[[#This Row],[עלות פריט]]</f>
        <v>10800</v>
      </c>
      <c r="H93" s="190">
        <f>תקן[[#This Row],[כמות]]</f>
        <v>0</v>
      </c>
      <c r="I93" s="190">
        <f>תקן[[#This Row],[סהכ עלות]]</f>
        <v>0</v>
      </c>
      <c r="J93" s="191"/>
      <c r="K93" s="179" t="str">
        <f t="shared" si="13"/>
        <v>מקרר תעשייתי שתי דלתות</v>
      </c>
      <c r="L93" s="180"/>
      <c r="M93" s="181">
        <f t="shared" si="11"/>
        <v>0</v>
      </c>
      <c r="N93" s="181">
        <f t="shared" si="12"/>
        <v>0</v>
      </c>
      <c r="O93" s="180"/>
      <c r="P93" s="192"/>
      <c r="Q93" s="185" t="str">
        <f t="shared" si="18"/>
        <v>תשושי נפש</v>
      </c>
      <c r="R93" s="185">
        <f t="shared" si="19"/>
        <v>15</v>
      </c>
      <c r="S93" s="185" t="str">
        <f t="shared" si="20"/>
        <v>מטבח וחדר אוכל</v>
      </c>
      <c r="T93" s="186" t="str">
        <f t="shared" si="21"/>
        <v>מקרר תעשייתי שתי דלתות</v>
      </c>
      <c r="U93" s="187">
        <f t="shared" si="15"/>
        <v>0</v>
      </c>
      <c r="V93" s="181">
        <f t="shared" si="16"/>
        <v>0</v>
      </c>
      <c r="W93" s="181">
        <f t="shared" si="17"/>
        <v>10800</v>
      </c>
      <c r="X93" s="181">
        <f t="shared" si="14"/>
        <v>0</v>
      </c>
      <c r="Y93" s="193"/>
      <c r="AA93" s="189" t="str">
        <f>'טבלה מרכזת תקן מקור'!A93</f>
        <v>תשושי נפש</v>
      </c>
      <c r="AB93" s="189">
        <f>'טבלה מרכזת תקן מקור'!B93</f>
        <v>15</v>
      </c>
      <c r="AC93" s="189" t="str">
        <f>'טבלה מרכזת תקן מקור'!C93</f>
        <v>מטבח וחדר אוכל</v>
      </c>
      <c r="AD93" s="189" t="str">
        <f>'טבלה מרכזת תקן מקור'!D93</f>
        <v>מטבח</v>
      </c>
      <c r="AE93" s="189" t="str">
        <f>'טבלה מרכזת תקן מקור'!E93</f>
        <v>מקרר תעשייתי שתי דלתות</v>
      </c>
      <c r="AF93" s="189">
        <f>'טבלה מרכזת תקן מקור'!F93</f>
        <v>10800</v>
      </c>
      <c r="AG93" s="189">
        <f>'טבלה מרכזת תקן מקור'!G93</f>
        <v>0</v>
      </c>
      <c r="AH93" s="189">
        <f>'טבלה מרכזת תקן מקור'!H93</f>
        <v>0</v>
      </c>
    </row>
    <row r="94" spans="2:34" ht="29.25" thickBot="1" x14ac:dyDescent="0.25">
      <c r="B94" s="190" t="str">
        <f>תקן[[#This Row],[סוג מרכז]]</f>
        <v>תשושי נפש</v>
      </c>
      <c r="C94" s="190">
        <f>תקן[[#This Row],[גודל מרכז]]</f>
        <v>15</v>
      </c>
      <c r="D94" s="190" t="str">
        <f>תקן[[#This Row],[סוג פריט]]</f>
        <v>מטבח וחדר אוכל</v>
      </c>
      <c r="E94" s="190" t="str">
        <f>תקן[[#This Row],[קטגוריה]]</f>
        <v>מטבח</v>
      </c>
      <c r="F94" s="177" t="str">
        <f>תקן[[#This Row],[תיאור הפריט]]</f>
        <v>מרכך מים אוטומטי למטבח</v>
      </c>
      <c r="G94" s="190">
        <f>תקן[[#This Row],[עלות פריט]]</f>
        <v>3000</v>
      </c>
      <c r="H94" s="190">
        <f>תקן[[#This Row],[כמות]]</f>
        <v>1</v>
      </c>
      <c r="I94" s="190">
        <f>תקן[[#This Row],[סהכ עלות]]</f>
        <v>3000</v>
      </c>
      <c r="J94" s="191"/>
      <c r="K94" s="179" t="str">
        <f t="shared" si="13"/>
        <v>מרכך מים אוטומטי למטבח</v>
      </c>
      <c r="L94" s="180"/>
      <c r="M94" s="181">
        <f t="shared" si="11"/>
        <v>-1</v>
      </c>
      <c r="N94" s="181">
        <f t="shared" si="12"/>
        <v>0</v>
      </c>
      <c r="O94" s="180"/>
      <c r="P94" s="192"/>
      <c r="Q94" s="185" t="str">
        <f t="shared" si="18"/>
        <v>תשושי נפש</v>
      </c>
      <c r="R94" s="185">
        <f t="shared" si="19"/>
        <v>15</v>
      </c>
      <c r="S94" s="185" t="str">
        <f t="shared" si="20"/>
        <v>מטבח וחדר אוכל</v>
      </c>
      <c r="T94" s="186" t="str">
        <f t="shared" si="21"/>
        <v>מרכך מים אוטומטי למטבח</v>
      </c>
      <c r="U94" s="187">
        <f t="shared" si="15"/>
        <v>0</v>
      </c>
      <c r="V94" s="181">
        <f t="shared" si="16"/>
        <v>-1</v>
      </c>
      <c r="W94" s="181">
        <f t="shared" si="17"/>
        <v>3000</v>
      </c>
      <c r="X94" s="181">
        <f t="shared" si="14"/>
        <v>0</v>
      </c>
      <c r="Y94" s="193"/>
      <c r="AA94" s="189" t="str">
        <f>'טבלה מרכזת תקן מקור'!A94</f>
        <v>תשושי נפש</v>
      </c>
      <c r="AB94" s="189">
        <f>'טבלה מרכזת תקן מקור'!B94</f>
        <v>15</v>
      </c>
      <c r="AC94" s="189" t="str">
        <f>'טבלה מרכזת תקן מקור'!C94</f>
        <v>מטבח וחדר אוכל</v>
      </c>
      <c r="AD94" s="189" t="str">
        <f>'טבלה מרכזת תקן מקור'!D94</f>
        <v>מטבח</v>
      </c>
      <c r="AE94" s="189" t="str">
        <f>'טבלה מרכזת תקן מקור'!E94</f>
        <v>מרכך מים אוטומטי למטבח</v>
      </c>
      <c r="AF94" s="189">
        <f>'טבלה מרכזת תקן מקור'!F94</f>
        <v>3000</v>
      </c>
      <c r="AG94" s="189">
        <f>'טבלה מרכזת תקן מקור'!G94</f>
        <v>1</v>
      </c>
      <c r="AH94" s="189">
        <f>'טבלה מרכזת תקן מקור'!H94</f>
        <v>3000</v>
      </c>
    </row>
    <row r="95" spans="2:34" ht="43.5" thickBot="1" x14ac:dyDescent="0.25">
      <c r="B95" s="190" t="str">
        <f>תקן[[#This Row],[סוג מרכז]]</f>
        <v>תשושי נפש</v>
      </c>
      <c r="C95" s="190">
        <f>תקן[[#This Row],[גודל מרכז]]</f>
        <v>15</v>
      </c>
      <c r="D95" s="190" t="str">
        <f>תקן[[#This Row],[סוג פריט]]</f>
        <v>מטבח וחדר אוכל</v>
      </c>
      <c r="E95" s="190" t="str">
        <f>תקן[[#This Row],[קטגוריה]]</f>
        <v>חדר אוכל-כלי הגשה</v>
      </c>
      <c r="F95" s="177" t="str">
        <f>תקן[[#This Row],[תיאור הפריט]]</f>
        <v>מרקיה, סלסלת לחם, סט מלח פלפל סוכר, מתקן מפיות, קיסמי שיניים</v>
      </c>
      <c r="G95" s="190">
        <f>תקן[[#This Row],[עלות פריט]]</f>
        <v>250</v>
      </c>
      <c r="H95" s="190">
        <f>תקן[[#This Row],[כמות]]</f>
        <v>6</v>
      </c>
      <c r="I95" s="190">
        <f>תקן[[#This Row],[סהכ עלות]]</f>
        <v>1500</v>
      </c>
      <c r="J95" s="191"/>
      <c r="K95" s="179" t="str">
        <f t="shared" si="13"/>
        <v>מרקיה, סלסלת לחם, סט מלח פלפל סוכר, מתקן מפיות, קיסמי שיניים</v>
      </c>
      <c r="L95" s="180"/>
      <c r="M95" s="181">
        <f t="shared" si="11"/>
        <v>-6</v>
      </c>
      <c r="N95" s="181">
        <f t="shared" si="12"/>
        <v>0</v>
      </c>
      <c r="O95" s="180"/>
      <c r="P95" s="192"/>
      <c r="Q95" s="185" t="str">
        <f t="shared" si="18"/>
        <v>תשושי נפש</v>
      </c>
      <c r="R95" s="185">
        <f t="shared" si="19"/>
        <v>15</v>
      </c>
      <c r="S95" s="185" t="str">
        <f t="shared" si="20"/>
        <v>מטבח וחדר אוכל</v>
      </c>
      <c r="T95" s="186" t="str">
        <f t="shared" si="21"/>
        <v>מרקיה, סלסלת לחם, סט מלח פלפל סוכר, מתקן מפיות, קיסמי שיניים</v>
      </c>
      <c r="U95" s="187">
        <f t="shared" si="15"/>
        <v>0</v>
      </c>
      <c r="V95" s="181">
        <f t="shared" si="16"/>
        <v>-6</v>
      </c>
      <c r="W95" s="181">
        <f t="shared" si="17"/>
        <v>250</v>
      </c>
      <c r="X95" s="181">
        <f t="shared" si="14"/>
        <v>0</v>
      </c>
      <c r="Y95" s="193"/>
      <c r="AA95" s="189" t="str">
        <f>'טבלה מרכזת תקן מקור'!A95</f>
        <v>תשושי נפש</v>
      </c>
      <c r="AB95" s="189">
        <f>'טבלה מרכזת תקן מקור'!B95</f>
        <v>15</v>
      </c>
      <c r="AC95" s="189" t="str">
        <f>'טבלה מרכזת תקן מקור'!C95</f>
        <v>מטבח וחדר אוכל</v>
      </c>
      <c r="AD95" s="189" t="str">
        <f>'טבלה מרכזת תקן מקור'!D95</f>
        <v>חדר אוכל-כלי הגשה</v>
      </c>
      <c r="AE95" s="189" t="str">
        <f>'טבלה מרכזת תקן מקור'!E95</f>
        <v>מרקיה, סלסלת לחם, סט מלח פלפל סוכר, מתקן מפיות, קיסמי שיניים</v>
      </c>
      <c r="AF95" s="189">
        <f>'טבלה מרכזת תקן מקור'!F95</f>
        <v>250</v>
      </c>
      <c r="AG95" s="189">
        <f>'טבלה מרכזת תקן מקור'!G95</f>
        <v>6</v>
      </c>
      <c r="AH95" s="189">
        <f>'טבלה מרכזת תקן מקור'!H95</f>
        <v>1500</v>
      </c>
    </row>
    <row r="96" spans="2:34" ht="15" thickBot="1" x14ac:dyDescent="0.25">
      <c r="B96" s="190" t="str">
        <f>תקן[[#This Row],[סוג מרכז]]</f>
        <v>תשושי נפש</v>
      </c>
      <c r="C96" s="190">
        <f>תקן[[#This Row],[גודל מרכז]]</f>
        <v>15</v>
      </c>
      <c r="D96" s="190" t="str">
        <f>תקן[[#This Row],[סוג פריט]]</f>
        <v>מטבח וחדר אוכל</v>
      </c>
      <c r="E96" s="190" t="str">
        <f>תקן[[#This Row],[קטגוריה]]</f>
        <v>מטבח</v>
      </c>
      <c r="F96" s="177" t="str">
        <f>תקן[[#This Row],[תיאור הפריט]]</f>
        <v>עגלת 3 קומות</v>
      </c>
      <c r="G96" s="190">
        <f>תקן[[#This Row],[עלות פריט]]</f>
        <v>1000</v>
      </c>
      <c r="H96" s="190">
        <f>תקן[[#This Row],[כמות]]</f>
        <v>1</v>
      </c>
      <c r="I96" s="190">
        <f>תקן[[#This Row],[סהכ עלות]]</f>
        <v>1000</v>
      </c>
      <c r="J96" s="191"/>
      <c r="K96" s="179" t="str">
        <f t="shared" si="13"/>
        <v>עגלת 3 קומות</v>
      </c>
      <c r="L96" s="180"/>
      <c r="M96" s="181">
        <f t="shared" si="11"/>
        <v>-1</v>
      </c>
      <c r="N96" s="181">
        <f t="shared" si="12"/>
        <v>0</v>
      </c>
      <c r="O96" s="180"/>
      <c r="P96" s="192"/>
      <c r="Q96" s="185" t="str">
        <f t="shared" si="18"/>
        <v>תשושי נפש</v>
      </c>
      <c r="R96" s="185">
        <f t="shared" si="19"/>
        <v>15</v>
      </c>
      <c r="S96" s="185" t="str">
        <f t="shared" si="20"/>
        <v>מטבח וחדר אוכל</v>
      </c>
      <c r="T96" s="186" t="str">
        <f t="shared" si="21"/>
        <v>עגלת 3 קומות</v>
      </c>
      <c r="U96" s="187">
        <f t="shared" si="15"/>
        <v>0</v>
      </c>
      <c r="V96" s="181">
        <f t="shared" si="16"/>
        <v>-1</v>
      </c>
      <c r="W96" s="181">
        <f t="shared" si="17"/>
        <v>1000</v>
      </c>
      <c r="X96" s="181">
        <f t="shared" si="14"/>
        <v>0</v>
      </c>
      <c r="Y96" s="193"/>
      <c r="AA96" s="189" t="str">
        <f>'טבלה מרכזת תקן מקור'!A96</f>
        <v>תשושי נפש</v>
      </c>
      <c r="AB96" s="189">
        <f>'טבלה מרכזת תקן מקור'!B96</f>
        <v>15</v>
      </c>
      <c r="AC96" s="189" t="str">
        <f>'טבלה מרכזת תקן מקור'!C96</f>
        <v>מטבח וחדר אוכל</v>
      </c>
      <c r="AD96" s="189" t="str">
        <f>'טבלה מרכזת תקן מקור'!D96</f>
        <v>מטבח</v>
      </c>
      <c r="AE96" s="189" t="str">
        <f>'טבלה מרכזת תקן מקור'!E96</f>
        <v>עגלת 3 קומות</v>
      </c>
      <c r="AF96" s="189">
        <f>'טבלה מרכזת תקן מקור'!F96</f>
        <v>1000</v>
      </c>
      <c r="AG96" s="189">
        <f>'טבלה מרכזת תקן מקור'!G96</f>
        <v>1</v>
      </c>
      <c r="AH96" s="189">
        <f>'טבלה מרכזת תקן מקור'!H96</f>
        <v>1000</v>
      </c>
    </row>
    <row r="97" spans="2:34" ht="15" thickBot="1" x14ac:dyDescent="0.25">
      <c r="B97" s="190" t="str">
        <f>תקן[[#This Row],[סוג מרכז]]</f>
        <v>תשושי נפש</v>
      </c>
      <c r="C97" s="190">
        <f>תקן[[#This Row],[גודל מרכז]]</f>
        <v>15</v>
      </c>
      <c r="D97" s="190" t="str">
        <f>תקן[[#This Row],[סוג פריט]]</f>
        <v>מטבח וחדר אוכל</v>
      </c>
      <c r="E97" s="190" t="str">
        <f>תקן[[#This Row],[קטגוריה]]</f>
        <v>מטבח</v>
      </c>
      <c r="F97" s="177" t="str">
        <f>תקן[[#This Row],[תיאור הפריט]]</f>
        <v>עגלת נירוסטה לפח אשפה</v>
      </c>
      <c r="G97" s="190">
        <f>תקן[[#This Row],[עלות פריט]]</f>
        <v>500</v>
      </c>
      <c r="H97" s="190">
        <f>תקן[[#This Row],[כמות]]</f>
        <v>1</v>
      </c>
      <c r="I97" s="190">
        <f>תקן[[#This Row],[סהכ עלות]]</f>
        <v>500</v>
      </c>
      <c r="J97" s="191"/>
      <c r="K97" s="179" t="str">
        <f t="shared" si="13"/>
        <v>עגלת נירוסטה לפח אשפה</v>
      </c>
      <c r="L97" s="180"/>
      <c r="M97" s="181">
        <f t="shared" si="11"/>
        <v>-1</v>
      </c>
      <c r="N97" s="181">
        <f t="shared" si="12"/>
        <v>0</v>
      </c>
      <c r="O97" s="180"/>
      <c r="P97" s="192"/>
      <c r="Q97" s="185" t="str">
        <f t="shared" si="18"/>
        <v>תשושי נפש</v>
      </c>
      <c r="R97" s="185">
        <f t="shared" si="19"/>
        <v>15</v>
      </c>
      <c r="S97" s="185" t="str">
        <f t="shared" si="20"/>
        <v>מטבח וחדר אוכל</v>
      </c>
      <c r="T97" s="186" t="str">
        <f t="shared" si="21"/>
        <v>עגלת נירוסטה לפח אשפה</v>
      </c>
      <c r="U97" s="187">
        <f t="shared" si="15"/>
        <v>0</v>
      </c>
      <c r="V97" s="181">
        <f t="shared" si="16"/>
        <v>-1</v>
      </c>
      <c r="W97" s="181">
        <f t="shared" si="17"/>
        <v>500</v>
      </c>
      <c r="X97" s="181">
        <f t="shared" si="14"/>
        <v>0</v>
      </c>
      <c r="Y97" s="193"/>
      <c r="AA97" s="189" t="str">
        <f>'טבלה מרכזת תקן מקור'!A97</f>
        <v>תשושי נפש</v>
      </c>
      <c r="AB97" s="189">
        <f>'טבלה מרכזת תקן מקור'!B97</f>
        <v>15</v>
      </c>
      <c r="AC97" s="189" t="str">
        <f>'טבלה מרכזת תקן מקור'!C97</f>
        <v>מטבח וחדר אוכל</v>
      </c>
      <c r="AD97" s="189" t="str">
        <f>'טבלה מרכזת תקן מקור'!D97</f>
        <v>מטבח</v>
      </c>
      <c r="AE97" s="189" t="str">
        <f>'טבלה מרכזת תקן מקור'!E97</f>
        <v>עגלת נירוסטה לפח אשפה</v>
      </c>
      <c r="AF97" s="189">
        <f>'טבלה מרכזת תקן מקור'!F97</f>
        <v>500</v>
      </c>
      <c r="AG97" s="189">
        <f>'טבלה מרכזת תקן מקור'!G97</f>
        <v>1</v>
      </c>
      <c r="AH97" s="189">
        <f>'טבלה מרכזת תקן מקור'!H97</f>
        <v>500</v>
      </c>
    </row>
    <row r="98" spans="2:34" ht="15" thickBot="1" x14ac:dyDescent="0.25">
      <c r="B98" s="190" t="str">
        <f>תקן[[#This Row],[סוג מרכז]]</f>
        <v>תשושי נפש</v>
      </c>
      <c r="C98" s="190">
        <f>תקן[[#This Row],[גודל מרכז]]</f>
        <v>15</v>
      </c>
      <c r="D98" s="190" t="str">
        <f>תקן[[#This Row],[סוג פריט]]</f>
        <v>מטבח וחדר אוכל</v>
      </c>
      <c r="E98" s="190" t="str">
        <f>תקן[[#This Row],[קטגוריה]]</f>
        <v>מטבח</v>
      </c>
      <c r="F98" s="177" t="str">
        <f>תקן[[#This Row],[תיאור הפריט]]</f>
        <v>קומביסטימר+מעמד</v>
      </c>
      <c r="G98" s="190">
        <f>תקן[[#This Row],[עלות פריט]]</f>
        <v>15000</v>
      </c>
      <c r="H98" s="190">
        <f>תקן[[#This Row],[כמות]]</f>
        <v>1</v>
      </c>
      <c r="I98" s="190">
        <f>תקן[[#This Row],[סהכ עלות]]</f>
        <v>15000</v>
      </c>
      <c r="J98" s="191"/>
      <c r="K98" s="179" t="str">
        <f t="shared" si="13"/>
        <v>קומביסטימר+מעמד</v>
      </c>
      <c r="L98" s="180"/>
      <c r="M98" s="181">
        <f t="shared" si="11"/>
        <v>-1</v>
      </c>
      <c r="N98" s="181">
        <f t="shared" si="12"/>
        <v>0</v>
      </c>
      <c r="O98" s="180"/>
      <c r="P98" s="192"/>
      <c r="Q98" s="185" t="str">
        <f t="shared" si="18"/>
        <v>תשושי נפש</v>
      </c>
      <c r="R98" s="185">
        <f t="shared" si="19"/>
        <v>15</v>
      </c>
      <c r="S98" s="185" t="str">
        <f t="shared" si="20"/>
        <v>מטבח וחדר אוכל</v>
      </c>
      <c r="T98" s="186" t="str">
        <f t="shared" si="21"/>
        <v>קומביסטימר+מעמד</v>
      </c>
      <c r="U98" s="187">
        <f t="shared" si="15"/>
        <v>0</v>
      </c>
      <c r="V98" s="181">
        <f t="shared" si="16"/>
        <v>-1</v>
      </c>
      <c r="W98" s="181">
        <f t="shared" si="17"/>
        <v>15000</v>
      </c>
      <c r="X98" s="181">
        <f t="shared" si="14"/>
        <v>0</v>
      </c>
      <c r="Y98" s="193"/>
      <c r="AA98" s="189" t="str">
        <f>'טבלה מרכזת תקן מקור'!A98</f>
        <v>תשושי נפש</v>
      </c>
      <c r="AB98" s="189">
        <f>'טבלה מרכזת תקן מקור'!B98</f>
        <v>15</v>
      </c>
      <c r="AC98" s="189" t="str">
        <f>'טבלה מרכזת תקן מקור'!C98</f>
        <v>מטבח וחדר אוכל</v>
      </c>
      <c r="AD98" s="189" t="str">
        <f>'טבלה מרכזת תקן מקור'!D98</f>
        <v>מטבח</v>
      </c>
      <c r="AE98" s="189" t="str">
        <f>'טבלה מרכזת תקן מקור'!E98</f>
        <v>קומביסטימר+מעמד</v>
      </c>
      <c r="AF98" s="189">
        <f>'טבלה מרכזת תקן מקור'!F98</f>
        <v>15000</v>
      </c>
      <c r="AG98" s="189">
        <f>'טבלה מרכזת תקן מקור'!G98</f>
        <v>1</v>
      </c>
      <c r="AH98" s="189">
        <f>'טבלה מרכזת תקן מקור'!H98</f>
        <v>15000</v>
      </c>
    </row>
    <row r="99" spans="2:34" ht="15" thickBot="1" x14ac:dyDescent="0.25">
      <c r="B99" s="190" t="str">
        <f>תקן[[#This Row],[סוג מרכז]]</f>
        <v>תשושי נפש</v>
      </c>
      <c r="C99" s="190">
        <f>תקן[[#This Row],[גודל מרכז]]</f>
        <v>15</v>
      </c>
      <c r="D99" s="190" t="str">
        <f>תקן[[#This Row],[סוג פריט]]</f>
        <v>מטבח וחדר אוכל</v>
      </c>
      <c r="E99" s="190" t="str">
        <f>תקן[[#This Row],[קטגוריה]]</f>
        <v>מטבח</v>
      </c>
      <c r="F99" s="177" t="str">
        <f>תקן[[#This Row],[תיאור הפריט]]</f>
        <v>קוצץ ירקות מקצועי</v>
      </c>
      <c r="G99" s="190">
        <f>תקן[[#This Row],[עלות פריט]]</f>
        <v>5000</v>
      </c>
      <c r="H99" s="190">
        <f>תקן[[#This Row],[כמות]]</f>
        <v>0</v>
      </c>
      <c r="I99" s="190">
        <f>תקן[[#This Row],[סהכ עלות]]</f>
        <v>0</v>
      </c>
      <c r="J99" s="191"/>
      <c r="K99" s="179" t="str">
        <f t="shared" si="13"/>
        <v>קוצץ ירקות מקצועי</v>
      </c>
      <c r="L99" s="180"/>
      <c r="M99" s="181">
        <f t="shared" si="11"/>
        <v>0</v>
      </c>
      <c r="N99" s="181">
        <f t="shared" si="12"/>
        <v>0</v>
      </c>
      <c r="O99" s="180"/>
      <c r="P99" s="192"/>
      <c r="Q99" s="185" t="str">
        <f t="shared" si="18"/>
        <v>תשושי נפש</v>
      </c>
      <c r="R99" s="185">
        <f t="shared" si="19"/>
        <v>15</v>
      </c>
      <c r="S99" s="185" t="str">
        <f t="shared" si="20"/>
        <v>מטבח וחדר אוכל</v>
      </c>
      <c r="T99" s="186" t="str">
        <f t="shared" si="21"/>
        <v>קוצץ ירקות מקצועי</v>
      </c>
      <c r="U99" s="187">
        <f t="shared" si="15"/>
        <v>0</v>
      </c>
      <c r="V99" s="181">
        <f t="shared" si="16"/>
        <v>0</v>
      </c>
      <c r="W99" s="181">
        <f t="shared" si="17"/>
        <v>5000</v>
      </c>
      <c r="X99" s="181">
        <f t="shared" si="14"/>
        <v>0</v>
      </c>
      <c r="Y99" s="193"/>
      <c r="AA99" s="189" t="str">
        <f>'טבלה מרכזת תקן מקור'!A99</f>
        <v>תשושי נפש</v>
      </c>
      <c r="AB99" s="189">
        <f>'טבלה מרכזת תקן מקור'!B99</f>
        <v>15</v>
      </c>
      <c r="AC99" s="189" t="str">
        <f>'טבלה מרכזת תקן מקור'!C99</f>
        <v>מטבח וחדר אוכל</v>
      </c>
      <c r="AD99" s="189" t="str">
        <f>'טבלה מרכזת תקן מקור'!D99</f>
        <v>מטבח</v>
      </c>
      <c r="AE99" s="189" t="str">
        <f>'טבלה מרכזת תקן מקור'!E99</f>
        <v>קוצץ ירקות מקצועי</v>
      </c>
      <c r="AF99" s="189">
        <f>'טבלה מרכזת תקן מקור'!F99</f>
        <v>5000</v>
      </c>
      <c r="AG99" s="189">
        <f>'טבלה מרכזת תקן מקור'!G99</f>
        <v>0</v>
      </c>
      <c r="AH99" s="189">
        <f>'טבלה מרכזת תקן מקור'!H99</f>
        <v>0</v>
      </c>
    </row>
    <row r="100" spans="2:34" ht="43.5" thickBot="1" x14ac:dyDescent="0.25">
      <c r="B100" s="190" t="str">
        <f>תקן[[#This Row],[סוג מרכז]]</f>
        <v>תשושי נפש</v>
      </c>
      <c r="C100" s="190">
        <f>תקן[[#This Row],[גודל מרכז]]</f>
        <v>15</v>
      </c>
      <c r="D100" s="190" t="str">
        <f>תקן[[#This Row],[סוג פריט]]</f>
        <v>מטבח וחדר אוכל</v>
      </c>
      <c r="E100" s="190" t="str">
        <f>תקן[[#This Row],[קטגוריה]]</f>
        <v>חדר אוכל-כלי הגשה</v>
      </c>
      <c r="F100" s="177" t="str">
        <f>תקן[[#This Row],[תיאור הפריט]]</f>
        <v>קערות הגשה, מצקות וכפות הגשה, ארגזי פלסטויק לאיסוף</v>
      </c>
      <c r="G100" s="190">
        <f>תקן[[#This Row],[עלות פריט]]</f>
        <v>1200</v>
      </c>
      <c r="H100" s="190">
        <f>תקן[[#This Row],[כמות]]</f>
        <v>2</v>
      </c>
      <c r="I100" s="190">
        <f>תקן[[#This Row],[סהכ עלות]]</f>
        <v>2400</v>
      </c>
      <c r="J100" s="191"/>
      <c r="K100" s="179" t="str">
        <f t="shared" si="13"/>
        <v>קערות הגשה, מצקות וכפות הגשה, ארגזי פלסטויק לאיסוף</v>
      </c>
      <c r="L100" s="180"/>
      <c r="M100" s="181">
        <f t="shared" si="11"/>
        <v>-2</v>
      </c>
      <c r="N100" s="181">
        <f t="shared" si="12"/>
        <v>0</v>
      </c>
      <c r="O100" s="180"/>
      <c r="P100" s="192"/>
      <c r="Q100" s="185" t="str">
        <f t="shared" si="18"/>
        <v>תשושי נפש</v>
      </c>
      <c r="R100" s="185">
        <f t="shared" si="19"/>
        <v>15</v>
      </c>
      <c r="S100" s="185" t="str">
        <f t="shared" si="20"/>
        <v>מטבח וחדר אוכל</v>
      </c>
      <c r="T100" s="186" t="str">
        <f t="shared" si="21"/>
        <v>קערות הגשה, מצקות וכפות הגשה, ארגזי פלסטויק לאיסוף</v>
      </c>
      <c r="U100" s="187">
        <f t="shared" si="15"/>
        <v>0</v>
      </c>
      <c r="V100" s="181">
        <f t="shared" si="16"/>
        <v>-2</v>
      </c>
      <c r="W100" s="181">
        <f t="shared" si="17"/>
        <v>1200</v>
      </c>
      <c r="X100" s="181">
        <f t="shared" si="14"/>
        <v>0</v>
      </c>
      <c r="Y100" s="193"/>
      <c r="AA100" s="189" t="str">
        <f>'טבלה מרכזת תקן מקור'!A100</f>
        <v>תשושי נפש</v>
      </c>
      <c r="AB100" s="189">
        <f>'טבלה מרכזת תקן מקור'!B100</f>
        <v>15</v>
      </c>
      <c r="AC100" s="189" t="str">
        <f>'טבלה מרכזת תקן מקור'!C100</f>
        <v>מטבח וחדר אוכל</v>
      </c>
      <c r="AD100" s="189" t="str">
        <f>'טבלה מרכזת תקן מקור'!D100</f>
        <v>חדר אוכל-כלי הגשה</v>
      </c>
      <c r="AE100" s="189" t="str">
        <f>'טבלה מרכזת תקן מקור'!E100</f>
        <v>קערות הגשה, מצקות וכפות הגשה, ארגזי פלסטויק לאיסוף</v>
      </c>
      <c r="AF100" s="189">
        <f>'טבלה מרכזת תקן מקור'!F100</f>
        <v>1200</v>
      </c>
      <c r="AG100" s="189">
        <f>'טבלה מרכזת תקן מקור'!G100</f>
        <v>2</v>
      </c>
      <c r="AH100" s="189">
        <f>'טבלה מרכזת תקן מקור'!H100</f>
        <v>2400</v>
      </c>
    </row>
    <row r="101" spans="2:34" ht="29.25" thickBot="1" x14ac:dyDescent="0.25">
      <c r="B101" s="190" t="str">
        <f>תקן[[#This Row],[סוג מרכז]]</f>
        <v>תשושי נפש</v>
      </c>
      <c r="C101" s="190">
        <f>תקן[[#This Row],[גודל מרכז]]</f>
        <v>15</v>
      </c>
      <c r="D101" s="190" t="str">
        <f>תקן[[#This Row],[סוג פריט]]</f>
        <v>מטבח וחדר אוכל</v>
      </c>
      <c r="E101" s="190" t="str">
        <f>תקן[[#This Row],[קטגוריה]]</f>
        <v>כלי הכנה-מטבח מחמם</v>
      </c>
      <c r="F101" s="177" t="str">
        <f>תקן[[#This Row],[תיאור הפריט]]</f>
        <v>קערות וקעריות מסוגים שונים</v>
      </c>
      <c r="G101" s="190">
        <f>תקן[[#This Row],[עלות פריט]]</f>
        <v>500</v>
      </c>
      <c r="H101" s="190">
        <f>תקן[[#This Row],[כמות]]</f>
        <v>1</v>
      </c>
      <c r="I101" s="190">
        <f>תקן[[#This Row],[סהכ עלות]]</f>
        <v>500</v>
      </c>
      <c r="J101" s="191"/>
      <c r="K101" s="179" t="str">
        <f t="shared" si="13"/>
        <v>קערות וקעריות מסוגים שונים</v>
      </c>
      <c r="L101" s="180"/>
      <c r="M101" s="181">
        <f t="shared" si="11"/>
        <v>-1</v>
      </c>
      <c r="N101" s="181">
        <f t="shared" si="12"/>
        <v>0</v>
      </c>
      <c r="O101" s="180"/>
      <c r="P101" s="192"/>
      <c r="Q101" s="185" t="str">
        <f t="shared" si="18"/>
        <v>תשושי נפש</v>
      </c>
      <c r="R101" s="185">
        <f t="shared" si="19"/>
        <v>15</v>
      </c>
      <c r="S101" s="185" t="str">
        <f t="shared" si="20"/>
        <v>מטבח וחדר אוכל</v>
      </c>
      <c r="T101" s="186" t="str">
        <f t="shared" si="21"/>
        <v>קערות וקעריות מסוגים שונים</v>
      </c>
      <c r="U101" s="187">
        <f t="shared" si="15"/>
        <v>0</v>
      </c>
      <c r="V101" s="181">
        <f t="shared" si="16"/>
        <v>-1</v>
      </c>
      <c r="W101" s="181">
        <f t="shared" si="17"/>
        <v>500</v>
      </c>
      <c r="X101" s="181">
        <f t="shared" si="14"/>
        <v>0</v>
      </c>
      <c r="Y101" s="193"/>
      <c r="AA101" s="189" t="str">
        <f>'טבלה מרכזת תקן מקור'!A101</f>
        <v>תשושי נפש</v>
      </c>
      <c r="AB101" s="189">
        <f>'טבלה מרכזת תקן מקור'!B101</f>
        <v>15</v>
      </c>
      <c r="AC101" s="189" t="str">
        <f>'טבלה מרכזת תקן מקור'!C101</f>
        <v>מטבח וחדר אוכל</v>
      </c>
      <c r="AD101" s="189" t="str">
        <f>'טבלה מרכזת תקן מקור'!D101</f>
        <v>כלי הכנה-מטבח מחמם</v>
      </c>
      <c r="AE101" s="189" t="str">
        <f>'טבלה מרכזת תקן מקור'!E101</f>
        <v>קערות וקעריות מסוגים שונים</v>
      </c>
      <c r="AF101" s="189">
        <f>'טבלה מרכזת תקן מקור'!F101</f>
        <v>500</v>
      </c>
      <c r="AG101" s="189">
        <f>'טבלה מרכזת תקן מקור'!G101</f>
        <v>1</v>
      </c>
      <c r="AH101" s="189">
        <f>'טבלה מרכזת תקן מקור'!H101</f>
        <v>500</v>
      </c>
    </row>
    <row r="102" spans="2:34" ht="29.25" thickBot="1" x14ac:dyDescent="0.25">
      <c r="B102" s="190" t="str">
        <f>תקן[[#This Row],[סוג מרכז]]</f>
        <v>תשושי נפש</v>
      </c>
      <c r="C102" s="190">
        <f>תקן[[#This Row],[גודל מרכז]]</f>
        <v>15</v>
      </c>
      <c r="D102" s="190" t="str">
        <f>תקן[[#This Row],[סוג פריט]]</f>
        <v>מטבח וחדר אוכל</v>
      </c>
      <c r="E102" s="190" t="str">
        <f>תקן[[#This Row],[קטגוריה]]</f>
        <v>מטבח</v>
      </c>
      <c r="F102" s="177" t="str">
        <f>תקן[[#This Row],[תיאור הפריט]]</f>
        <v>שולחן ( 2 מ') עם כיור כפול + מדף תחתוןן</v>
      </c>
      <c r="G102" s="190">
        <f>תקן[[#This Row],[עלות פריט]]</f>
        <v>4200</v>
      </c>
      <c r="H102" s="190">
        <f>תקן[[#This Row],[כמות]]</f>
        <v>0</v>
      </c>
      <c r="I102" s="190">
        <f>תקן[[#This Row],[סהכ עלות]]</f>
        <v>0</v>
      </c>
      <c r="J102" s="191"/>
      <c r="K102" s="179" t="str">
        <f t="shared" si="13"/>
        <v>שולחן ( 2 מ') עם כיור כפול + מדף תחתוןן</v>
      </c>
      <c r="L102" s="180"/>
      <c r="M102" s="181">
        <f t="shared" si="11"/>
        <v>0</v>
      </c>
      <c r="N102" s="181">
        <f t="shared" si="12"/>
        <v>0</v>
      </c>
      <c r="O102" s="180"/>
      <c r="P102" s="192"/>
      <c r="Q102" s="185" t="str">
        <f t="shared" si="18"/>
        <v>תשושי נפש</v>
      </c>
      <c r="R102" s="185">
        <f t="shared" si="19"/>
        <v>15</v>
      </c>
      <c r="S102" s="185" t="str">
        <f t="shared" si="20"/>
        <v>מטבח וחדר אוכל</v>
      </c>
      <c r="T102" s="186" t="str">
        <f t="shared" si="21"/>
        <v>שולחן ( 2 מ') עם כיור כפול + מדף תחתוןן</v>
      </c>
      <c r="U102" s="187">
        <f t="shared" si="15"/>
        <v>0</v>
      </c>
      <c r="V102" s="181">
        <f t="shared" si="16"/>
        <v>0</v>
      </c>
      <c r="W102" s="181">
        <f t="shared" si="17"/>
        <v>4200</v>
      </c>
      <c r="X102" s="181">
        <f t="shared" si="14"/>
        <v>0</v>
      </c>
      <c r="Y102" s="193"/>
      <c r="AA102" s="189" t="str">
        <f>'טבלה מרכזת תקן מקור'!A102</f>
        <v>תשושי נפש</v>
      </c>
      <c r="AB102" s="189">
        <f>'טבלה מרכזת תקן מקור'!B102</f>
        <v>15</v>
      </c>
      <c r="AC102" s="189" t="str">
        <f>'טבלה מרכזת תקן מקור'!C102</f>
        <v>מטבח וחדר אוכל</v>
      </c>
      <c r="AD102" s="189" t="str">
        <f>'טבלה מרכזת תקן מקור'!D102</f>
        <v>מטבח</v>
      </c>
      <c r="AE102" s="189" t="str">
        <f>'טבלה מרכזת תקן מקור'!E102</f>
        <v>שולחן ( 2 מ') עם כיור כפול + מדף תחתוןן</v>
      </c>
      <c r="AF102" s="189">
        <f>'טבלה מרכזת תקן מקור'!F102</f>
        <v>4200</v>
      </c>
      <c r="AG102" s="189">
        <f>'טבלה מרכזת תקן מקור'!G102</f>
        <v>0</v>
      </c>
      <c r="AH102" s="189">
        <f>'טבלה מרכזת תקן מקור'!H102</f>
        <v>0</v>
      </c>
    </row>
    <row r="103" spans="2:34" ht="29.25" thickBot="1" x14ac:dyDescent="0.25">
      <c r="B103" s="190" t="str">
        <f>תקן[[#This Row],[סוג מרכז]]</f>
        <v>תשושי נפש</v>
      </c>
      <c r="C103" s="190">
        <f>תקן[[#This Row],[גודל מרכז]]</f>
        <v>15</v>
      </c>
      <c r="D103" s="190" t="str">
        <f>תקן[[#This Row],[סוג פריט]]</f>
        <v>מטבח וחדר אוכל</v>
      </c>
      <c r="E103" s="190" t="str">
        <f>תקן[[#This Row],[קטגוריה]]</f>
        <v>מטבח</v>
      </c>
      <c r="F103" s="177" t="str">
        <f>תקן[[#This Row],[תיאור הפריט]]</f>
        <v>שולחן עבודה ללא כיורים + מדף תחתון</v>
      </c>
      <c r="G103" s="190">
        <f>תקן[[#This Row],[עלות פריט]]</f>
        <v>2500</v>
      </c>
      <c r="H103" s="190">
        <f>תקן[[#This Row],[כמות]]</f>
        <v>0</v>
      </c>
      <c r="I103" s="190">
        <f>תקן[[#This Row],[סהכ עלות]]</f>
        <v>0</v>
      </c>
      <c r="J103" s="191"/>
      <c r="K103" s="179" t="str">
        <f t="shared" si="13"/>
        <v>שולחן עבודה ללא כיורים + מדף תחתון</v>
      </c>
      <c r="L103" s="180"/>
      <c r="M103" s="181">
        <f t="shared" si="11"/>
        <v>0</v>
      </c>
      <c r="N103" s="181">
        <f t="shared" si="12"/>
        <v>0</v>
      </c>
      <c r="O103" s="180"/>
      <c r="P103" s="192"/>
      <c r="Q103" s="185" t="str">
        <f t="shared" si="18"/>
        <v>תשושי נפש</v>
      </c>
      <c r="R103" s="185">
        <f t="shared" si="19"/>
        <v>15</v>
      </c>
      <c r="S103" s="185" t="str">
        <f t="shared" si="20"/>
        <v>מטבח וחדר אוכל</v>
      </c>
      <c r="T103" s="186" t="str">
        <f t="shared" si="21"/>
        <v>שולחן עבודה ללא כיורים + מדף תחתון</v>
      </c>
      <c r="U103" s="187">
        <f t="shared" si="15"/>
        <v>0</v>
      </c>
      <c r="V103" s="181">
        <f t="shared" si="16"/>
        <v>0</v>
      </c>
      <c r="W103" s="181">
        <f t="shared" si="17"/>
        <v>2500</v>
      </c>
      <c r="X103" s="181">
        <f t="shared" si="14"/>
        <v>0</v>
      </c>
      <c r="Y103" s="193"/>
      <c r="AA103" s="189" t="str">
        <f>'טבלה מרכזת תקן מקור'!A103</f>
        <v>תשושי נפש</v>
      </c>
      <c r="AB103" s="189">
        <f>'טבלה מרכזת תקן מקור'!B103</f>
        <v>15</v>
      </c>
      <c r="AC103" s="189" t="str">
        <f>'טבלה מרכזת תקן מקור'!C103</f>
        <v>מטבח וחדר אוכל</v>
      </c>
      <c r="AD103" s="189" t="str">
        <f>'טבלה מרכזת תקן מקור'!D103</f>
        <v>מטבח</v>
      </c>
      <c r="AE103" s="189" t="str">
        <f>'טבלה מרכזת תקן מקור'!E103</f>
        <v>שולחן עבודה ללא כיורים + מדף תחתון</v>
      </c>
      <c r="AF103" s="189">
        <f>'טבלה מרכזת תקן מקור'!F103</f>
        <v>2500</v>
      </c>
      <c r="AG103" s="189">
        <f>'טבלה מרכזת תקן מקור'!G103</f>
        <v>0</v>
      </c>
      <c r="AH103" s="189">
        <f>'טבלה מרכזת תקן מקור'!H103</f>
        <v>0</v>
      </c>
    </row>
    <row r="104" spans="2:34" ht="29.25" thickBot="1" x14ac:dyDescent="0.25">
      <c r="B104" s="190" t="str">
        <f>תקן[[#This Row],[סוג מרכז]]</f>
        <v>תשושי נפש</v>
      </c>
      <c r="C104" s="190">
        <f>תקן[[#This Row],[גודל מרכז]]</f>
        <v>15</v>
      </c>
      <c r="D104" s="190" t="str">
        <f>תקן[[#This Row],[סוג פריט]]</f>
        <v>מטבח וחדר אוכל</v>
      </c>
      <c r="E104" s="190" t="str">
        <f>תקן[[#This Row],[קטגוריה]]</f>
        <v>מטבח</v>
      </c>
      <c r="F104" s="177" t="str">
        <f>תקן[[#This Row],[תיאור הפריט]]</f>
        <v>שולחן עם כיור יחיד ( 2 מ') + מדף תחתוןן</v>
      </c>
      <c r="G104" s="190">
        <f>תקן[[#This Row],[עלות פריט]]</f>
        <v>3500</v>
      </c>
      <c r="H104" s="190">
        <f>תקן[[#This Row],[כמות]]</f>
        <v>1</v>
      </c>
      <c r="I104" s="190">
        <f>תקן[[#This Row],[סהכ עלות]]</f>
        <v>3500</v>
      </c>
      <c r="J104" s="191"/>
      <c r="K104" s="179" t="str">
        <f t="shared" si="13"/>
        <v>שולחן עם כיור יחיד ( 2 מ') + מדף תחתוןן</v>
      </c>
      <c r="L104" s="180"/>
      <c r="M104" s="181">
        <f t="shared" si="11"/>
        <v>-1</v>
      </c>
      <c r="N104" s="181">
        <f t="shared" si="12"/>
        <v>0</v>
      </c>
      <c r="O104" s="180"/>
      <c r="P104" s="192"/>
      <c r="Q104" s="185" t="str">
        <f t="shared" si="18"/>
        <v>תשושי נפש</v>
      </c>
      <c r="R104" s="185">
        <f t="shared" si="19"/>
        <v>15</v>
      </c>
      <c r="S104" s="185" t="str">
        <f t="shared" si="20"/>
        <v>מטבח וחדר אוכל</v>
      </c>
      <c r="T104" s="186" t="str">
        <f t="shared" si="21"/>
        <v>שולחן עם כיור יחיד ( 2 מ') + מדף תחתוןן</v>
      </c>
      <c r="U104" s="187">
        <f t="shared" si="15"/>
        <v>0</v>
      </c>
      <c r="V104" s="181">
        <f t="shared" si="16"/>
        <v>-1</v>
      </c>
      <c r="W104" s="181">
        <f t="shared" si="17"/>
        <v>3500</v>
      </c>
      <c r="X104" s="181">
        <f t="shared" si="14"/>
        <v>0</v>
      </c>
      <c r="Y104" s="193"/>
      <c r="AA104" s="189" t="str">
        <f>'טבלה מרכזת תקן מקור'!A104</f>
        <v>תשושי נפש</v>
      </c>
      <c r="AB104" s="189">
        <f>'טבלה מרכזת תקן מקור'!B104</f>
        <v>15</v>
      </c>
      <c r="AC104" s="189" t="str">
        <f>'טבלה מרכזת תקן מקור'!C104</f>
        <v>מטבח וחדר אוכל</v>
      </c>
      <c r="AD104" s="189" t="str">
        <f>'טבלה מרכזת תקן מקור'!D104</f>
        <v>מטבח</v>
      </c>
      <c r="AE104" s="189" t="str">
        <f>'טבלה מרכזת תקן מקור'!E104</f>
        <v>שולחן עם כיור יחיד ( 2 מ') + מדף תחתוןן</v>
      </c>
      <c r="AF104" s="189">
        <f>'טבלה מרכזת תקן מקור'!F104</f>
        <v>3500</v>
      </c>
      <c r="AG104" s="189">
        <f>'טבלה מרכזת תקן מקור'!G104</f>
        <v>1</v>
      </c>
      <c r="AH104" s="189">
        <f>'טבלה מרכזת תקן מקור'!H104</f>
        <v>3500</v>
      </c>
    </row>
    <row r="105" spans="2:34" ht="15" thickBot="1" x14ac:dyDescent="0.25">
      <c r="B105" s="190" t="str">
        <f>תקן[[#This Row],[סוג מרכז]]</f>
        <v>תשושי נפש</v>
      </c>
      <c r="C105" s="190">
        <f>תקן[[#This Row],[גודל מרכז]]</f>
        <v>15</v>
      </c>
      <c r="D105" s="190" t="str">
        <f>תקן[[#This Row],[סוג פריט]]</f>
        <v>מטבח וחדר אוכל</v>
      </c>
      <c r="E105" s="190" t="str">
        <f>תקן[[#This Row],[קטגוריה]]</f>
        <v>מטבח</v>
      </c>
      <c r="F105" s="177" t="str">
        <f>תקן[[#This Row],[תיאור הפריט]]</f>
        <v>תנור בישול ואפייה</v>
      </c>
      <c r="G105" s="190">
        <f>תקן[[#This Row],[עלות פריט]]</f>
        <v>6500</v>
      </c>
      <c r="H105" s="190">
        <f>תקן[[#This Row],[כמות]]</f>
        <v>1</v>
      </c>
      <c r="I105" s="190">
        <f>תקן[[#This Row],[סהכ עלות]]</f>
        <v>6500</v>
      </c>
      <c r="J105" s="191"/>
      <c r="K105" s="179" t="str">
        <f t="shared" si="13"/>
        <v>תנור בישול ואפייה</v>
      </c>
      <c r="L105" s="180"/>
      <c r="M105" s="181">
        <f t="shared" si="11"/>
        <v>-1</v>
      </c>
      <c r="N105" s="181">
        <f t="shared" si="12"/>
        <v>0</v>
      </c>
      <c r="O105" s="180"/>
      <c r="P105" s="192"/>
      <c r="Q105" s="185" t="str">
        <f t="shared" si="18"/>
        <v>תשושי נפש</v>
      </c>
      <c r="R105" s="185">
        <f t="shared" si="19"/>
        <v>15</v>
      </c>
      <c r="S105" s="185" t="str">
        <f t="shared" si="20"/>
        <v>מטבח וחדר אוכל</v>
      </c>
      <c r="T105" s="186" t="str">
        <f t="shared" si="21"/>
        <v>תנור בישול ואפייה</v>
      </c>
      <c r="U105" s="187">
        <f t="shared" si="15"/>
        <v>0</v>
      </c>
      <c r="V105" s="181">
        <f t="shared" si="16"/>
        <v>-1</v>
      </c>
      <c r="W105" s="181">
        <f t="shared" si="17"/>
        <v>6500</v>
      </c>
      <c r="X105" s="181">
        <f t="shared" si="14"/>
        <v>0</v>
      </c>
      <c r="Y105" s="193"/>
      <c r="AA105" s="189" t="str">
        <f>'טבלה מרכזת תקן מקור'!A105</f>
        <v>תשושי נפש</v>
      </c>
      <c r="AB105" s="189">
        <f>'טבלה מרכזת תקן מקור'!B105</f>
        <v>15</v>
      </c>
      <c r="AC105" s="189" t="str">
        <f>'טבלה מרכזת תקן מקור'!C105</f>
        <v>מטבח וחדר אוכל</v>
      </c>
      <c r="AD105" s="189" t="str">
        <f>'טבלה מרכזת תקן מקור'!D105</f>
        <v>מטבח</v>
      </c>
      <c r="AE105" s="189" t="str">
        <f>'טבלה מרכזת תקן מקור'!E105</f>
        <v>תנור בישול ואפייה</v>
      </c>
      <c r="AF105" s="189">
        <f>'טבלה מרכזת תקן מקור'!F105</f>
        <v>6500</v>
      </c>
      <c r="AG105" s="189">
        <f>'טבלה מרכזת תקן מקור'!G105</f>
        <v>1</v>
      </c>
      <c r="AH105" s="189">
        <f>'טבלה מרכזת תקן מקור'!H105</f>
        <v>6500</v>
      </c>
    </row>
    <row r="106" spans="2:34" ht="15" thickBot="1" x14ac:dyDescent="0.25">
      <c r="B106" s="190" t="str">
        <f>תקן[[#This Row],[סוג מרכז]]</f>
        <v>תשושי נפש</v>
      </c>
      <c r="C106" s="190">
        <f>תקן[[#This Row],[גודל מרכז]]</f>
        <v>15</v>
      </c>
      <c r="D106" s="190" t="str">
        <f>תקן[[#This Row],[סוג פריט]]</f>
        <v>מטבח וחדר אוכל</v>
      </c>
      <c r="E106" s="190" t="str">
        <f>תקן[[#This Row],[קטגוריה]]</f>
        <v>מטבח</v>
      </c>
      <c r="F106" s="177" t="str">
        <f>תקן[[#This Row],[תיאור הפריט]]</f>
        <v>תנור מיקרוגל</v>
      </c>
      <c r="G106" s="190">
        <f>תקן[[#This Row],[עלות פריט]]</f>
        <v>1200</v>
      </c>
      <c r="H106" s="190">
        <f>תקן[[#This Row],[כמות]]</f>
        <v>1</v>
      </c>
      <c r="I106" s="190">
        <f>תקן[[#This Row],[סהכ עלות]]</f>
        <v>1200</v>
      </c>
      <c r="J106" s="191"/>
      <c r="K106" s="179" t="str">
        <f t="shared" si="13"/>
        <v>תנור מיקרוגל</v>
      </c>
      <c r="L106" s="180"/>
      <c r="M106" s="181">
        <f t="shared" si="11"/>
        <v>-1</v>
      </c>
      <c r="N106" s="181">
        <f t="shared" si="12"/>
        <v>0</v>
      </c>
      <c r="O106" s="180"/>
      <c r="P106" s="192"/>
      <c r="Q106" s="185" t="str">
        <f t="shared" si="18"/>
        <v>תשושי נפש</v>
      </c>
      <c r="R106" s="185">
        <f t="shared" si="19"/>
        <v>15</v>
      </c>
      <c r="S106" s="185" t="str">
        <f t="shared" si="20"/>
        <v>מטבח וחדר אוכל</v>
      </c>
      <c r="T106" s="186" t="str">
        <f t="shared" si="21"/>
        <v>תנור מיקרוגל</v>
      </c>
      <c r="U106" s="187">
        <f t="shared" si="15"/>
        <v>0</v>
      </c>
      <c r="V106" s="181">
        <f t="shared" si="16"/>
        <v>-1</v>
      </c>
      <c r="W106" s="181">
        <f t="shared" si="17"/>
        <v>1200</v>
      </c>
      <c r="X106" s="181">
        <f t="shared" si="14"/>
        <v>0</v>
      </c>
      <c r="Y106" s="193"/>
      <c r="AA106" s="189" t="str">
        <f>'טבלה מרכזת תקן מקור'!A106</f>
        <v>תשושי נפש</v>
      </c>
      <c r="AB106" s="189">
        <f>'טבלה מרכזת תקן מקור'!B106</f>
        <v>15</v>
      </c>
      <c r="AC106" s="189" t="str">
        <f>'טבלה מרכזת תקן מקור'!C106</f>
        <v>מטבח וחדר אוכל</v>
      </c>
      <c r="AD106" s="189" t="str">
        <f>'טבלה מרכזת תקן מקור'!D106</f>
        <v>מטבח</v>
      </c>
      <c r="AE106" s="189" t="str">
        <f>'טבלה מרכזת תקן מקור'!E106</f>
        <v>תנור מיקרוגל</v>
      </c>
      <c r="AF106" s="189">
        <f>'טבלה מרכזת תקן מקור'!F106</f>
        <v>1200</v>
      </c>
      <c r="AG106" s="189">
        <f>'טבלה מרכזת תקן מקור'!G106</f>
        <v>1</v>
      </c>
      <c r="AH106" s="189">
        <f>'טבלה מרכזת תקן מקור'!H106</f>
        <v>1200</v>
      </c>
    </row>
    <row r="107" spans="2:34" ht="29.25" thickBot="1" x14ac:dyDescent="0.25">
      <c r="B107" s="190" t="str">
        <f>תקן[[#This Row],[סוג מרכז]]</f>
        <v>תשושי נפש</v>
      </c>
      <c r="C107" s="190">
        <f>תקן[[#This Row],[גודל מרכז]]</f>
        <v>15</v>
      </c>
      <c r="D107" s="190" t="str">
        <f>תקן[[#This Row],[סוג פריט]]</f>
        <v>מטבח וחדר אוכל</v>
      </c>
      <c r="E107" s="190" t="str">
        <f>תקן[[#This Row],[קטגוריה]]</f>
        <v>חדר אוכל</v>
      </c>
      <c r="F107" s="177" t="str">
        <f>תקן[[#This Row],[תיאור הפריט]]</f>
        <v>תפריט דיגיטלי עם אפשרות להזמנות</v>
      </c>
      <c r="G107" s="190">
        <f>תקן[[#This Row],[עלות פריט]]</f>
        <v>2500</v>
      </c>
      <c r="H107" s="190">
        <f>תקן[[#This Row],[כמות]]</f>
        <v>1</v>
      </c>
      <c r="I107" s="190">
        <f>תקן[[#This Row],[סהכ עלות]]</f>
        <v>2500</v>
      </c>
      <c r="J107" s="191"/>
      <c r="K107" s="179" t="str">
        <f t="shared" si="13"/>
        <v>תפריט דיגיטלי עם אפשרות להזמנות</v>
      </c>
      <c r="L107" s="180"/>
      <c r="M107" s="181">
        <f t="shared" si="11"/>
        <v>-1</v>
      </c>
      <c r="N107" s="181">
        <f t="shared" si="12"/>
        <v>0</v>
      </c>
      <c r="O107" s="180"/>
      <c r="P107" s="192"/>
      <c r="Q107" s="185" t="str">
        <f t="shared" si="18"/>
        <v>תשושי נפש</v>
      </c>
      <c r="R107" s="185">
        <f t="shared" si="19"/>
        <v>15</v>
      </c>
      <c r="S107" s="185" t="str">
        <f t="shared" si="20"/>
        <v>מטבח וחדר אוכל</v>
      </c>
      <c r="T107" s="186" t="str">
        <f t="shared" si="21"/>
        <v>תפריט דיגיטלי עם אפשרות להזמנות</v>
      </c>
      <c r="U107" s="187">
        <f t="shared" si="15"/>
        <v>0</v>
      </c>
      <c r="V107" s="181">
        <f t="shared" si="16"/>
        <v>-1</v>
      </c>
      <c r="W107" s="181">
        <f t="shared" si="17"/>
        <v>2500</v>
      </c>
      <c r="X107" s="181">
        <f t="shared" si="14"/>
        <v>0</v>
      </c>
      <c r="Y107" s="193"/>
      <c r="AA107" s="189" t="str">
        <f>'טבלה מרכזת תקן מקור'!A107</f>
        <v>תשושי נפש</v>
      </c>
      <c r="AB107" s="189">
        <f>'טבלה מרכזת תקן מקור'!B107</f>
        <v>15</v>
      </c>
      <c r="AC107" s="189" t="str">
        <f>'טבלה מרכזת תקן מקור'!C107</f>
        <v>מטבח וחדר אוכל</v>
      </c>
      <c r="AD107" s="189" t="str">
        <f>'טבלה מרכזת תקן מקור'!D107</f>
        <v>חדר אוכל</v>
      </c>
      <c r="AE107" s="189" t="str">
        <f>'טבלה מרכזת תקן מקור'!E107</f>
        <v>תפריט דיגיטלי עם אפשרות להזמנות</v>
      </c>
      <c r="AF107" s="189">
        <f>'טבלה מרכזת תקן מקור'!F107</f>
        <v>2500</v>
      </c>
      <c r="AG107" s="189">
        <f>'טבלה מרכזת תקן מקור'!G107</f>
        <v>1</v>
      </c>
      <c r="AH107" s="189">
        <f>'טבלה מרכזת תקן מקור'!H107</f>
        <v>2500</v>
      </c>
    </row>
    <row r="108" spans="2:34" ht="15" thickBot="1" x14ac:dyDescent="0.25">
      <c r="B108" s="190" t="str">
        <f>תקן[[#This Row],[סוג מרכז]]</f>
        <v>תשושי נפש</v>
      </c>
      <c r="C108" s="190">
        <f>תקן[[#This Row],[גודל מרכז]]</f>
        <v>15</v>
      </c>
      <c r="D108" s="190" t="str">
        <f>תקן[[#This Row],[סוג פריט]]</f>
        <v>מיחשוב</v>
      </c>
      <c r="E108" s="190" t="str">
        <f>תקן[[#This Row],[קטגוריה]]</f>
        <v>חדר מזכירות וקבלה</v>
      </c>
      <c r="F108" s="177" t="str">
        <f>תקן[[#This Row],[תיאור הפריט]]</f>
        <v>מגרסת נייר משרדית</v>
      </c>
      <c r="G108" s="190">
        <f>תקן[[#This Row],[עלות פריט]]</f>
        <v>600</v>
      </c>
      <c r="H108" s="190">
        <f>תקן[[#This Row],[כמות]]</f>
        <v>1</v>
      </c>
      <c r="I108" s="190">
        <f>תקן[[#This Row],[סהכ עלות]]</f>
        <v>600</v>
      </c>
      <c r="J108" s="191"/>
      <c r="K108" s="179" t="str">
        <f t="shared" si="13"/>
        <v>מגרסת נייר משרדית</v>
      </c>
      <c r="L108" s="180"/>
      <c r="M108" s="181">
        <f t="shared" si="11"/>
        <v>-1</v>
      </c>
      <c r="N108" s="181">
        <f t="shared" si="12"/>
        <v>0</v>
      </c>
      <c r="O108" s="180"/>
      <c r="P108" s="192"/>
      <c r="Q108" s="185" t="str">
        <f t="shared" si="18"/>
        <v>תשושי נפש</v>
      </c>
      <c r="R108" s="185">
        <f t="shared" si="19"/>
        <v>15</v>
      </c>
      <c r="S108" s="185" t="str">
        <f t="shared" si="20"/>
        <v>מיחשוב</v>
      </c>
      <c r="T108" s="186" t="str">
        <f t="shared" si="21"/>
        <v>מגרסת נייר משרדית</v>
      </c>
      <c r="U108" s="187">
        <f t="shared" si="15"/>
        <v>0</v>
      </c>
      <c r="V108" s="181">
        <f t="shared" si="16"/>
        <v>-1</v>
      </c>
      <c r="W108" s="181">
        <f t="shared" si="17"/>
        <v>600</v>
      </c>
      <c r="X108" s="181">
        <f t="shared" si="14"/>
        <v>0</v>
      </c>
      <c r="Y108" s="193"/>
      <c r="AA108" s="189" t="str">
        <f>'טבלה מרכזת תקן מקור'!A108</f>
        <v>תשושי נפש</v>
      </c>
      <c r="AB108" s="189">
        <f>'טבלה מרכזת תקן מקור'!B108</f>
        <v>15</v>
      </c>
      <c r="AC108" s="189" t="str">
        <f>'טבלה מרכזת תקן מקור'!C108</f>
        <v>מיחשוב</v>
      </c>
      <c r="AD108" s="189" t="str">
        <f>'טבלה מרכזת תקן מקור'!D108</f>
        <v>חדר מזכירות וקבלה</v>
      </c>
      <c r="AE108" s="189" t="str">
        <f>'טבלה מרכזת תקן מקור'!E108</f>
        <v>מגרסת נייר משרדית</v>
      </c>
      <c r="AF108" s="189">
        <f>'טבלה מרכזת תקן מקור'!F108</f>
        <v>600</v>
      </c>
      <c r="AG108" s="189">
        <f>'טבלה מרכזת תקן מקור'!G108</f>
        <v>1</v>
      </c>
      <c r="AH108" s="189">
        <f>'טבלה מרכזת תקן מקור'!H108</f>
        <v>600</v>
      </c>
    </row>
    <row r="109" spans="2:34" ht="15" thickBot="1" x14ac:dyDescent="0.25">
      <c r="B109" s="190" t="str">
        <f>תקן[[#This Row],[סוג מרכז]]</f>
        <v>תשושי נפש</v>
      </c>
      <c r="C109" s="190">
        <f>תקן[[#This Row],[גודל מרכז]]</f>
        <v>15</v>
      </c>
      <c r="D109" s="190" t="str">
        <f>תקן[[#This Row],[סוג פריט]]</f>
        <v>מיחשוב</v>
      </c>
      <c r="E109" s="190" t="str">
        <f>תקן[[#This Row],[קטגוריה]]</f>
        <v>חדר מזכירות וקבלה</v>
      </c>
      <c r="F109" s="177" t="str">
        <f>תקן[[#This Row],[תיאור הפריט]]</f>
        <v>מדפסת משולבת</v>
      </c>
      <c r="G109" s="190">
        <f>תקן[[#This Row],[עלות פריט]]</f>
        <v>1200</v>
      </c>
      <c r="H109" s="190">
        <f>תקן[[#This Row],[כמות]]</f>
        <v>1</v>
      </c>
      <c r="I109" s="190">
        <f>תקן[[#This Row],[סהכ עלות]]</f>
        <v>1200</v>
      </c>
      <c r="J109" s="191"/>
      <c r="K109" s="179" t="str">
        <f t="shared" si="13"/>
        <v>מדפסת משולבת</v>
      </c>
      <c r="L109" s="180"/>
      <c r="M109" s="181">
        <f t="shared" si="11"/>
        <v>-1</v>
      </c>
      <c r="N109" s="181">
        <f t="shared" si="12"/>
        <v>0</v>
      </c>
      <c r="O109" s="180"/>
      <c r="P109" s="192"/>
      <c r="Q109" s="185" t="str">
        <f t="shared" si="18"/>
        <v>תשושי נפש</v>
      </c>
      <c r="R109" s="185">
        <f t="shared" si="19"/>
        <v>15</v>
      </c>
      <c r="S109" s="185" t="str">
        <f t="shared" si="20"/>
        <v>מיחשוב</v>
      </c>
      <c r="T109" s="186" t="str">
        <f t="shared" si="21"/>
        <v>מדפסת משולבת</v>
      </c>
      <c r="U109" s="187">
        <f t="shared" si="15"/>
        <v>0</v>
      </c>
      <c r="V109" s="181">
        <f t="shared" si="16"/>
        <v>-1</v>
      </c>
      <c r="W109" s="181">
        <f t="shared" si="17"/>
        <v>1200</v>
      </c>
      <c r="X109" s="181">
        <f t="shared" si="14"/>
        <v>0</v>
      </c>
      <c r="Y109" s="193"/>
      <c r="AA109" s="189" t="str">
        <f>'טבלה מרכזת תקן מקור'!A109</f>
        <v>תשושי נפש</v>
      </c>
      <c r="AB109" s="189">
        <f>'טבלה מרכזת תקן מקור'!B109</f>
        <v>15</v>
      </c>
      <c r="AC109" s="189" t="str">
        <f>'טבלה מרכזת תקן מקור'!C109</f>
        <v>מיחשוב</v>
      </c>
      <c r="AD109" s="189" t="str">
        <f>'טבלה מרכזת תקן מקור'!D109</f>
        <v>חדר מזכירות וקבלה</v>
      </c>
      <c r="AE109" s="189" t="str">
        <f>'טבלה מרכזת תקן מקור'!E109</f>
        <v>מדפסת משולבת</v>
      </c>
      <c r="AF109" s="189">
        <f>'טבלה מרכזת תקן מקור'!F109</f>
        <v>1200</v>
      </c>
      <c r="AG109" s="189">
        <f>'טבלה מרכזת תקן מקור'!G109</f>
        <v>1</v>
      </c>
      <c r="AH109" s="189">
        <f>'טבלה מרכזת תקן מקור'!H109</f>
        <v>1200</v>
      </c>
    </row>
    <row r="110" spans="2:34" ht="15" thickBot="1" x14ac:dyDescent="0.25">
      <c r="B110" s="190" t="str">
        <f>תקן[[#This Row],[סוג מרכז]]</f>
        <v>תשושי נפש</v>
      </c>
      <c r="C110" s="190">
        <f>תקן[[#This Row],[גודל מרכז]]</f>
        <v>15</v>
      </c>
      <c r="D110" s="190" t="str">
        <f>תקן[[#This Row],[סוג פריט]]</f>
        <v>מיחשוב</v>
      </c>
      <c r="E110" s="190" t="str">
        <f>תקן[[#This Row],[קטגוריה]]</f>
        <v>חדר מחשבים</v>
      </c>
      <c r="F110" s="177" t="str">
        <f>תקן[[#This Row],[תיאור הפריט]]</f>
        <v>מדפסת משולבת</v>
      </c>
      <c r="G110" s="190">
        <f>תקן[[#This Row],[עלות פריט]]</f>
        <v>1200</v>
      </c>
      <c r="H110" s="190">
        <f>תקן[[#This Row],[כמות]]</f>
        <v>0</v>
      </c>
      <c r="I110" s="190">
        <f>תקן[[#This Row],[סהכ עלות]]</f>
        <v>0</v>
      </c>
      <c r="J110" s="191"/>
      <c r="K110" s="179" t="str">
        <f t="shared" si="13"/>
        <v>מדפסת משולבת</v>
      </c>
      <c r="L110" s="180"/>
      <c r="M110" s="181">
        <f t="shared" si="11"/>
        <v>0</v>
      </c>
      <c r="N110" s="181">
        <f t="shared" si="12"/>
        <v>0</v>
      </c>
      <c r="O110" s="180"/>
      <c r="P110" s="192"/>
      <c r="Q110" s="185" t="str">
        <f t="shared" si="18"/>
        <v>תשושי נפש</v>
      </c>
      <c r="R110" s="185">
        <f t="shared" si="19"/>
        <v>15</v>
      </c>
      <c r="S110" s="185" t="str">
        <f t="shared" si="20"/>
        <v>מיחשוב</v>
      </c>
      <c r="T110" s="186" t="str">
        <f t="shared" si="21"/>
        <v>מדפסת משולבת</v>
      </c>
      <c r="U110" s="187">
        <f t="shared" si="15"/>
        <v>0</v>
      </c>
      <c r="V110" s="181">
        <f t="shared" si="16"/>
        <v>0</v>
      </c>
      <c r="W110" s="181">
        <f t="shared" si="17"/>
        <v>1200</v>
      </c>
      <c r="X110" s="181">
        <f t="shared" si="14"/>
        <v>0</v>
      </c>
      <c r="Y110" s="193"/>
      <c r="AA110" s="189" t="str">
        <f>'טבלה מרכזת תקן מקור'!A110</f>
        <v>תשושי נפש</v>
      </c>
      <c r="AB110" s="189">
        <f>'טבלה מרכזת תקן מקור'!B110</f>
        <v>15</v>
      </c>
      <c r="AC110" s="189" t="str">
        <f>'טבלה מרכזת תקן מקור'!C110</f>
        <v>מיחשוב</v>
      </c>
      <c r="AD110" s="189" t="str">
        <f>'טבלה מרכזת תקן מקור'!D110</f>
        <v>חדר מחשבים</v>
      </c>
      <c r="AE110" s="189" t="str">
        <f>'טבלה מרכזת תקן מקור'!E110</f>
        <v>מדפסת משולבת</v>
      </c>
      <c r="AF110" s="189">
        <f>'טבלה מרכזת תקן מקור'!F110</f>
        <v>1200</v>
      </c>
      <c r="AG110" s="189">
        <f>'טבלה מרכזת תקן מקור'!G110</f>
        <v>0</v>
      </c>
      <c r="AH110" s="189">
        <f>'טבלה מרכזת תקן מקור'!H110</f>
        <v>0</v>
      </c>
    </row>
    <row r="111" spans="2:34" ht="15" thickBot="1" x14ac:dyDescent="0.25">
      <c r="B111" s="190" t="str">
        <f>תקן[[#This Row],[סוג מרכז]]</f>
        <v>תשושי נפש</v>
      </c>
      <c r="C111" s="190">
        <f>תקן[[#This Row],[גודל מרכז]]</f>
        <v>15</v>
      </c>
      <c r="D111" s="190" t="str">
        <f>תקן[[#This Row],[סוג פריט]]</f>
        <v>מיחשוב</v>
      </c>
      <c r="E111" s="190" t="str">
        <f>תקן[[#This Row],[קטגוריה]]</f>
        <v>חדר מחשבים</v>
      </c>
      <c r="F111" s="177" t="str">
        <f>תקן[[#This Row],[תיאור הפריט]]</f>
        <v>מחשב נייד לתצוגות</v>
      </c>
      <c r="G111" s="190">
        <f>תקן[[#This Row],[עלות פריט]]</f>
        <v>2500</v>
      </c>
      <c r="H111" s="190">
        <f>תקן[[#This Row],[כמות]]</f>
        <v>1</v>
      </c>
      <c r="I111" s="190">
        <f>תקן[[#This Row],[סהכ עלות]]</f>
        <v>2500</v>
      </c>
      <c r="J111" s="191"/>
      <c r="K111" s="179" t="str">
        <f t="shared" si="13"/>
        <v>מחשב נייד לתצוגות</v>
      </c>
      <c r="L111" s="180"/>
      <c r="M111" s="181">
        <f t="shared" si="11"/>
        <v>-1</v>
      </c>
      <c r="N111" s="181">
        <f t="shared" si="12"/>
        <v>0</v>
      </c>
      <c r="O111" s="180"/>
      <c r="P111" s="192"/>
      <c r="Q111" s="185" t="str">
        <f t="shared" si="18"/>
        <v>תשושי נפש</v>
      </c>
      <c r="R111" s="185">
        <f t="shared" si="19"/>
        <v>15</v>
      </c>
      <c r="S111" s="185" t="str">
        <f t="shared" si="20"/>
        <v>מיחשוב</v>
      </c>
      <c r="T111" s="186" t="str">
        <f t="shared" si="21"/>
        <v>מחשב נייד לתצוגות</v>
      </c>
      <c r="U111" s="187">
        <f t="shared" si="15"/>
        <v>0</v>
      </c>
      <c r="V111" s="181">
        <f t="shared" si="16"/>
        <v>-1</v>
      </c>
      <c r="W111" s="181">
        <f t="shared" si="17"/>
        <v>2500</v>
      </c>
      <c r="X111" s="181">
        <f t="shared" si="14"/>
        <v>0</v>
      </c>
      <c r="Y111" s="193"/>
      <c r="AA111" s="189" t="str">
        <f>'טבלה מרכזת תקן מקור'!A111</f>
        <v>תשושי נפש</v>
      </c>
      <c r="AB111" s="189">
        <f>'טבלה מרכזת תקן מקור'!B111</f>
        <v>15</v>
      </c>
      <c r="AC111" s="189" t="str">
        <f>'טבלה מרכזת תקן מקור'!C111</f>
        <v>מיחשוב</v>
      </c>
      <c r="AD111" s="189" t="str">
        <f>'טבלה מרכזת תקן מקור'!D111</f>
        <v>חדר מחשבים</v>
      </c>
      <c r="AE111" s="189" t="str">
        <f>'טבלה מרכזת תקן מקור'!E111</f>
        <v>מחשב נייד לתצוגות</v>
      </c>
      <c r="AF111" s="189">
        <f>'טבלה מרכזת תקן מקור'!F111</f>
        <v>2500</v>
      </c>
      <c r="AG111" s="189">
        <f>'טבלה מרכזת תקן מקור'!G111</f>
        <v>1</v>
      </c>
      <c r="AH111" s="189">
        <f>'טבלה מרכזת תקן מקור'!H111</f>
        <v>2500</v>
      </c>
    </row>
    <row r="112" spans="2:34" ht="15" thickBot="1" x14ac:dyDescent="0.25">
      <c r="B112" s="190" t="str">
        <f>תקן[[#This Row],[סוג מרכז]]</f>
        <v>תשושי נפש</v>
      </c>
      <c r="C112" s="190">
        <f>תקן[[#This Row],[גודל מרכז]]</f>
        <v>15</v>
      </c>
      <c r="D112" s="190" t="str">
        <f>תקן[[#This Row],[סוג פריט]]</f>
        <v>מיחשוב</v>
      </c>
      <c r="E112" s="190" t="str">
        <f>תקן[[#This Row],[קטגוריה]]</f>
        <v>חדר מחשבים</v>
      </c>
      <c r="F112" s="177" t="str">
        <f>תקן[[#This Row],[תיאור הפריט]]</f>
        <v xml:space="preserve">מחשב+תוכנות </v>
      </c>
      <c r="G112" s="190">
        <f>תקן[[#This Row],[עלות פריט]]</f>
        <v>3500</v>
      </c>
      <c r="H112" s="190">
        <f>תקן[[#This Row],[כמות]]</f>
        <v>2</v>
      </c>
      <c r="I112" s="190">
        <f>תקן[[#This Row],[סהכ עלות]]</f>
        <v>7000</v>
      </c>
      <c r="J112" s="191"/>
      <c r="K112" s="179" t="str">
        <f t="shared" si="13"/>
        <v xml:space="preserve">מחשב+תוכנות </v>
      </c>
      <c r="L112" s="180"/>
      <c r="M112" s="181">
        <f t="shared" si="11"/>
        <v>-2</v>
      </c>
      <c r="N112" s="181">
        <f t="shared" si="12"/>
        <v>0</v>
      </c>
      <c r="O112" s="180"/>
      <c r="P112" s="192"/>
      <c r="Q112" s="185" t="str">
        <f t="shared" si="18"/>
        <v>תשושי נפש</v>
      </c>
      <c r="R112" s="185">
        <f t="shared" si="19"/>
        <v>15</v>
      </c>
      <c r="S112" s="185" t="str">
        <f t="shared" si="20"/>
        <v>מיחשוב</v>
      </c>
      <c r="T112" s="186" t="str">
        <f t="shared" si="21"/>
        <v xml:space="preserve">מחשב+תוכנות </v>
      </c>
      <c r="U112" s="187">
        <f t="shared" si="15"/>
        <v>0</v>
      </c>
      <c r="V112" s="181">
        <f t="shared" si="16"/>
        <v>-2</v>
      </c>
      <c r="W112" s="181">
        <f t="shared" si="17"/>
        <v>3500</v>
      </c>
      <c r="X112" s="181">
        <f t="shared" si="14"/>
        <v>0</v>
      </c>
      <c r="Y112" s="193"/>
      <c r="AA112" s="189" t="str">
        <f>'טבלה מרכזת תקן מקור'!A112</f>
        <v>תשושי נפש</v>
      </c>
      <c r="AB112" s="189">
        <f>'טבלה מרכזת תקן מקור'!B112</f>
        <v>15</v>
      </c>
      <c r="AC112" s="189" t="str">
        <f>'טבלה מרכזת תקן מקור'!C112</f>
        <v>מיחשוב</v>
      </c>
      <c r="AD112" s="189" t="str">
        <f>'טבלה מרכזת תקן מקור'!D112</f>
        <v>חדר מחשבים</v>
      </c>
      <c r="AE112" s="189" t="str">
        <f>'טבלה מרכזת תקן מקור'!E112</f>
        <v xml:space="preserve">מחשב+תוכנות </v>
      </c>
      <c r="AF112" s="189">
        <f>'טבלה מרכזת תקן מקור'!F112</f>
        <v>3500</v>
      </c>
      <c r="AG112" s="189">
        <f>'טבלה מרכזת תקן מקור'!G112</f>
        <v>2</v>
      </c>
      <c r="AH112" s="189">
        <f>'טבלה מרכזת תקן מקור'!H112</f>
        <v>7000</v>
      </c>
    </row>
    <row r="113" spans="2:34" ht="29.25" thickBot="1" x14ac:dyDescent="0.25">
      <c r="B113" s="190" t="str">
        <f>תקן[[#This Row],[סוג מרכז]]</f>
        <v>תשושי נפש</v>
      </c>
      <c r="C113" s="190">
        <f>תקן[[#This Row],[גודל מרכז]]</f>
        <v>15</v>
      </c>
      <c r="D113" s="190" t="str">
        <f>תקן[[#This Row],[סוג פריט]]</f>
        <v>מיחשוב</v>
      </c>
      <c r="E113" s="190" t="str">
        <f>תקן[[#This Row],[קטגוריה]]</f>
        <v>חדר מזכירות וקבלה</v>
      </c>
      <c r="F113" s="177" t="str">
        <f>תקן[[#This Row],[תיאור הפריט]]</f>
        <v>מחשב+תוכנות הפעלה ומשרד</v>
      </c>
      <c r="G113" s="190">
        <f>תקן[[#This Row],[עלות פריט]]</f>
        <v>3500</v>
      </c>
      <c r="H113" s="190">
        <f>תקן[[#This Row],[כמות]]</f>
        <v>1</v>
      </c>
      <c r="I113" s="190">
        <f>תקן[[#This Row],[סהכ עלות]]</f>
        <v>3500</v>
      </c>
      <c r="J113" s="191"/>
      <c r="K113" s="179" t="str">
        <f t="shared" si="13"/>
        <v>מחשב+תוכנות הפעלה ומשרד</v>
      </c>
      <c r="L113" s="180"/>
      <c r="M113" s="181">
        <f t="shared" si="11"/>
        <v>-1</v>
      </c>
      <c r="N113" s="181">
        <f t="shared" si="12"/>
        <v>0</v>
      </c>
      <c r="O113" s="180"/>
      <c r="P113" s="192"/>
      <c r="Q113" s="185" t="str">
        <f t="shared" si="18"/>
        <v>תשושי נפש</v>
      </c>
      <c r="R113" s="185">
        <f t="shared" si="19"/>
        <v>15</v>
      </c>
      <c r="S113" s="185" t="str">
        <f t="shared" si="20"/>
        <v>מיחשוב</v>
      </c>
      <c r="T113" s="186" t="str">
        <f t="shared" si="21"/>
        <v>מחשב+תוכנות הפעלה ומשרד</v>
      </c>
      <c r="U113" s="187">
        <f t="shared" si="15"/>
        <v>0</v>
      </c>
      <c r="V113" s="181">
        <f t="shared" si="16"/>
        <v>-1</v>
      </c>
      <c r="W113" s="181">
        <f t="shared" si="17"/>
        <v>3500</v>
      </c>
      <c r="X113" s="181">
        <f t="shared" si="14"/>
        <v>0</v>
      </c>
      <c r="Y113" s="193"/>
      <c r="AA113" s="189" t="str">
        <f>'טבלה מרכזת תקן מקור'!A113</f>
        <v>תשושי נפש</v>
      </c>
      <c r="AB113" s="189">
        <f>'טבלה מרכזת תקן מקור'!B113</f>
        <v>15</v>
      </c>
      <c r="AC113" s="189" t="str">
        <f>'טבלה מרכזת תקן מקור'!C113</f>
        <v>מיחשוב</v>
      </c>
      <c r="AD113" s="189" t="str">
        <f>'טבלה מרכזת תקן מקור'!D113</f>
        <v>חדר מזכירות וקבלה</v>
      </c>
      <c r="AE113" s="189" t="str">
        <f>'טבלה מרכזת תקן מקור'!E113</f>
        <v>מחשב+תוכנות הפעלה ומשרד</v>
      </c>
      <c r="AF113" s="189">
        <f>'טבלה מרכזת תקן מקור'!F113</f>
        <v>3500</v>
      </c>
      <c r="AG113" s="189">
        <f>'טבלה מרכזת תקן מקור'!G113</f>
        <v>1</v>
      </c>
      <c r="AH113" s="189">
        <f>'טבלה מרכזת תקן מקור'!H113</f>
        <v>3500</v>
      </c>
    </row>
    <row r="114" spans="2:34" ht="29.25" thickBot="1" x14ac:dyDescent="0.25">
      <c r="B114" s="190" t="str">
        <f>תקן[[#This Row],[סוג מרכז]]</f>
        <v>תשושי נפש</v>
      </c>
      <c r="C114" s="190">
        <f>תקן[[#This Row],[גודל מרכז]]</f>
        <v>15</v>
      </c>
      <c r="D114" s="190" t="str">
        <f>תקן[[#This Row],[סוג פריט]]</f>
        <v>מיחשוב</v>
      </c>
      <c r="E114" s="190" t="str">
        <f>תקן[[#This Row],[קטגוריה]]</f>
        <v>חדרי צוות/רב תחומי</v>
      </c>
      <c r="F114" s="177" t="str">
        <f>תקן[[#This Row],[תיאור הפריט]]</f>
        <v>מחשב+תוכנות הפעלה ומשרד</v>
      </c>
      <c r="G114" s="190">
        <f>תקן[[#This Row],[עלות פריט]]</f>
        <v>3500</v>
      </c>
      <c r="H114" s="190">
        <f>תקן[[#This Row],[כמות]]</f>
        <v>0</v>
      </c>
      <c r="I114" s="190">
        <f>תקן[[#This Row],[סהכ עלות]]</f>
        <v>0</v>
      </c>
      <c r="J114" s="191"/>
      <c r="K114" s="179" t="str">
        <f t="shared" si="13"/>
        <v>מחשב+תוכנות הפעלה ומשרד</v>
      </c>
      <c r="L114" s="180"/>
      <c r="M114" s="181">
        <f t="shared" si="11"/>
        <v>0</v>
      </c>
      <c r="N114" s="181">
        <f t="shared" si="12"/>
        <v>0</v>
      </c>
      <c r="O114" s="180"/>
      <c r="P114" s="192"/>
      <c r="Q114" s="185" t="str">
        <f t="shared" si="18"/>
        <v>תשושי נפש</v>
      </c>
      <c r="R114" s="185">
        <f t="shared" si="19"/>
        <v>15</v>
      </c>
      <c r="S114" s="185" t="str">
        <f t="shared" si="20"/>
        <v>מיחשוב</v>
      </c>
      <c r="T114" s="186" t="str">
        <f t="shared" si="21"/>
        <v>מחשב+תוכנות הפעלה ומשרד</v>
      </c>
      <c r="U114" s="187">
        <f t="shared" si="15"/>
        <v>0</v>
      </c>
      <c r="V114" s="181">
        <f t="shared" si="16"/>
        <v>0</v>
      </c>
      <c r="W114" s="181">
        <f t="shared" si="17"/>
        <v>3500</v>
      </c>
      <c r="X114" s="181">
        <f t="shared" si="14"/>
        <v>0</v>
      </c>
      <c r="Y114" s="193"/>
      <c r="AA114" s="189" t="str">
        <f>'טבלה מרכזת תקן מקור'!A114</f>
        <v>תשושי נפש</v>
      </c>
      <c r="AB114" s="189">
        <f>'טבלה מרכזת תקן מקור'!B114</f>
        <v>15</v>
      </c>
      <c r="AC114" s="189" t="str">
        <f>'טבלה מרכזת תקן מקור'!C114</f>
        <v>מיחשוב</v>
      </c>
      <c r="AD114" s="189" t="str">
        <f>'טבלה מרכזת תקן מקור'!D114</f>
        <v>חדרי צוות/רב תחומי</v>
      </c>
      <c r="AE114" s="189" t="str">
        <f>'טבלה מרכזת תקן מקור'!E114</f>
        <v>מחשב+תוכנות הפעלה ומשרד</v>
      </c>
      <c r="AF114" s="189">
        <f>'טבלה מרכזת תקן מקור'!F114</f>
        <v>3500</v>
      </c>
      <c r="AG114" s="189">
        <f>'טבלה מרכזת תקן מקור'!G114</f>
        <v>0</v>
      </c>
      <c r="AH114" s="189">
        <f>'טבלה מרכזת תקן מקור'!H114</f>
        <v>0</v>
      </c>
    </row>
    <row r="115" spans="2:34" ht="15" thickBot="1" x14ac:dyDescent="0.25">
      <c r="B115" s="190" t="str">
        <f>תקן[[#This Row],[סוג מרכז]]</f>
        <v>תשושי נפש</v>
      </c>
      <c r="C115" s="190">
        <f>תקן[[#This Row],[גודל מרכז]]</f>
        <v>15</v>
      </c>
      <c r="D115" s="190" t="str">
        <f>תקן[[#This Row],[סוג פריט]]</f>
        <v>ציוד אלקטרוני</v>
      </c>
      <c r="E115" s="190" t="str">
        <f>תקן[[#This Row],[קטגוריה]]</f>
        <v>כללי</v>
      </c>
      <c r="F115" s="177" t="str">
        <f>תקן[[#This Row],[תיאור הפריט]]</f>
        <v>דפיברלטור</v>
      </c>
      <c r="G115" s="190">
        <f>תקן[[#This Row],[עלות פריט]]</f>
        <v>4500</v>
      </c>
      <c r="H115" s="190">
        <f>תקן[[#This Row],[כמות]]</f>
        <v>1</v>
      </c>
      <c r="I115" s="190">
        <f>תקן[[#This Row],[סהכ עלות]]</f>
        <v>4500</v>
      </c>
      <c r="J115" s="191"/>
      <c r="K115" s="179" t="str">
        <f t="shared" si="13"/>
        <v>דפיברלטור</v>
      </c>
      <c r="L115" s="180"/>
      <c r="M115" s="181">
        <f t="shared" si="11"/>
        <v>-1</v>
      </c>
      <c r="N115" s="181">
        <f t="shared" si="12"/>
        <v>0</v>
      </c>
      <c r="O115" s="180"/>
      <c r="P115" s="192"/>
      <c r="Q115" s="185" t="str">
        <f t="shared" si="18"/>
        <v>תשושי נפש</v>
      </c>
      <c r="R115" s="185">
        <f t="shared" si="19"/>
        <v>15</v>
      </c>
      <c r="S115" s="185" t="str">
        <f t="shared" si="20"/>
        <v>ציוד אלקטרוני</v>
      </c>
      <c r="T115" s="186" t="str">
        <f t="shared" si="21"/>
        <v>דפיברלטור</v>
      </c>
      <c r="U115" s="187">
        <f t="shared" si="15"/>
        <v>0</v>
      </c>
      <c r="V115" s="181">
        <f t="shared" si="16"/>
        <v>-1</v>
      </c>
      <c r="W115" s="181">
        <f t="shared" si="17"/>
        <v>4500</v>
      </c>
      <c r="X115" s="181">
        <f t="shared" si="14"/>
        <v>0</v>
      </c>
      <c r="Y115" s="193"/>
      <c r="AA115" s="189" t="str">
        <f>'טבלה מרכזת תקן מקור'!A115</f>
        <v>תשושי נפש</v>
      </c>
      <c r="AB115" s="189">
        <f>'טבלה מרכזת תקן מקור'!B115</f>
        <v>15</v>
      </c>
      <c r="AC115" s="189" t="str">
        <f>'טבלה מרכזת תקן מקור'!C115</f>
        <v>ציוד אלקטרוני</v>
      </c>
      <c r="AD115" s="189" t="str">
        <f>'טבלה מרכזת תקן מקור'!D115</f>
        <v>כללי</v>
      </c>
      <c r="AE115" s="189" t="str">
        <f>'טבלה מרכזת תקן מקור'!E115</f>
        <v>דפיברלטור</v>
      </c>
      <c r="AF115" s="189">
        <f>'טבלה מרכזת תקן מקור'!F115</f>
        <v>4500</v>
      </c>
      <c r="AG115" s="189">
        <f>'טבלה מרכזת תקן מקור'!G115</f>
        <v>1</v>
      </c>
      <c r="AH115" s="189">
        <f>'טבלה מרכזת תקן מקור'!H115</f>
        <v>4500</v>
      </c>
    </row>
    <row r="116" spans="2:34" ht="29.25" thickBot="1" x14ac:dyDescent="0.25">
      <c r="B116" s="190" t="str">
        <f>תקן[[#This Row],[סוג מרכז]]</f>
        <v>תשושי נפש</v>
      </c>
      <c r="C116" s="190">
        <f>תקן[[#This Row],[גודל מרכז]]</f>
        <v>15</v>
      </c>
      <c r="D116" s="190" t="str">
        <f>תקן[[#This Row],[סוג פריט]]</f>
        <v>ציוד אלקטרוני</v>
      </c>
      <c r="E116" s="190" t="str">
        <f>תקן[[#This Row],[קטגוריה]]</f>
        <v>חדר מחשבים</v>
      </c>
      <c r="F116" s="177" t="str">
        <f>תקן[[#This Row],[תיאור הפריט]]</f>
        <v>טלוויזיה 42 (כולל הובלה והתקנה)</v>
      </c>
      <c r="G116" s="190">
        <f>תקן[[#This Row],[עלות פריט]]</f>
        <v>2500</v>
      </c>
      <c r="H116" s="190">
        <f>תקן[[#This Row],[כמות]]</f>
        <v>0</v>
      </c>
      <c r="I116" s="190">
        <f>תקן[[#This Row],[סהכ עלות]]</f>
        <v>0</v>
      </c>
      <c r="J116" s="191"/>
      <c r="K116" s="179" t="str">
        <f t="shared" si="13"/>
        <v>טלוויזיה 42 (כולל הובלה והתקנה)</v>
      </c>
      <c r="L116" s="180"/>
      <c r="M116" s="181">
        <f t="shared" si="11"/>
        <v>0</v>
      </c>
      <c r="N116" s="181">
        <f t="shared" si="12"/>
        <v>0</v>
      </c>
      <c r="O116" s="180"/>
      <c r="P116" s="192"/>
      <c r="Q116" s="185" t="str">
        <f t="shared" si="18"/>
        <v>תשושי נפש</v>
      </c>
      <c r="R116" s="185">
        <f t="shared" si="19"/>
        <v>15</v>
      </c>
      <c r="S116" s="185" t="str">
        <f t="shared" si="20"/>
        <v>ציוד אלקטרוני</v>
      </c>
      <c r="T116" s="186" t="str">
        <f t="shared" si="21"/>
        <v>טלוויזיה 42 (כולל הובלה והתקנה)</v>
      </c>
      <c r="U116" s="187">
        <f t="shared" si="15"/>
        <v>0</v>
      </c>
      <c r="V116" s="181">
        <f t="shared" si="16"/>
        <v>0</v>
      </c>
      <c r="W116" s="181">
        <f t="shared" si="17"/>
        <v>2500</v>
      </c>
      <c r="X116" s="181">
        <f t="shared" si="14"/>
        <v>0</v>
      </c>
      <c r="Y116" s="193"/>
      <c r="AA116" s="189" t="str">
        <f>'טבלה מרכזת תקן מקור'!A116</f>
        <v>תשושי נפש</v>
      </c>
      <c r="AB116" s="189">
        <f>'טבלה מרכזת תקן מקור'!B116</f>
        <v>15</v>
      </c>
      <c r="AC116" s="189" t="str">
        <f>'טבלה מרכזת תקן מקור'!C116</f>
        <v>ציוד אלקטרוני</v>
      </c>
      <c r="AD116" s="189" t="str">
        <f>'טבלה מרכזת תקן מקור'!D116</f>
        <v>חדר מחשבים</v>
      </c>
      <c r="AE116" s="189" t="str">
        <f>'טבלה מרכזת תקן מקור'!E116</f>
        <v>טלוויזיה 42 (כולל הובלה והתקנה)</v>
      </c>
      <c r="AF116" s="189">
        <f>'טבלה מרכזת תקן מקור'!F116</f>
        <v>2500</v>
      </c>
      <c r="AG116" s="189">
        <f>'טבלה מרכזת תקן מקור'!G116</f>
        <v>0</v>
      </c>
      <c r="AH116" s="189">
        <f>'טבלה מרכזת תקן מקור'!H116</f>
        <v>0</v>
      </c>
    </row>
    <row r="117" spans="2:34" ht="29.25" thickBot="1" x14ac:dyDescent="0.25">
      <c r="B117" s="190" t="str">
        <f>תקן[[#This Row],[סוג מרכז]]</f>
        <v>תשושי נפש</v>
      </c>
      <c r="C117" s="190">
        <f>תקן[[#This Row],[גודל מרכז]]</f>
        <v>15</v>
      </c>
      <c r="D117" s="190" t="str">
        <f>תקן[[#This Row],[סוג פריט]]</f>
        <v>ציוד אלקטרוני</v>
      </c>
      <c r="E117" s="190" t="str">
        <f>תקן[[#This Row],[קטגוריה]]</f>
        <v>חדר מנהל</v>
      </c>
      <c r="F117" s="177" t="str">
        <f>תקן[[#This Row],[תיאור הפריט]]</f>
        <v>טלוויזיה 42 (כולל הובלה והתקנה)</v>
      </c>
      <c r="G117" s="190">
        <f>תקן[[#This Row],[עלות פריט]]</f>
        <v>2500</v>
      </c>
      <c r="H117" s="190">
        <f>תקן[[#This Row],[כמות]]</f>
        <v>0</v>
      </c>
      <c r="I117" s="190">
        <f>תקן[[#This Row],[סהכ עלות]]</f>
        <v>0</v>
      </c>
      <c r="J117" s="191"/>
      <c r="K117" s="179" t="str">
        <f t="shared" si="13"/>
        <v>טלוויזיה 42 (כולל הובלה והתקנה)</v>
      </c>
      <c r="L117" s="180"/>
      <c r="M117" s="181">
        <f t="shared" si="11"/>
        <v>0</v>
      </c>
      <c r="N117" s="181">
        <f t="shared" si="12"/>
        <v>0</v>
      </c>
      <c r="O117" s="180"/>
      <c r="P117" s="192"/>
      <c r="Q117" s="185" t="str">
        <f t="shared" si="18"/>
        <v>תשושי נפש</v>
      </c>
      <c r="R117" s="185">
        <f t="shared" si="19"/>
        <v>15</v>
      </c>
      <c r="S117" s="185" t="str">
        <f t="shared" si="20"/>
        <v>ציוד אלקטרוני</v>
      </c>
      <c r="T117" s="186" t="str">
        <f t="shared" si="21"/>
        <v>טלוויזיה 42 (כולל הובלה והתקנה)</v>
      </c>
      <c r="U117" s="187">
        <f t="shared" si="15"/>
        <v>0</v>
      </c>
      <c r="V117" s="181">
        <f t="shared" si="16"/>
        <v>0</v>
      </c>
      <c r="W117" s="181">
        <f t="shared" si="17"/>
        <v>2500</v>
      </c>
      <c r="X117" s="181">
        <f t="shared" si="14"/>
        <v>0</v>
      </c>
      <c r="Y117" s="193"/>
      <c r="AA117" s="189" t="str">
        <f>'טבלה מרכזת תקן מקור'!A117</f>
        <v>תשושי נפש</v>
      </c>
      <c r="AB117" s="189">
        <f>'טבלה מרכזת תקן מקור'!B117</f>
        <v>15</v>
      </c>
      <c r="AC117" s="189" t="str">
        <f>'טבלה מרכזת תקן מקור'!C117</f>
        <v>ציוד אלקטרוני</v>
      </c>
      <c r="AD117" s="189" t="str">
        <f>'טבלה מרכזת תקן מקור'!D117</f>
        <v>חדר מנהל</v>
      </c>
      <c r="AE117" s="189" t="str">
        <f>'טבלה מרכזת תקן מקור'!E117</f>
        <v>טלוויזיה 42 (כולל הובלה והתקנה)</v>
      </c>
      <c r="AF117" s="189">
        <f>'טבלה מרכזת תקן מקור'!F117</f>
        <v>2500</v>
      </c>
      <c r="AG117" s="189">
        <f>'טבלה מרכזת תקן מקור'!G117</f>
        <v>0</v>
      </c>
      <c r="AH117" s="189">
        <f>'טבלה מרכזת תקן מקור'!H117</f>
        <v>0</v>
      </c>
    </row>
    <row r="118" spans="2:34" ht="29.25" thickBot="1" x14ac:dyDescent="0.25">
      <c r="B118" s="190" t="str">
        <f>תקן[[#This Row],[סוג מרכז]]</f>
        <v>תשושי נפש</v>
      </c>
      <c r="C118" s="190">
        <f>תקן[[#This Row],[גודל מרכז]]</f>
        <v>15</v>
      </c>
      <c r="D118" s="190" t="str">
        <f>תקן[[#This Row],[סוג פריט]]</f>
        <v>ציוד אלקטרוני</v>
      </c>
      <c r="E118" s="190" t="str">
        <f>תקן[[#This Row],[קטגוריה]]</f>
        <v>חדרי פעילות/תעסוקה</v>
      </c>
      <c r="F118" s="177" t="str">
        <f>תקן[[#This Row],[תיאור הפריט]]</f>
        <v>טלוויזיה 42 (כולל הובלה והתקנה)</v>
      </c>
      <c r="G118" s="190">
        <f>תקן[[#This Row],[עלות פריט]]</f>
        <v>2500</v>
      </c>
      <c r="H118" s="190">
        <f>תקן[[#This Row],[כמות]]</f>
        <v>1</v>
      </c>
      <c r="I118" s="190">
        <f>תקן[[#This Row],[סהכ עלות]]</f>
        <v>2500</v>
      </c>
      <c r="J118" s="191"/>
      <c r="K118" s="179" t="str">
        <f t="shared" si="13"/>
        <v>טלוויזיה 42 (כולל הובלה והתקנה)</v>
      </c>
      <c r="L118" s="180"/>
      <c r="M118" s="181">
        <f t="shared" si="11"/>
        <v>-1</v>
      </c>
      <c r="N118" s="181">
        <f t="shared" si="12"/>
        <v>0</v>
      </c>
      <c r="O118" s="180"/>
      <c r="P118" s="192"/>
      <c r="Q118" s="185" t="str">
        <f t="shared" si="18"/>
        <v>תשושי נפש</v>
      </c>
      <c r="R118" s="185">
        <f t="shared" si="19"/>
        <v>15</v>
      </c>
      <c r="S118" s="185" t="str">
        <f t="shared" si="20"/>
        <v>ציוד אלקטרוני</v>
      </c>
      <c r="T118" s="186" t="str">
        <f t="shared" si="21"/>
        <v>טלוויזיה 42 (כולל הובלה והתקנה)</v>
      </c>
      <c r="U118" s="187">
        <f t="shared" si="15"/>
        <v>0</v>
      </c>
      <c r="V118" s="181">
        <f t="shared" si="16"/>
        <v>-1</v>
      </c>
      <c r="W118" s="181">
        <f t="shared" si="17"/>
        <v>2500</v>
      </c>
      <c r="X118" s="181">
        <f t="shared" si="14"/>
        <v>0</v>
      </c>
      <c r="Y118" s="193"/>
      <c r="AA118" s="189" t="str">
        <f>'טבלה מרכזת תקן מקור'!A118</f>
        <v>תשושי נפש</v>
      </c>
      <c r="AB118" s="189">
        <f>'טבלה מרכזת תקן מקור'!B118</f>
        <v>15</v>
      </c>
      <c r="AC118" s="189" t="str">
        <f>'טבלה מרכזת תקן מקור'!C118</f>
        <v>ציוד אלקטרוני</v>
      </c>
      <c r="AD118" s="189" t="str">
        <f>'טבלה מרכזת תקן מקור'!D118</f>
        <v>חדרי פעילות/תעסוקה</v>
      </c>
      <c r="AE118" s="189" t="str">
        <f>'טבלה מרכזת תקן מקור'!E118</f>
        <v>טלוויזיה 42 (כולל הובלה והתקנה)</v>
      </c>
      <c r="AF118" s="189">
        <f>'טבלה מרכזת תקן מקור'!F118</f>
        <v>2500</v>
      </c>
      <c r="AG118" s="189">
        <f>'טבלה מרכזת תקן מקור'!G118</f>
        <v>1</v>
      </c>
      <c r="AH118" s="189">
        <f>'טבלה מרכזת תקן מקור'!H118</f>
        <v>2500</v>
      </c>
    </row>
    <row r="119" spans="2:34" ht="29.25" thickBot="1" x14ac:dyDescent="0.25">
      <c r="B119" s="190" t="str">
        <f>תקן[[#This Row],[סוג מרכז]]</f>
        <v>תשושי נפש</v>
      </c>
      <c r="C119" s="190">
        <f>תקן[[#This Row],[גודל מרכז]]</f>
        <v>15</v>
      </c>
      <c r="D119" s="190" t="str">
        <f>תקן[[#This Row],[סוג פריט]]</f>
        <v>ציוד אלקטרוני</v>
      </c>
      <c r="E119" s="190" t="str">
        <f>תקן[[#This Row],[קטגוריה]]</f>
        <v>חדרי צוות/רב תחומי</v>
      </c>
      <c r="F119" s="177" t="str">
        <f>תקן[[#This Row],[תיאור הפריט]]</f>
        <v>טלוויזיה 42 (כולל הובלה והתקנה)</v>
      </c>
      <c r="G119" s="190">
        <f>תקן[[#This Row],[עלות פריט]]</f>
        <v>2500</v>
      </c>
      <c r="H119" s="190">
        <f>תקן[[#This Row],[כמות]]</f>
        <v>1</v>
      </c>
      <c r="I119" s="190">
        <f>תקן[[#This Row],[סהכ עלות]]</f>
        <v>2500</v>
      </c>
      <c r="J119" s="191"/>
      <c r="K119" s="179" t="str">
        <f t="shared" si="13"/>
        <v>טלוויזיה 42 (כולל הובלה והתקנה)</v>
      </c>
      <c r="L119" s="180"/>
      <c r="M119" s="181">
        <f t="shared" si="11"/>
        <v>-1</v>
      </c>
      <c r="N119" s="181">
        <f t="shared" si="12"/>
        <v>0</v>
      </c>
      <c r="O119" s="180"/>
      <c r="P119" s="192"/>
      <c r="Q119" s="185" t="str">
        <f t="shared" si="18"/>
        <v>תשושי נפש</v>
      </c>
      <c r="R119" s="185">
        <f t="shared" si="19"/>
        <v>15</v>
      </c>
      <c r="S119" s="185" t="str">
        <f t="shared" si="20"/>
        <v>ציוד אלקטרוני</v>
      </c>
      <c r="T119" s="186" t="str">
        <f t="shared" si="21"/>
        <v>טלוויזיה 42 (כולל הובלה והתקנה)</v>
      </c>
      <c r="U119" s="187">
        <f t="shared" si="15"/>
        <v>0</v>
      </c>
      <c r="V119" s="181">
        <f t="shared" si="16"/>
        <v>-1</v>
      </c>
      <c r="W119" s="181">
        <f t="shared" si="17"/>
        <v>2500</v>
      </c>
      <c r="X119" s="181">
        <f t="shared" si="14"/>
        <v>0</v>
      </c>
      <c r="Y119" s="193"/>
      <c r="AA119" s="189" t="str">
        <f>'טבלה מרכזת תקן מקור'!A119</f>
        <v>תשושי נפש</v>
      </c>
      <c r="AB119" s="189">
        <f>'טבלה מרכזת תקן מקור'!B119</f>
        <v>15</v>
      </c>
      <c r="AC119" s="189" t="str">
        <f>'טבלה מרכזת תקן מקור'!C119</f>
        <v>ציוד אלקטרוני</v>
      </c>
      <c r="AD119" s="189" t="str">
        <f>'טבלה מרכזת תקן מקור'!D119</f>
        <v>חדרי צוות/רב תחומי</v>
      </c>
      <c r="AE119" s="189" t="str">
        <f>'טבלה מרכזת תקן מקור'!E119</f>
        <v>טלוויזיה 42 (כולל הובלה והתקנה)</v>
      </c>
      <c r="AF119" s="189">
        <f>'טבלה מרכזת תקן מקור'!F119</f>
        <v>2500</v>
      </c>
      <c r="AG119" s="189">
        <f>'טבלה מרכזת תקן מקור'!G119</f>
        <v>1</v>
      </c>
      <c r="AH119" s="189">
        <f>'טבלה מרכזת תקן מקור'!H119</f>
        <v>2500</v>
      </c>
    </row>
    <row r="120" spans="2:34" ht="29.25" thickBot="1" x14ac:dyDescent="0.25">
      <c r="B120" s="190" t="str">
        <f>תקן[[#This Row],[סוג מרכז]]</f>
        <v>תשושי נפש</v>
      </c>
      <c r="C120" s="190">
        <f>תקן[[#This Row],[גודל מרכז]]</f>
        <v>15</v>
      </c>
      <c r="D120" s="190" t="str">
        <f>תקן[[#This Row],[סוג פריט]]</f>
        <v>ציוד אלקטרוני</v>
      </c>
      <c r="E120" s="190" t="str">
        <f>תקן[[#This Row],[קטגוריה]]</f>
        <v>אולם כניסה</v>
      </c>
      <c r="F120" s="177" t="str">
        <f>תקן[[#This Row],[תיאור הפריט]]</f>
        <v>טלוויזיה 65 (כולל הובלה והתקנה)</v>
      </c>
      <c r="G120" s="190">
        <f>תקן[[#This Row],[עלות פריט]]</f>
        <v>5000</v>
      </c>
      <c r="H120" s="190">
        <f>תקן[[#This Row],[כמות]]</f>
        <v>1</v>
      </c>
      <c r="I120" s="190">
        <f>תקן[[#This Row],[סהכ עלות]]</f>
        <v>5000</v>
      </c>
      <c r="J120" s="191"/>
      <c r="K120" s="179" t="str">
        <f t="shared" si="13"/>
        <v>טלוויזיה 65 (כולל הובלה והתקנה)</v>
      </c>
      <c r="L120" s="180"/>
      <c r="M120" s="181">
        <f t="shared" si="11"/>
        <v>-1</v>
      </c>
      <c r="N120" s="181">
        <f t="shared" si="12"/>
        <v>0</v>
      </c>
      <c r="O120" s="180"/>
      <c r="P120" s="192"/>
      <c r="Q120" s="185" t="str">
        <f t="shared" si="18"/>
        <v>תשושי נפש</v>
      </c>
      <c r="R120" s="185">
        <f t="shared" si="19"/>
        <v>15</v>
      </c>
      <c r="S120" s="185" t="str">
        <f t="shared" si="20"/>
        <v>ציוד אלקטרוני</v>
      </c>
      <c r="T120" s="186" t="str">
        <f t="shared" si="21"/>
        <v>טלוויזיה 65 (כולל הובלה והתקנה)</v>
      </c>
      <c r="U120" s="187">
        <f t="shared" si="15"/>
        <v>0</v>
      </c>
      <c r="V120" s="181">
        <f t="shared" si="16"/>
        <v>-1</v>
      </c>
      <c r="W120" s="181">
        <f t="shared" si="17"/>
        <v>5000</v>
      </c>
      <c r="X120" s="181">
        <f t="shared" si="14"/>
        <v>0</v>
      </c>
      <c r="Y120" s="193"/>
      <c r="AA120" s="189" t="str">
        <f>'טבלה מרכזת תקן מקור'!A120</f>
        <v>תשושי נפש</v>
      </c>
      <c r="AB120" s="189">
        <f>'טבלה מרכזת תקן מקור'!B120</f>
        <v>15</v>
      </c>
      <c r="AC120" s="189" t="str">
        <f>'טבלה מרכזת תקן מקור'!C120</f>
        <v>ציוד אלקטרוני</v>
      </c>
      <c r="AD120" s="189" t="str">
        <f>'טבלה מרכזת תקן מקור'!D120</f>
        <v>אולם כניסה</v>
      </c>
      <c r="AE120" s="189" t="str">
        <f>'טבלה מרכזת תקן מקור'!E120</f>
        <v>טלוויזיה 65 (כולל הובלה והתקנה)</v>
      </c>
      <c r="AF120" s="189">
        <f>'טבלה מרכזת תקן מקור'!F120</f>
        <v>5000</v>
      </c>
      <c r="AG120" s="189">
        <f>'טבלה מרכזת תקן מקור'!G120</f>
        <v>1</v>
      </c>
      <c r="AH120" s="189">
        <f>'טבלה מרכזת תקן מקור'!H120</f>
        <v>5000</v>
      </c>
    </row>
    <row r="121" spans="2:34" ht="29.25" thickBot="1" x14ac:dyDescent="0.25">
      <c r="B121" s="190" t="str">
        <f>תקן[[#This Row],[סוג מרכז]]</f>
        <v>תשושי נפש</v>
      </c>
      <c r="C121" s="190">
        <f>תקן[[#This Row],[גודל מרכז]]</f>
        <v>15</v>
      </c>
      <c r="D121" s="190" t="str">
        <f>תקן[[#This Row],[סוג פריט]]</f>
        <v>ציוד אלקטרוני</v>
      </c>
      <c r="E121" s="190" t="str">
        <f>תקן[[#This Row],[קטגוריה]]</f>
        <v>חדר אוכל</v>
      </c>
      <c r="F121" s="177" t="str">
        <f>תקן[[#This Row],[תיאור הפריט]]</f>
        <v>טלוויזיה 65 (כולל הובלה והתקנה)</v>
      </c>
      <c r="G121" s="190">
        <f>תקן[[#This Row],[עלות פריט]]</f>
        <v>5000</v>
      </c>
      <c r="H121" s="190">
        <f>תקן[[#This Row],[כמות]]</f>
        <v>1</v>
      </c>
      <c r="I121" s="190">
        <f>תקן[[#This Row],[סהכ עלות]]</f>
        <v>5000</v>
      </c>
      <c r="J121" s="191"/>
      <c r="K121" s="179" t="str">
        <f t="shared" si="13"/>
        <v>טלוויזיה 65 (כולל הובלה והתקנה)</v>
      </c>
      <c r="L121" s="180"/>
      <c r="M121" s="181">
        <f t="shared" si="11"/>
        <v>-1</v>
      </c>
      <c r="N121" s="181">
        <f t="shared" si="12"/>
        <v>0</v>
      </c>
      <c r="O121" s="180"/>
      <c r="P121" s="192"/>
      <c r="Q121" s="185" t="str">
        <f t="shared" si="18"/>
        <v>תשושי נפש</v>
      </c>
      <c r="R121" s="185">
        <f t="shared" si="19"/>
        <v>15</v>
      </c>
      <c r="S121" s="185" t="str">
        <f t="shared" si="20"/>
        <v>ציוד אלקטרוני</v>
      </c>
      <c r="T121" s="186" t="str">
        <f t="shared" si="21"/>
        <v>טלוויזיה 65 (כולל הובלה והתקנה)</v>
      </c>
      <c r="U121" s="187">
        <f t="shared" si="15"/>
        <v>0</v>
      </c>
      <c r="V121" s="181">
        <f t="shared" si="16"/>
        <v>-1</v>
      </c>
      <c r="W121" s="181">
        <f t="shared" si="17"/>
        <v>5000</v>
      </c>
      <c r="X121" s="181">
        <f t="shared" si="14"/>
        <v>0</v>
      </c>
      <c r="Y121" s="193"/>
      <c r="AA121" s="189" t="str">
        <f>'טבלה מרכזת תקן מקור'!A121</f>
        <v>תשושי נפש</v>
      </c>
      <c r="AB121" s="189">
        <f>'טבלה מרכזת תקן מקור'!B121</f>
        <v>15</v>
      </c>
      <c r="AC121" s="189" t="str">
        <f>'טבלה מרכזת תקן מקור'!C121</f>
        <v>ציוד אלקטרוני</v>
      </c>
      <c r="AD121" s="189" t="str">
        <f>'טבלה מרכזת תקן מקור'!D121</f>
        <v>חדר אוכל</v>
      </c>
      <c r="AE121" s="189" t="str">
        <f>'טבלה מרכזת תקן מקור'!E121</f>
        <v>טלוויזיה 65 (כולל הובלה והתקנה)</v>
      </c>
      <c r="AF121" s="189">
        <f>'טבלה מרכזת תקן מקור'!F121</f>
        <v>5000</v>
      </c>
      <c r="AG121" s="189">
        <f>'טבלה מרכזת תקן מקור'!G121</f>
        <v>1</v>
      </c>
      <c r="AH121" s="189">
        <f>'טבלה מרכזת תקן מקור'!H121</f>
        <v>5000</v>
      </c>
    </row>
    <row r="122" spans="2:34" ht="29.25" thickBot="1" x14ac:dyDescent="0.25">
      <c r="B122" s="190" t="str">
        <f>תקן[[#This Row],[סוג מרכז]]</f>
        <v>תשושי נפש</v>
      </c>
      <c r="C122" s="190">
        <f>תקן[[#This Row],[גודל מרכז]]</f>
        <v>15</v>
      </c>
      <c r="D122" s="190" t="str">
        <f>תקן[[#This Row],[סוג פריט]]</f>
        <v>ציוד אלקטרוני</v>
      </c>
      <c r="E122" s="190" t="str">
        <f>תקן[[#This Row],[קטגוריה]]</f>
        <v>חדר אוכל</v>
      </c>
      <c r="F122" s="177" t="str">
        <f>תקן[[#This Row],[תיאור הפריט]]</f>
        <v>טלוויזיה 85 (כולל הובלה והתקנה)</v>
      </c>
      <c r="G122" s="190">
        <f>תקן[[#This Row],[עלות פריט]]</f>
        <v>8000</v>
      </c>
      <c r="H122" s="190">
        <f>תקן[[#This Row],[כמות]]</f>
        <v>0</v>
      </c>
      <c r="I122" s="190">
        <f>תקן[[#This Row],[סהכ עלות]]</f>
        <v>0</v>
      </c>
      <c r="J122" s="191"/>
      <c r="K122" s="179" t="str">
        <f t="shared" si="13"/>
        <v>טלוויזיה 85 (כולל הובלה והתקנה)</v>
      </c>
      <c r="L122" s="180"/>
      <c r="M122" s="181">
        <f t="shared" si="11"/>
        <v>0</v>
      </c>
      <c r="N122" s="181">
        <f t="shared" si="12"/>
        <v>0</v>
      </c>
      <c r="O122" s="180"/>
      <c r="P122" s="192"/>
      <c r="Q122" s="185" t="str">
        <f t="shared" si="18"/>
        <v>תשושי נפש</v>
      </c>
      <c r="R122" s="185">
        <f t="shared" si="19"/>
        <v>15</v>
      </c>
      <c r="S122" s="185" t="str">
        <f t="shared" si="20"/>
        <v>ציוד אלקטרוני</v>
      </c>
      <c r="T122" s="186" t="str">
        <f t="shared" si="21"/>
        <v>טלוויזיה 85 (כולל הובלה והתקנה)</v>
      </c>
      <c r="U122" s="187">
        <f t="shared" si="15"/>
        <v>0</v>
      </c>
      <c r="V122" s="181">
        <f t="shared" si="16"/>
        <v>0</v>
      </c>
      <c r="W122" s="181">
        <f t="shared" si="17"/>
        <v>8000</v>
      </c>
      <c r="X122" s="181">
        <f t="shared" si="14"/>
        <v>0</v>
      </c>
      <c r="Y122" s="193"/>
      <c r="AA122" s="189" t="str">
        <f>'טבלה מרכזת תקן מקור'!A122</f>
        <v>תשושי נפש</v>
      </c>
      <c r="AB122" s="189">
        <f>'טבלה מרכזת תקן מקור'!B122</f>
        <v>15</v>
      </c>
      <c r="AC122" s="189" t="str">
        <f>'טבלה מרכזת תקן מקור'!C122</f>
        <v>ציוד אלקטרוני</v>
      </c>
      <c r="AD122" s="189" t="str">
        <f>'טבלה מרכזת תקן מקור'!D122</f>
        <v>חדר אוכל</v>
      </c>
      <c r="AE122" s="189" t="str">
        <f>'טבלה מרכזת תקן מקור'!E122</f>
        <v>טלוויזיה 85 (כולל הובלה והתקנה)</v>
      </c>
      <c r="AF122" s="189">
        <f>'טבלה מרכזת תקן מקור'!F122</f>
        <v>8000</v>
      </c>
      <c r="AG122" s="189">
        <f>'טבלה מרכזת תקן מקור'!G122</f>
        <v>0</v>
      </c>
      <c r="AH122" s="189">
        <f>'טבלה מרכזת תקן מקור'!H122</f>
        <v>0</v>
      </c>
    </row>
    <row r="123" spans="2:34" ht="15" thickBot="1" x14ac:dyDescent="0.25">
      <c r="B123" s="190" t="str">
        <f>תקן[[#This Row],[סוג מרכז]]</f>
        <v>תשושי נפש</v>
      </c>
      <c r="C123" s="190">
        <f>תקן[[#This Row],[גודל מרכז]]</f>
        <v>15</v>
      </c>
      <c r="D123" s="190" t="str">
        <f>תקן[[#This Row],[סוג פריט]]</f>
        <v>ציוד אלקטרוני</v>
      </c>
      <c r="E123" s="190" t="str">
        <f>תקן[[#This Row],[קטגוריה]]</f>
        <v>ציוד אלקטרוני</v>
      </c>
      <c r="F123" s="177" t="str">
        <f>תקן[[#This Row],[תיאור הפריט]]</f>
        <v>מגדיל טווח WIFI</v>
      </c>
      <c r="G123" s="190">
        <f>תקן[[#This Row],[עלות פריט]]</f>
        <v>900</v>
      </c>
      <c r="H123" s="190">
        <f>תקן[[#This Row],[כמות]]</f>
        <v>1</v>
      </c>
      <c r="I123" s="190">
        <f>תקן[[#This Row],[סהכ עלות]]</f>
        <v>900</v>
      </c>
      <c r="J123" s="191"/>
      <c r="K123" s="179" t="str">
        <f t="shared" si="13"/>
        <v>מגדיל טווח WIFI</v>
      </c>
      <c r="L123" s="180"/>
      <c r="M123" s="181">
        <f t="shared" si="11"/>
        <v>-1</v>
      </c>
      <c r="N123" s="181">
        <f t="shared" si="12"/>
        <v>0</v>
      </c>
      <c r="O123" s="180"/>
      <c r="P123" s="192"/>
      <c r="Q123" s="185" t="str">
        <f t="shared" si="18"/>
        <v>תשושי נפש</v>
      </c>
      <c r="R123" s="185">
        <f t="shared" si="19"/>
        <v>15</v>
      </c>
      <c r="S123" s="185" t="str">
        <f t="shared" si="20"/>
        <v>ציוד אלקטרוני</v>
      </c>
      <c r="T123" s="186" t="str">
        <f t="shared" si="21"/>
        <v>מגדיל טווח WIFI</v>
      </c>
      <c r="U123" s="187">
        <f t="shared" si="15"/>
        <v>0</v>
      </c>
      <c r="V123" s="181">
        <f t="shared" si="16"/>
        <v>-1</v>
      </c>
      <c r="W123" s="181">
        <f t="shared" si="17"/>
        <v>900</v>
      </c>
      <c r="X123" s="181">
        <f t="shared" si="14"/>
        <v>0</v>
      </c>
      <c r="Y123" s="193"/>
      <c r="AA123" s="189" t="str">
        <f>'טבלה מרכזת תקן מקור'!A123</f>
        <v>תשושי נפש</v>
      </c>
      <c r="AB123" s="189">
        <f>'טבלה מרכזת תקן מקור'!B123</f>
        <v>15</v>
      </c>
      <c r="AC123" s="189" t="str">
        <f>'טבלה מרכזת תקן מקור'!C123</f>
        <v>ציוד אלקטרוני</v>
      </c>
      <c r="AD123" s="189" t="str">
        <f>'טבלה מרכזת תקן מקור'!D123</f>
        <v>ציוד אלקטרוני</v>
      </c>
      <c r="AE123" s="189" t="str">
        <f>'טבלה מרכזת תקן מקור'!E123</f>
        <v>מגדיל טווח WIFI</v>
      </c>
      <c r="AF123" s="189">
        <f>'טבלה מרכזת תקן מקור'!F123</f>
        <v>900</v>
      </c>
      <c r="AG123" s="189">
        <f>'טבלה מרכזת תקן מקור'!G123</f>
        <v>1</v>
      </c>
      <c r="AH123" s="189">
        <f>'טבלה מרכזת תקן מקור'!H123</f>
        <v>900</v>
      </c>
    </row>
    <row r="124" spans="2:34" ht="15" thickBot="1" x14ac:dyDescent="0.25">
      <c r="B124" s="190" t="str">
        <f>תקן[[#This Row],[סוג מרכז]]</f>
        <v>תשושי נפש</v>
      </c>
      <c r="C124" s="190">
        <f>תקן[[#This Row],[גודל מרכז]]</f>
        <v>15</v>
      </c>
      <c r="D124" s="190" t="str">
        <f>תקן[[#This Row],[סוג פריט]]</f>
        <v>ציוד אלקטרוני</v>
      </c>
      <c r="E124" s="190" t="str">
        <f>תקן[[#This Row],[קטגוריה]]</f>
        <v>כללי</v>
      </c>
      <c r="F124" s="177" t="str">
        <f>תקן[[#This Row],[תיאור הפריט]]</f>
        <v>מערכת אזעקה ומצלמות</v>
      </c>
      <c r="G124" s="190">
        <f>תקן[[#This Row],[עלות פריט]]</f>
        <v>5000</v>
      </c>
      <c r="H124" s="190">
        <f>תקן[[#This Row],[כמות]]</f>
        <v>1</v>
      </c>
      <c r="I124" s="190">
        <f>תקן[[#This Row],[סהכ עלות]]</f>
        <v>5000</v>
      </c>
      <c r="J124" s="191"/>
      <c r="K124" s="179" t="str">
        <f t="shared" si="13"/>
        <v>מערכת אזעקה ומצלמות</v>
      </c>
      <c r="L124" s="180"/>
      <c r="M124" s="181">
        <f t="shared" si="11"/>
        <v>-1</v>
      </c>
      <c r="N124" s="181">
        <f t="shared" si="12"/>
        <v>0</v>
      </c>
      <c r="O124" s="180"/>
      <c r="P124" s="192"/>
      <c r="Q124" s="185" t="str">
        <f t="shared" si="18"/>
        <v>תשושי נפש</v>
      </c>
      <c r="R124" s="185">
        <f t="shared" si="19"/>
        <v>15</v>
      </c>
      <c r="S124" s="185" t="str">
        <f t="shared" si="20"/>
        <v>ציוד אלקטרוני</v>
      </c>
      <c r="T124" s="186" t="str">
        <f t="shared" si="21"/>
        <v>מערכת אזעקה ומצלמות</v>
      </c>
      <c r="U124" s="187">
        <f t="shared" si="15"/>
        <v>0</v>
      </c>
      <c r="V124" s="181">
        <f t="shared" si="16"/>
        <v>-1</v>
      </c>
      <c r="W124" s="181">
        <f t="shared" si="17"/>
        <v>5000</v>
      </c>
      <c r="X124" s="181">
        <f t="shared" si="14"/>
        <v>0</v>
      </c>
      <c r="Y124" s="193"/>
      <c r="AA124" s="189" t="str">
        <f>'טבלה מרכזת תקן מקור'!A124</f>
        <v>תשושי נפש</v>
      </c>
      <c r="AB124" s="189">
        <f>'טבלה מרכזת תקן מקור'!B124</f>
        <v>15</v>
      </c>
      <c r="AC124" s="189" t="str">
        <f>'טבלה מרכזת תקן מקור'!C124</f>
        <v>ציוד אלקטרוני</v>
      </c>
      <c r="AD124" s="189" t="str">
        <f>'טבלה מרכזת תקן מקור'!D124</f>
        <v>כללי</v>
      </c>
      <c r="AE124" s="189" t="str">
        <f>'טבלה מרכזת תקן מקור'!E124</f>
        <v>מערכת אזעקה ומצלמות</v>
      </c>
      <c r="AF124" s="189">
        <f>'טבלה מרכזת תקן מקור'!F124</f>
        <v>5000</v>
      </c>
      <c r="AG124" s="189">
        <f>'טבלה מרכזת תקן מקור'!G124</f>
        <v>1</v>
      </c>
      <c r="AH124" s="189">
        <f>'טבלה מרכזת תקן מקור'!H124</f>
        <v>5000</v>
      </c>
    </row>
    <row r="125" spans="2:34" ht="15" thickBot="1" x14ac:dyDescent="0.25">
      <c r="B125" s="190" t="str">
        <f>תקן[[#This Row],[סוג מרכז]]</f>
        <v>תשושי נפש</v>
      </c>
      <c r="C125" s="190">
        <f>תקן[[#This Row],[גודל מרכז]]</f>
        <v>15</v>
      </c>
      <c r="D125" s="190" t="str">
        <f>תקן[[#This Row],[סוג פריט]]</f>
        <v>ציוד אלקטרוני</v>
      </c>
      <c r="E125" s="190" t="str">
        <f>תקן[[#This Row],[קטגוריה]]</f>
        <v>ציוד אלקטרוני</v>
      </c>
      <c r="F125" s="177" t="str">
        <f>תקן[[#This Row],[תיאור הפריט]]</f>
        <v>מערכת התרעה נגד אש</v>
      </c>
      <c r="G125" s="190">
        <f>תקן[[#This Row],[עלות פריט]]</f>
        <v>5200</v>
      </c>
      <c r="H125" s="190">
        <f>תקן[[#This Row],[כמות]]</f>
        <v>0</v>
      </c>
      <c r="I125" s="190">
        <f>תקן[[#This Row],[סהכ עלות]]</f>
        <v>0</v>
      </c>
      <c r="J125" s="191"/>
      <c r="K125" s="179" t="str">
        <f t="shared" si="13"/>
        <v>מערכת התרעה נגד אש</v>
      </c>
      <c r="L125" s="180"/>
      <c r="M125" s="181">
        <f t="shared" si="11"/>
        <v>0</v>
      </c>
      <c r="N125" s="181">
        <f t="shared" si="12"/>
        <v>0</v>
      </c>
      <c r="O125" s="180"/>
      <c r="P125" s="192"/>
      <c r="Q125" s="185" t="str">
        <f t="shared" si="18"/>
        <v>תשושי נפש</v>
      </c>
      <c r="R125" s="185">
        <f t="shared" si="19"/>
        <v>15</v>
      </c>
      <c r="S125" s="185" t="str">
        <f t="shared" si="20"/>
        <v>ציוד אלקטרוני</v>
      </c>
      <c r="T125" s="186" t="str">
        <f t="shared" si="21"/>
        <v>מערכת התרעה נגד אש</v>
      </c>
      <c r="U125" s="187">
        <f t="shared" si="15"/>
        <v>0</v>
      </c>
      <c r="V125" s="181">
        <f t="shared" si="16"/>
        <v>0</v>
      </c>
      <c r="W125" s="181">
        <f t="shared" si="17"/>
        <v>5200</v>
      </c>
      <c r="X125" s="181">
        <f t="shared" si="14"/>
        <v>0</v>
      </c>
      <c r="Y125" s="193"/>
      <c r="AA125" s="189" t="str">
        <f>'טבלה מרכזת תקן מקור'!A125</f>
        <v>תשושי נפש</v>
      </c>
      <c r="AB125" s="189">
        <f>'טבלה מרכזת תקן מקור'!B125</f>
        <v>15</v>
      </c>
      <c r="AC125" s="189" t="str">
        <f>'טבלה מרכזת תקן מקור'!C125</f>
        <v>ציוד אלקטרוני</v>
      </c>
      <c r="AD125" s="189" t="str">
        <f>'טבלה מרכזת תקן מקור'!D125</f>
        <v>ציוד אלקטרוני</v>
      </c>
      <c r="AE125" s="189" t="str">
        <f>'טבלה מרכזת תקן מקור'!E125</f>
        <v>מערכת התרעה נגד אש</v>
      </c>
      <c r="AF125" s="189">
        <f>'טבלה מרכזת תקן מקור'!F125</f>
        <v>5200</v>
      </c>
      <c r="AG125" s="189">
        <f>'טבלה מרכזת תקן מקור'!G125</f>
        <v>0</v>
      </c>
      <c r="AH125" s="189">
        <f>'טבלה מרכזת תקן מקור'!H125</f>
        <v>0</v>
      </c>
    </row>
    <row r="126" spans="2:34" ht="15" thickBot="1" x14ac:dyDescent="0.25">
      <c r="B126" s="190" t="str">
        <f>תקן[[#This Row],[סוג מרכז]]</f>
        <v>תשושי נפש</v>
      </c>
      <c r="C126" s="190">
        <f>תקן[[#This Row],[גודל מרכז]]</f>
        <v>15</v>
      </c>
      <c r="D126" s="190" t="str">
        <f>תקן[[#This Row],[סוג פריט]]</f>
        <v>ציוד אלקטרוני</v>
      </c>
      <c r="E126" s="190" t="str">
        <f>תקן[[#This Row],[קטגוריה]]</f>
        <v>ציוד אלקטרוני</v>
      </c>
      <c r="F126" s="177" t="str">
        <f>תקן[[#This Row],[תיאור הפריט]]</f>
        <v>מערכת טלפונים</v>
      </c>
      <c r="G126" s="190">
        <f>תקן[[#This Row],[עלות פריט]]</f>
        <v>6100</v>
      </c>
      <c r="H126" s="190">
        <f>תקן[[#This Row],[כמות]]</f>
        <v>0</v>
      </c>
      <c r="I126" s="190">
        <f>תקן[[#This Row],[סהכ עלות]]</f>
        <v>0</v>
      </c>
      <c r="J126" s="191"/>
      <c r="K126" s="179" t="str">
        <f t="shared" si="13"/>
        <v>מערכת טלפונים</v>
      </c>
      <c r="L126" s="180"/>
      <c r="M126" s="181">
        <f t="shared" si="11"/>
        <v>0</v>
      </c>
      <c r="N126" s="181">
        <f t="shared" si="12"/>
        <v>0</v>
      </c>
      <c r="O126" s="180"/>
      <c r="P126" s="192"/>
      <c r="Q126" s="185" t="str">
        <f t="shared" si="18"/>
        <v>תשושי נפש</v>
      </c>
      <c r="R126" s="185">
        <f t="shared" si="19"/>
        <v>15</v>
      </c>
      <c r="S126" s="185" t="str">
        <f t="shared" si="20"/>
        <v>ציוד אלקטרוני</v>
      </c>
      <c r="T126" s="186" t="str">
        <f t="shared" si="21"/>
        <v>מערכת טלפונים</v>
      </c>
      <c r="U126" s="187">
        <f t="shared" si="15"/>
        <v>0</v>
      </c>
      <c r="V126" s="181">
        <f t="shared" si="16"/>
        <v>0</v>
      </c>
      <c r="W126" s="181">
        <f t="shared" si="17"/>
        <v>6100</v>
      </c>
      <c r="X126" s="181">
        <f t="shared" si="14"/>
        <v>0</v>
      </c>
      <c r="Y126" s="193"/>
      <c r="AA126" s="189" t="str">
        <f>'טבלה מרכזת תקן מקור'!A126</f>
        <v>תשושי נפש</v>
      </c>
      <c r="AB126" s="189">
        <f>'טבלה מרכזת תקן מקור'!B126</f>
        <v>15</v>
      </c>
      <c r="AC126" s="189" t="str">
        <f>'טבלה מרכזת תקן מקור'!C126</f>
        <v>ציוד אלקטרוני</v>
      </c>
      <c r="AD126" s="189" t="str">
        <f>'טבלה מרכזת תקן מקור'!D126</f>
        <v>ציוד אלקטרוני</v>
      </c>
      <c r="AE126" s="189" t="str">
        <f>'טבלה מרכזת תקן מקור'!E126</f>
        <v>מערכת טלפונים</v>
      </c>
      <c r="AF126" s="189">
        <f>'טבלה מרכזת תקן מקור'!F126</f>
        <v>6100</v>
      </c>
      <c r="AG126" s="189">
        <f>'טבלה מרכזת תקן מקור'!G126</f>
        <v>0</v>
      </c>
      <c r="AH126" s="189">
        <f>'טבלה מרכזת תקן מקור'!H126</f>
        <v>0</v>
      </c>
    </row>
    <row r="127" spans="2:34" ht="15" thickBot="1" x14ac:dyDescent="0.25">
      <c r="B127" s="190" t="str">
        <f>תקן[[#This Row],[סוג מרכז]]</f>
        <v>תשושי נפש</v>
      </c>
      <c r="C127" s="190">
        <f>תקן[[#This Row],[גודל מרכז]]</f>
        <v>15</v>
      </c>
      <c r="D127" s="190" t="str">
        <f>תקן[[#This Row],[סוג פריט]]</f>
        <v>ציוד אלקטרוני</v>
      </c>
      <c r="E127" s="190" t="str">
        <f>תקן[[#This Row],[קטגוריה]]</f>
        <v>ציוד אלקטרוני</v>
      </c>
      <c r="F127" s="177" t="str">
        <f>תקן[[#This Row],[תיאור הפריט]]</f>
        <v>מערכת כריזת חירום</v>
      </c>
      <c r="G127" s="190">
        <f>תקן[[#This Row],[עלות פריט]]</f>
        <v>5000</v>
      </c>
      <c r="H127" s="190">
        <f>תקן[[#This Row],[כמות]]</f>
        <v>0</v>
      </c>
      <c r="I127" s="190">
        <f>תקן[[#This Row],[סהכ עלות]]</f>
        <v>0</v>
      </c>
      <c r="J127" s="191"/>
      <c r="K127" s="179" t="str">
        <f t="shared" si="13"/>
        <v>מערכת כריזת חירום</v>
      </c>
      <c r="L127" s="180"/>
      <c r="M127" s="181">
        <f t="shared" si="11"/>
        <v>0</v>
      </c>
      <c r="N127" s="181">
        <f t="shared" si="12"/>
        <v>0</v>
      </c>
      <c r="O127" s="180"/>
      <c r="P127" s="192"/>
      <c r="Q127" s="185" t="str">
        <f t="shared" si="18"/>
        <v>תשושי נפש</v>
      </c>
      <c r="R127" s="185">
        <f t="shared" si="19"/>
        <v>15</v>
      </c>
      <c r="S127" s="185" t="str">
        <f t="shared" si="20"/>
        <v>ציוד אלקטרוני</v>
      </c>
      <c r="T127" s="186" t="str">
        <f t="shared" si="21"/>
        <v>מערכת כריזת חירום</v>
      </c>
      <c r="U127" s="187">
        <f t="shared" si="15"/>
        <v>0</v>
      </c>
      <c r="V127" s="181">
        <f t="shared" si="16"/>
        <v>0</v>
      </c>
      <c r="W127" s="181">
        <f t="shared" si="17"/>
        <v>5000</v>
      </c>
      <c r="X127" s="181">
        <f t="shared" si="14"/>
        <v>0</v>
      </c>
      <c r="Y127" s="193"/>
      <c r="AA127" s="189" t="str">
        <f>'טבלה מרכזת תקן מקור'!A127</f>
        <v>תשושי נפש</v>
      </c>
      <c r="AB127" s="189">
        <f>'טבלה מרכזת תקן מקור'!B127</f>
        <v>15</v>
      </c>
      <c r="AC127" s="189" t="str">
        <f>'טבלה מרכזת תקן מקור'!C127</f>
        <v>ציוד אלקטרוני</v>
      </c>
      <c r="AD127" s="189" t="str">
        <f>'טבלה מרכזת תקן מקור'!D127</f>
        <v>ציוד אלקטרוני</v>
      </c>
      <c r="AE127" s="189" t="str">
        <f>'טבלה מרכזת תקן מקור'!E127</f>
        <v>מערכת כריזת חירום</v>
      </c>
      <c r="AF127" s="189">
        <f>'טבלה מרכזת תקן מקור'!F127</f>
        <v>5000</v>
      </c>
      <c r="AG127" s="189">
        <f>'טבלה מרכזת תקן מקור'!G127</f>
        <v>0</v>
      </c>
      <c r="AH127" s="189">
        <f>'טבלה מרכזת תקן מקור'!H127</f>
        <v>0</v>
      </c>
    </row>
    <row r="128" spans="2:34" ht="29.25" thickBot="1" x14ac:dyDescent="0.25">
      <c r="B128" s="190" t="str">
        <f>תקן[[#This Row],[סוג מרכז]]</f>
        <v>תשושי נפש</v>
      </c>
      <c r="C128" s="190">
        <f>תקן[[#This Row],[גודל מרכז]]</f>
        <v>15</v>
      </c>
      <c r="D128" s="190" t="str">
        <f>תקן[[#This Row],[סוג פריט]]</f>
        <v>ריהוט</v>
      </c>
      <c r="E128" s="190" t="str">
        <f>תקן[[#This Row],[קטגוריה]]</f>
        <v>חדר מנוחה</v>
      </c>
      <c r="F128" s="177" t="str">
        <f>תקן[[#This Row],[תיאור הפריט]]</f>
        <v>ארון איחסון (רוחב 80-100 ס"מ)</v>
      </c>
      <c r="G128" s="190">
        <f>תקן[[#This Row],[עלות פריט]]</f>
        <v>1000</v>
      </c>
      <c r="H128" s="190">
        <f>תקן[[#This Row],[כמות]]</f>
        <v>1</v>
      </c>
      <c r="I128" s="190">
        <f>תקן[[#This Row],[סהכ עלות]]</f>
        <v>1000</v>
      </c>
      <c r="J128" s="191"/>
      <c r="K128" s="179" t="str">
        <f t="shared" si="13"/>
        <v>ארון איחסון (רוחב 80-100 ס"מ)</v>
      </c>
      <c r="L128" s="180"/>
      <c r="M128" s="181">
        <f t="shared" si="11"/>
        <v>-1</v>
      </c>
      <c r="N128" s="181">
        <f t="shared" si="12"/>
        <v>0</v>
      </c>
      <c r="O128" s="180"/>
      <c r="P128" s="192"/>
      <c r="Q128" s="185" t="str">
        <f t="shared" si="18"/>
        <v>תשושי נפש</v>
      </c>
      <c r="R128" s="185">
        <f t="shared" si="19"/>
        <v>15</v>
      </c>
      <c r="S128" s="185" t="str">
        <f t="shared" si="20"/>
        <v>ריהוט</v>
      </c>
      <c r="T128" s="186" t="str">
        <f t="shared" si="21"/>
        <v>ארון איחסון (רוחב 80-100 ס"מ)</v>
      </c>
      <c r="U128" s="187">
        <f t="shared" si="15"/>
        <v>0</v>
      </c>
      <c r="V128" s="181">
        <f t="shared" si="16"/>
        <v>-1</v>
      </c>
      <c r="W128" s="181">
        <f t="shared" si="17"/>
        <v>1000</v>
      </c>
      <c r="X128" s="181">
        <f t="shared" si="14"/>
        <v>0</v>
      </c>
      <c r="Y128" s="193"/>
      <c r="AA128" s="189" t="str">
        <f>'טבלה מרכזת תקן מקור'!A128</f>
        <v>תשושי נפש</v>
      </c>
      <c r="AB128" s="189">
        <f>'טבלה מרכזת תקן מקור'!B128</f>
        <v>15</v>
      </c>
      <c r="AC128" s="189" t="str">
        <f>'טבלה מרכזת תקן מקור'!C128</f>
        <v>ריהוט</v>
      </c>
      <c r="AD128" s="189" t="str">
        <f>'טבלה מרכזת תקן מקור'!D128</f>
        <v>חדר מנוחה</v>
      </c>
      <c r="AE128" s="189" t="str">
        <f>'טבלה מרכזת תקן מקור'!E128</f>
        <v>ארון איחסון (רוחב 80-100 ס"מ)</v>
      </c>
      <c r="AF128" s="189">
        <f>'טבלה מרכזת תקן מקור'!F128</f>
        <v>1000</v>
      </c>
      <c r="AG128" s="189">
        <f>'טבלה מרכזת תקן מקור'!G128</f>
        <v>1</v>
      </c>
      <c r="AH128" s="189">
        <f>'טבלה מרכזת תקן מקור'!H128</f>
        <v>1000</v>
      </c>
    </row>
    <row r="129" spans="2:34" ht="29.25" thickBot="1" x14ac:dyDescent="0.25">
      <c r="B129" s="190" t="str">
        <f>תקן[[#This Row],[סוג מרכז]]</f>
        <v>תשושי נפש</v>
      </c>
      <c r="C129" s="190">
        <f>תקן[[#This Row],[גודל מרכז]]</f>
        <v>15</v>
      </c>
      <c r="D129" s="190" t="str">
        <f>תקן[[#This Row],[סוג פריט]]</f>
        <v>ריהוט</v>
      </c>
      <c r="E129" s="190" t="str">
        <f>תקן[[#This Row],[קטגוריה]]</f>
        <v>חדר ניקיון</v>
      </c>
      <c r="F129" s="177" t="str">
        <f>תקן[[#This Row],[תיאור הפריט]]</f>
        <v>ארון איחסון (רוחב 80-100 ס"מ)</v>
      </c>
      <c r="G129" s="190">
        <f>תקן[[#This Row],[עלות פריט]]</f>
        <v>1000</v>
      </c>
      <c r="H129" s="190">
        <f>תקן[[#This Row],[כמות]]</f>
        <v>1</v>
      </c>
      <c r="I129" s="190">
        <f>תקן[[#This Row],[סהכ עלות]]</f>
        <v>1000</v>
      </c>
      <c r="J129" s="191"/>
      <c r="K129" s="179" t="str">
        <f t="shared" si="13"/>
        <v>ארון איחסון (רוחב 80-100 ס"מ)</v>
      </c>
      <c r="L129" s="180"/>
      <c r="M129" s="181">
        <f t="shared" si="11"/>
        <v>-1</v>
      </c>
      <c r="N129" s="181">
        <f t="shared" si="12"/>
        <v>0</v>
      </c>
      <c r="O129" s="180"/>
      <c r="P129" s="192"/>
      <c r="Q129" s="185" t="str">
        <f t="shared" si="18"/>
        <v>תשושי נפש</v>
      </c>
      <c r="R129" s="185">
        <f t="shared" si="19"/>
        <v>15</v>
      </c>
      <c r="S129" s="185" t="str">
        <f t="shared" si="20"/>
        <v>ריהוט</v>
      </c>
      <c r="T129" s="186" t="str">
        <f t="shared" si="21"/>
        <v>ארון איחסון (רוחב 80-100 ס"מ)</v>
      </c>
      <c r="U129" s="187">
        <f t="shared" si="15"/>
        <v>0</v>
      </c>
      <c r="V129" s="181">
        <f t="shared" si="16"/>
        <v>-1</v>
      </c>
      <c r="W129" s="181">
        <f t="shared" si="17"/>
        <v>1000</v>
      </c>
      <c r="X129" s="181">
        <f t="shared" si="14"/>
        <v>0</v>
      </c>
      <c r="Y129" s="193"/>
      <c r="AA129" s="189" t="str">
        <f>'טבלה מרכזת תקן מקור'!A129</f>
        <v>תשושי נפש</v>
      </c>
      <c r="AB129" s="189">
        <f>'טבלה מרכזת תקן מקור'!B129</f>
        <v>15</v>
      </c>
      <c r="AC129" s="189" t="str">
        <f>'טבלה מרכזת תקן מקור'!C129</f>
        <v>ריהוט</v>
      </c>
      <c r="AD129" s="189" t="str">
        <f>'טבלה מרכזת תקן מקור'!D129</f>
        <v>חדר ניקיון</v>
      </c>
      <c r="AE129" s="189" t="str">
        <f>'טבלה מרכזת תקן מקור'!E129</f>
        <v>ארון איחסון (רוחב 80-100 ס"מ)</v>
      </c>
      <c r="AF129" s="189">
        <f>'טבלה מרכזת תקן מקור'!F129</f>
        <v>1000</v>
      </c>
      <c r="AG129" s="189">
        <f>'טבלה מרכזת תקן מקור'!G129</f>
        <v>1</v>
      </c>
      <c r="AH129" s="189">
        <f>'טבלה מרכזת תקן מקור'!H129</f>
        <v>1000</v>
      </c>
    </row>
    <row r="130" spans="2:34" ht="29.25" thickBot="1" x14ac:dyDescent="0.25">
      <c r="B130" s="190" t="str">
        <f>תקן[[#This Row],[סוג מרכז]]</f>
        <v>תשושי נפש</v>
      </c>
      <c r="C130" s="190">
        <f>תקן[[#This Row],[גודל מרכז]]</f>
        <v>15</v>
      </c>
      <c r="D130" s="190" t="str">
        <f>תקן[[#This Row],[סוג פריט]]</f>
        <v>ריהוט</v>
      </c>
      <c r="E130" s="190" t="str">
        <f>תקן[[#This Row],[קטגוריה]]</f>
        <v>חדרי פעילות/תעסוקה</v>
      </c>
      <c r="F130" s="177" t="str">
        <f>תקן[[#This Row],[תיאור הפריט]]</f>
        <v>ארון איחסון (רוחב 80-100 ס"מ)</v>
      </c>
      <c r="G130" s="190">
        <f>תקן[[#This Row],[עלות פריט]]</f>
        <v>1000</v>
      </c>
      <c r="H130" s="190">
        <f>תקן[[#This Row],[כמות]]</f>
        <v>2</v>
      </c>
      <c r="I130" s="190">
        <f>תקן[[#This Row],[סהכ עלות]]</f>
        <v>2000</v>
      </c>
      <c r="J130" s="191"/>
      <c r="K130" s="179" t="str">
        <f t="shared" si="13"/>
        <v>ארון איחסון (רוחב 80-100 ס"מ)</v>
      </c>
      <c r="L130" s="180"/>
      <c r="M130" s="181">
        <f t="shared" ref="M130:M190" si="22">IF(L130-H130&lt;&gt;0,L130-H130,0)</f>
        <v>-2</v>
      </c>
      <c r="N130" s="181">
        <f t="shared" ref="N130:N190" si="23">L130*G130</f>
        <v>0</v>
      </c>
      <c r="O130" s="180"/>
      <c r="P130" s="192"/>
      <c r="Q130" s="185" t="str">
        <f t="shared" si="18"/>
        <v>תשושי נפש</v>
      </c>
      <c r="R130" s="185">
        <f t="shared" si="19"/>
        <v>15</v>
      </c>
      <c r="S130" s="185" t="str">
        <f t="shared" si="20"/>
        <v>ריהוט</v>
      </c>
      <c r="T130" s="186" t="str">
        <f t="shared" si="21"/>
        <v>ארון איחסון (רוחב 80-100 ס"מ)</v>
      </c>
      <c r="U130" s="187">
        <f t="shared" si="15"/>
        <v>0</v>
      </c>
      <c r="V130" s="181">
        <f t="shared" si="16"/>
        <v>-2</v>
      </c>
      <c r="W130" s="181">
        <f t="shared" si="17"/>
        <v>1000</v>
      </c>
      <c r="X130" s="181">
        <f t="shared" si="14"/>
        <v>0</v>
      </c>
      <c r="Y130" s="193"/>
      <c r="AA130" s="189" t="str">
        <f>'טבלה מרכזת תקן מקור'!A130</f>
        <v>תשושי נפש</v>
      </c>
      <c r="AB130" s="189">
        <f>'טבלה מרכזת תקן מקור'!B130</f>
        <v>15</v>
      </c>
      <c r="AC130" s="189" t="str">
        <f>'טבלה מרכזת תקן מקור'!C130</f>
        <v>ריהוט</v>
      </c>
      <c r="AD130" s="189" t="str">
        <f>'טבלה מרכזת תקן מקור'!D130</f>
        <v>חדרי פעילות/תעסוקה</v>
      </c>
      <c r="AE130" s="189" t="str">
        <f>'טבלה מרכזת תקן מקור'!E130</f>
        <v>ארון איחסון (רוחב 80-100 ס"מ)</v>
      </c>
      <c r="AF130" s="189">
        <f>'טבלה מרכזת תקן מקור'!F130</f>
        <v>1000</v>
      </c>
      <c r="AG130" s="189">
        <f>'טבלה מרכזת תקן מקור'!G130</f>
        <v>2</v>
      </c>
      <c r="AH130" s="189">
        <f>'טבלה מרכזת תקן מקור'!H130</f>
        <v>2000</v>
      </c>
    </row>
    <row r="131" spans="2:34" ht="29.25" thickBot="1" x14ac:dyDescent="0.25">
      <c r="B131" s="190" t="str">
        <f>תקן[[#This Row],[סוג מרכז]]</f>
        <v>תשושי נפש</v>
      </c>
      <c r="C131" s="190">
        <f>תקן[[#This Row],[גודל מרכז]]</f>
        <v>15</v>
      </c>
      <c r="D131" s="190" t="str">
        <f>תקן[[#This Row],[סוג פריט]]</f>
        <v>ריהוט</v>
      </c>
      <c r="E131" s="190" t="str">
        <f>תקן[[#This Row],[קטגוריה]]</f>
        <v>מחסנים - מטבח, כללי, תעסוקה</v>
      </c>
      <c r="F131" s="177" t="str">
        <f>תקן[[#This Row],[תיאור הפריט]]</f>
        <v>ארון איחסון (רוחב 80-100 ס"מ)</v>
      </c>
      <c r="G131" s="190">
        <f>תקן[[#This Row],[עלות פריט]]</f>
        <v>1000</v>
      </c>
      <c r="H131" s="190">
        <f>תקן[[#This Row],[כמות]]</f>
        <v>1</v>
      </c>
      <c r="I131" s="190">
        <f>תקן[[#This Row],[סהכ עלות]]</f>
        <v>1000</v>
      </c>
      <c r="J131" s="191"/>
      <c r="K131" s="179" t="str">
        <f t="shared" ref="K131:K191" si="24">F131</f>
        <v>ארון איחסון (רוחב 80-100 ס"מ)</v>
      </c>
      <c r="L131" s="180"/>
      <c r="M131" s="181">
        <f t="shared" si="22"/>
        <v>-1</v>
      </c>
      <c r="N131" s="181">
        <f t="shared" si="23"/>
        <v>0</v>
      </c>
      <c r="O131" s="180"/>
      <c r="P131" s="192"/>
      <c r="Q131" s="185" t="str">
        <f t="shared" si="18"/>
        <v>תשושי נפש</v>
      </c>
      <c r="R131" s="185">
        <f t="shared" si="19"/>
        <v>15</v>
      </c>
      <c r="S131" s="185" t="str">
        <f t="shared" si="20"/>
        <v>ריהוט</v>
      </c>
      <c r="T131" s="186" t="str">
        <f t="shared" si="21"/>
        <v>ארון איחסון (רוחב 80-100 ס"מ)</v>
      </c>
      <c r="U131" s="187">
        <f t="shared" si="15"/>
        <v>0</v>
      </c>
      <c r="V131" s="181">
        <f t="shared" si="16"/>
        <v>-1</v>
      </c>
      <c r="W131" s="181">
        <f t="shared" si="17"/>
        <v>1000</v>
      </c>
      <c r="X131" s="181">
        <f t="shared" ref="X131:X191" si="25">W131*U131</f>
        <v>0</v>
      </c>
      <c r="Y131" s="193"/>
      <c r="AA131" s="189" t="str">
        <f>'טבלה מרכזת תקן מקור'!A131</f>
        <v>תשושי נפש</v>
      </c>
      <c r="AB131" s="189">
        <f>'טבלה מרכזת תקן מקור'!B131</f>
        <v>15</v>
      </c>
      <c r="AC131" s="189" t="str">
        <f>'טבלה מרכזת תקן מקור'!C131</f>
        <v>ריהוט</v>
      </c>
      <c r="AD131" s="189" t="str">
        <f>'טבלה מרכזת תקן מקור'!D131</f>
        <v>מחסנים - מטבח, כללי, תעסוקה</v>
      </c>
      <c r="AE131" s="189" t="str">
        <f>'טבלה מרכזת תקן מקור'!E131</f>
        <v>ארון איחסון (רוחב 80-100 ס"מ)</v>
      </c>
      <c r="AF131" s="189">
        <f>'טבלה מרכזת תקן מקור'!F131</f>
        <v>1000</v>
      </c>
      <c r="AG131" s="189">
        <f>'טבלה מרכזת תקן מקור'!G131</f>
        <v>1</v>
      </c>
      <c r="AH131" s="189">
        <f>'טבלה מרכזת תקן מקור'!H131</f>
        <v>1000</v>
      </c>
    </row>
    <row r="132" spans="2:34" ht="29.25" thickBot="1" x14ac:dyDescent="0.25">
      <c r="B132" s="190" t="str">
        <f>תקן[[#This Row],[סוג מרכז]]</f>
        <v>תשושי נפש</v>
      </c>
      <c r="C132" s="190">
        <f>תקן[[#This Row],[גודל מרכז]]</f>
        <v>15</v>
      </c>
      <c r="D132" s="190" t="str">
        <f>תקן[[#This Row],[סוג פריט]]</f>
        <v>ריהוט</v>
      </c>
      <c r="E132" s="190" t="str">
        <f>תקן[[#This Row],[קטגוריה]]</f>
        <v>מכבסה</v>
      </c>
      <c r="F132" s="177" t="str">
        <f>תקן[[#This Row],[תיאור הפריט]]</f>
        <v>ארון איחסון (רוחב 80-100 ס"מ)</v>
      </c>
      <c r="G132" s="190">
        <f>תקן[[#This Row],[עלות פריט]]</f>
        <v>1000</v>
      </c>
      <c r="H132" s="190">
        <f>תקן[[#This Row],[כמות]]</f>
        <v>1</v>
      </c>
      <c r="I132" s="190">
        <f>תקן[[#This Row],[סהכ עלות]]</f>
        <v>1000</v>
      </c>
      <c r="J132" s="191"/>
      <c r="K132" s="179" t="str">
        <f t="shared" si="24"/>
        <v>ארון איחסון (רוחב 80-100 ס"מ)</v>
      </c>
      <c r="L132" s="180"/>
      <c r="M132" s="181">
        <f t="shared" si="22"/>
        <v>-1</v>
      </c>
      <c r="N132" s="181">
        <f t="shared" si="23"/>
        <v>0</v>
      </c>
      <c r="O132" s="180"/>
      <c r="P132" s="192"/>
      <c r="Q132" s="185" t="str">
        <f t="shared" si="18"/>
        <v>תשושי נפש</v>
      </c>
      <c r="R132" s="185">
        <f t="shared" si="19"/>
        <v>15</v>
      </c>
      <c r="S132" s="185" t="str">
        <f t="shared" si="20"/>
        <v>ריהוט</v>
      </c>
      <c r="T132" s="186" t="str">
        <f t="shared" si="21"/>
        <v>ארון איחסון (רוחב 80-100 ס"מ)</v>
      </c>
      <c r="U132" s="187">
        <f t="shared" si="15"/>
        <v>0</v>
      </c>
      <c r="V132" s="181">
        <f t="shared" si="16"/>
        <v>-1</v>
      </c>
      <c r="W132" s="181">
        <f t="shared" si="17"/>
        <v>1000</v>
      </c>
      <c r="X132" s="181">
        <f t="shared" si="25"/>
        <v>0</v>
      </c>
      <c r="Y132" s="193"/>
      <c r="AA132" s="189" t="str">
        <f>'טבלה מרכזת תקן מקור'!A132</f>
        <v>תשושי נפש</v>
      </c>
      <c r="AB132" s="189">
        <f>'טבלה מרכזת תקן מקור'!B132</f>
        <v>15</v>
      </c>
      <c r="AC132" s="189" t="str">
        <f>'טבלה מרכזת תקן מקור'!C132</f>
        <v>ריהוט</v>
      </c>
      <c r="AD132" s="189" t="str">
        <f>'טבלה מרכזת תקן מקור'!D132</f>
        <v>מכבסה</v>
      </c>
      <c r="AE132" s="189" t="str">
        <f>'טבלה מרכזת תקן מקור'!E132</f>
        <v>ארון איחסון (רוחב 80-100 ס"מ)</v>
      </c>
      <c r="AF132" s="189">
        <f>'טבלה מרכזת תקן מקור'!F132</f>
        <v>1000</v>
      </c>
      <c r="AG132" s="189">
        <f>'טבלה מרכזת תקן מקור'!G132</f>
        <v>1</v>
      </c>
      <c r="AH132" s="189">
        <f>'טבלה מרכזת תקן מקור'!H132</f>
        <v>1000</v>
      </c>
    </row>
    <row r="133" spans="2:34" ht="29.25" thickBot="1" x14ac:dyDescent="0.25">
      <c r="B133" s="190" t="str">
        <f>תקן[[#This Row],[סוג מרכז]]</f>
        <v>תשושי נפש</v>
      </c>
      <c r="C133" s="190">
        <f>תקן[[#This Row],[גודל מרכז]]</f>
        <v>15</v>
      </c>
      <c r="D133" s="190" t="str">
        <f>תקן[[#This Row],[סוג פריט]]</f>
        <v>ריהוט</v>
      </c>
      <c r="E133" s="190" t="str">
        <f>תקן[[#This Row],[קטגוריה]]</f>
        <v>חדר מזכירות וקבלה</v>
      </c>
      <c r="F133" s="177" t="str">
        <f>תקן[[#This Row],[תיאור הפריט]]</f>
        <v>ארון איחסון משרדי (רוחב כ- 1 מטר)</v>
      </c>
      <c r="G133" s="190">
        <f>תקן[[#This Row],[עלות פריט]]</f>
        <v>1500</v>
      </c>
      <c r="H133" s="190">
        <f>תקן[[#This Row],[כמות]]</f>
        <v>1</v>
      </c>
      <c r="I133" s="190">
        <f>תקן[[#This Row],[סהכ עלות]]</f>
        <v>1500</v>
      </c>
      <c r="J133" s="191"/>
      <c r="K133" s="179" t="str">
        <f t="shared" si="24"/>
        <v>ארון איחסון משרדי (רוחב כ- 1 מטר)</v>
      </c>
      <c r="L133" s="180"/>
      <c r="M133" s="181">
        <f t="shared" si="22"/>
        <v>-1</v>
      </c>
      <c r="N133" s="181">
        <f t="shared" si="23"/>
        <v>0</v>
      </c>
      <c r="O133" s="180"/>
      <c r="P133" s="192"/>
      <c r="Q133" s="185" t="str">
        <f t="shared" si="18"/>
        <v>תשושי נפש</v>
      </c>
      <c r="R133" s="185">
        <f t="shared" si="19"/>
        <v>15</v>
      </c>
      <c r="S133" s="185" t="str">
        <f t="shared" si="20"/>
        <v>ריהוט</v>
      </c>
      <c r="T133" s="186" t="str">
        <f t="shared" si="21"/>
        <v>ארון איחסון משרדי (רוחב כ- 1 מטר)</v>
      </c>
      <c r="U133" s="187">
        <f t="shared" si="15"/>
        <v>0</v>
      </c>
      <c r="V133" s="181">
        <f t="shared" si="16"/>
        <v>-1</v>
      </c>
      <c r="W133" s="181">
        <f t="shared" si="17"/>
        <v>1500</v>
      </c>
      <c r="X133" s="181">
        <f t="shared" si="25"/>
        <v>0</v>
      </c>
      <c r="Y133" s="193"/>
      <c r="AA133" s="189" t="str">
        <f>'טבלה מרכזת תקן מקור'!A133</f>
        <v>תשושי נפש</v>
      </c>
      <c r="AB133" s="189">
        <f>'טבלה מרכזת תקן מקור'!B133</f>
        <v>15</v>
      </c>
      <c r="AC133" s="189" t="str">
        <f>'טבלה מרכזת תקן מקור'!C133</f>
        <v>ריהוט</v>
      </c>
      <c r="AD133" s="189" t="str">
        <f>'טבלה מרכזת תקן מקור'!D133</f>
        <v>חדר מזכירות וקבלה</v>
      </c>
      <c r="AE133" s="189" t="str">
        <f>'טבלה מרכזת תקן מקור'!E133</f>
        <v>ארון איחסון משרדי (רוחב כ- 1 מטר)</v>
      </c>
      <c r="AF133" s="189">
        <f>'טבלה מרכזת תקן מקור'!F133</f>
        <v>1500</v>
      </c>
      <c r="AG133" s="189">
        <f>'טבלה מרכזת תקן מקור'!G133</f>
        <v>1</v>
      </c>
      <c r="AH133" s="189">
        <f>'טבלה מרכזת תקן מקור'!H133</f>
        <v>1500</v>
      </c>
    </row>
    <row r="134" spans="2:34" ht="29.25" thickBot="1" x14ac:dyDescent="0.25">
      <c r="B134" s="190" t="str">
        <f>תקן[[#This Row],[סוג מרכז]]</f>
        <v>תשושי נפש</v>
      </c>
      <c r="C134" s="190">
        <f>תקן[[#This Row],[גודל מרכז]]</f>
        <v>15</v>
      </c>
      <c r="D134" s="190" t="str">
        <f>תקן[[#This Row],[סוג פריט]]</f>
        <v>ריהוט</v>
      </c>
      <c r="E134" s="190" t="str">
        <f>תקן[[#This Row],[קטגוריה]]</f>
        <v>חדר מחשבים</v>
      </c>
      <c r="F134" s="177" t="str">
        <f>תקן[[#This Row],[תיאור הפריט]]</f>
        <v>ארון איחסון משרדי (רוחב כ- 1 מטר)</v>
      </c>
      <c r="G134" s="190">
        <f>תקן[[#This Row],[עלות פריט]]</f>
        <v>1500</v>
      </c>
      <c r="H134" s="190">
        <f>תקן[[#This Row],[כמות]]</f>
        <v>1</v>
      </c>
      <c r="I134" s="190">
        <f>תקן[[#This Row],[סהכ עלות]]</f>
        <v>1500</v>
      </c>
      <c r="J134" s="191"/>
      <c r="K134" s="179" t="str">
        <f t="shared" si="24"/>
        <v>ארון איחסון משרדי (רוחב כ- 1 מטר)</v>
      </c>
      <c r="L134" s="180"/>
      <c r="M134" s="181">
        <f t="shared" si="22"/>
        <v>-1</v>
      </c>
      <c r="N134" s="181">
        <f t="shared" si="23"/>
        <v>0</v>
      </c>
      <c r="O134" s="180"/>
      <c r="P134" s="192"/>
      <c r="Q134" s="185" t="str">
        <f t="shared" si="18"/>
        <v>תשושי נפש</v>
      </c>
      <c r="R134" s="185">
        <f t="shared" si="19"/>
        <v>15</v>
      </c>
      <c r="S134" s="185" t="str">
        <f t="shared" si="20"/>
        <v>ריהוט</v>
      </c>
      <c r="T134" s="186" t="str">
        <f t="shared" si="21"/>
        <v>ארון איחסון משרדי (רוחב כ- 1 מטר)</v>
      </c>
      <c r="U134" s="187">
        <f t="shared" si="15"/>
        <v>0</v>
      </c>
      <c r="V134" s="181">
        <f t="shared" si="16"/>
        <v>-1</v>
      </c>
      <c r="W134" s="181">
        <f t="shared" si="17"/>
        <v>1500</v>
      </c>
      <c r="X134" s="181">
        <f t="shared" si="25"/>
        <v>0</v>
      </c>
      <c r="Y134" s="193"/>
      <c r="AA134" s="189" t="str">
        <f>'טבלה מרכזת תקן מקור'!A134</f>
        <v>תשושי נפש</v>
      </c>
      <c r="AB134" s="189">
        <f>'טבלה מרכזת תקן מקור'!B134</f>
        <v>15</v>
      </c>
      <c r="AC134" s="189" t="str">
        <f>'טבלה מרכזת תקן מקור'!C134</f>
        <v>ריהוט</v>
      </c>
      <c r="AD134" s="189" t="str">
        <f>'טבלה מרכזת תקן מקור'!D134</f>
        <v>חדר מחשבים</v>
      </c>
      <c r="AE134" s="189" t="str">
        <f>'טבלה מרכזת תקן מקור'!E134</f>
        <v>ארון איחסון משרדי (רוחב כ- 1 מטר)</v>
      </c>
      <c r="AF134" s="189">
        <f>'טבלה מרכזת תקן מקור'!F134</f>
        <v>1500</v>
      </c>
      <c r="AG134" s="189">
        <f>'טבלה מרכזת תקן מקור'!G134</f>
        <v>1</v>
      </c>
      <c r="AH134" s="189">
        <f>'טבלה מרכזת תקן מקור'!H134</f>
        <v>1500</v>
      </c>
    </row>
    <row r="135" spans="2:34" ht="29.25" thickBot="1" x14ac:dyDescent="0.25">
      <c r="B135" s="190" t="str">
        <f>תקן[[#This Row],[סוג מרכז]]</f>
        <v>תשושי נפש</v>
      </c>
      <c r="C135" s="190">
        <f>תקן[[#This Row],[גודל מרכז]]</f>
        <v>15</v>
      </c>
      <c r="D135" s="190" t="str">
        <f>תקן[[#This Row],[סוג פריט]]</f>
        <v>ריהוט</v>
      </c>
      <c r="E135" s="190" t="str">
        <f>תקן[[#This Row],[קטגוריה]]</f>
        <v>חדר מנהל</v>
      </c>
      <c r="F135" s="177" t="str">
        <f>תקן[[#This Row],[תיאור הפריט]]</f>
        <v>ארון איחסון משרדי (רוחב כ- 1 מטר)</v>
      </c>
      <c r="G135" s="190">
        <f>תקן[[#This Row],[עלות פריט]]</f>
        <v>1500</v>
      </c>
      <c r="H135" s="190">
        <f>תקן[[#This Row],[כמות]]</f>
        <v>0</v>
      </c>
      <c r="I135" s="190">
        <f>תקן[[#This Row],[סהכ עלות]]</f>
        <v>0</v>
      </c>
      <c r="J135" s="191"/>
      <c r="K135" s="179" t="str">
        <f t="shared" si="24"/>
        <v>ארון איחסון משרדי (רוחב כ- 1 מטר)</v>
      </c>
      <c r="L135" s="180"/>
      <c r="M135" s="181">
        <f t="shared" si="22"/>
        <v>0</v>
      </c>
      <c r="N135" s="181">
        <f t="shared" si="23"/>
        <v>0</v>
      </c>
      <c r="O135" s="180"/>
      <c r="P135" s="192"/>
      <c r="Q135" s="185" t="str">
        <f t="shared" si="18"/>
        <v>תשושי נפש</v>
      </c>
      <c r="R135" s="185">
        <f t="shared" si="19"/>
        <v>15</v>
      </c>
      <c r="S135" s="185" t="str">
        <f t="shared" si="20"/>
        <v>ריהוט</v>
      </c>
      <c r="T135" s="186" t="str">
        <f t="shared" si="21"/>
        <v>ארון איחסון משרדי (רוחב כ- 1 מטר)</v>
      </c>
      <c r="U135" s="187">
        <f t="shared" si="15"/>
        <v>0</v>
      </c>
      <c r="V135" s="181">
        <f t="shared" si="16"/>
        <v>0</v>
      </c>
      <c r="W135" s="181">
        <f t="shared" si="17"/>
        <v>1500</v>
      </c>
      <c r="X135" s="181">
        <f t="shared" si="25"/>
        <v>0</v>
      </c>
      <c r="Y135" s="193"/>
      <c r="AA135" s="189" t="str">
        <f>'טבלה מרכזת תקן מקור'!A135</f>
        <v>תשושי נפש</v>
      </c>
      <c r="AB135" s="189">
        <f>'טבלה מרכזת תקן מקור'!B135</f>
        <v>15</v>
      </c>
      <c r="AC135" s="189" t="str">
        <f>'טבלה מרכזת תקן מקור'!C135</f>
        <v>ריהוט</v>
      </c>
      <c r="AD135" s="189" t="str">
        <f>'טבלה מרכזת תקן מקור'!D135</f>
        <v>חדר מנהל</v>
      </c>
      <c r="AE135" s="189" t="str">
        <f>'טבלה מרכזת תקן מקור'!E135</f>
        <v>ארון איחסון משרדי (רוחב כ- 1 מטר)</v>
      </c>
      <c r="AF135" s="189">
        <f>'טבלה מרכזת תקן מקור'!F135</f>
        <v>1500</v>
      </c>
      <c r="AG135" s="189">
        <f>'טבלה מרכזת תקן מקור'!G135</f>
        <v>0</v>
      </c>
      <c r="AH135" s="189">
        <f>'טבלה מרכזת תקן מקור'!H135</f>
        <v>0</v>
      </c>
    </row>
    <row r="136" spans="2:34" ht="29.25" thickBot="1" x14ac:dyDescent="0.25">
      <c r="B136" s="190" t="str">
        <f>תקן[[#This Row],[סוג מרכז]]</f>
        <v>תשושי נפש</v>
      </c>
      <c r="C136" s="190">
        <f>תקן[[#This Row],[גודל מרכז]]</f>
        <v>15</v>
      </c>
      <c r="D136" s="190" t="str">
        <f>תקן[[#This Row],[סוג פריט]]</f>
        <v>ריהוט</v>
      </c>
      <c r="E136" s="190" t="str">
        <f>תקן[[#This Row],[קטגוריה]]</f>
        <v>חדרי צוות/רב תחומי</v>
      </c>
      <c r="F136" s="177" t="str">
        <f>תקן[[#This Row],[תיאור הפריט]]</f>
        <v>ארון איחסון משרדי (רוחב כ- 1 מטר)</v>
      </c>
      <c r="G136" s="190">
        <f>תקן[[#This Row],[עלות פריט]]</f>
        <v>1500</v>
      </c>
      <c r="H136" s="190">
        <f>תקן[[#This Row],[כמות]]</f>
        <v>1</v>
      </c>
      <c r="I136" s="190">
        <f>תקן[[#This Row],[סהכ עלות]]</f>
        <v>1500</v>
      </c>
      <c r="J136" s="191"/>
      <c r="K136" s="179" t="str">
        <f t="shared" si="24"/>
        <v>ארון איחסון משרדי (רוחב כ- 1 מטר)</v>
      </c>
      <c r="L136" s="180"/>
      <c r="M136" s="181">
        <f t="shared" si="22"/>
        <v>-1</v>
      </c>
      <c r="N136" s="181">
        <f t="shared" si="23"/>
        <v>0</v>
      </c>
      <c r="O136" s="180"/>
      <c r="P136" s="192"/>
      <c r="Q136" s="185" t="str">
        <f t="shared" si="18"/>
        <v>תשושי נפש</v>
      </c>
      <c r="R136" s="185">
        <f t="shared" si="19"/>
        <v>15</v>
      </c>
      <c r="S136" s="185" t="str">
        <f t="shared" si="20"/>
        <v>ריהוט</v>
      </c>
      <c r="T136" s="186" t="str">
        <f t="shared" si="21"/>
        <v>ארון איחסון משרדי (רוחב כ- 1 מטר)</v>
      </c>
      <c r="U136" s="187">
        <f t="shared" si="15"/>
        <v>0</v>
      </c>
      <c r="V136" s="181">
        <f t="shared" si="16"/>
        <v>-1</v>
      </c>
      <c r="W136" s="181">
        <f t="shared" si="17"/>
        <v>1500</v>
      </c>
      <c r="X136" s="181">
        <f t="shared" si="25"/>
        <v>0</v>
      </c>
      <c r="Y136" s="193"/>
      <c r="AA136" s="189" t="str">
        <f>'טבלה מרכזת תקן מקור'!A136</f>
        <v>תשושי נפש</v>
      </c>
      <c r="AB136" s="189">
        <f>'טבלה מרכזת תקן מקור'!B136</f>
        <v>15</v>
      </c>
      <c r="AC136" s="189" t="str">
        <f>'טבלה מרכזת תקן מקור'!C136</f>
        <v>ריהוט</v>
      </c>
      <c r="AD136" s="189" t="str">
        <f>'טבלה מרכזת תקן מקור'!D136</f>
        <v>חדרי צוות/רב תחומי</v>
      </c>
      <c r="AE136" s="189" t="str">
        <f>'טבלה מרכזת תקן מקור'!E136</f>
        <v>ארון איחסון משרדי (רוחב כ- 1 מטר)</v>
      </c>
      <c r="AF136" s="189">
        <f>'טבלה מרכזת תקן מקור'!F136</f>
        <v>1500</v>
      </c>
      <c r="AG136" s="189">
        <f>'טבלה מרכזת תקן מקור'!G136</f>
        <v>1</v>
      </c>
      <c r="AH136" s="189">
        <f>'טבלה מרכזת תקן מקור'!H136</f>
        <v>1500</v>
      </c>
    </row>
    <row r="137" spans="2:34" ht="15" thickBot="1" x14ac:dyDescent="0.25">
      <c r="B137" s="190" t="str">
        <f>תקן[[#This Row],[סוג מרכז]]</f>
        <v>תשושי נפש</v>
      </c>
      <c r="C137" s="190">
        <f>תקן[[#This Row],[גודל מרכז]]</f>
        <v>15</v>
      </c>
      <c r="D137" s="190" t="str">
        <f>תקן[[#This Row],[סוג פריט]]</f>
        <v>ריהוט</v>
      </c>
      <c r="E137" s="190" t="str">
        <f>תקן[[#This Row],[קטגוריה]]</f>
        <v>חדר מזכירות וקבלה</v>
      </c>
      <c r="F137" s="177" t="str">
        <f>תקן[[#This Row],[תיאור הפריט]]</f>
        <v>ארון ארכיב</v>
      </c>
      <c r="G137" s="190">
        <f>תקן[[#This Row],[עלות פריט]]</f>
        <v>1500</v>
      </c>
      <c r="H137" s="190">
        <f>תקן[[#This Row],[כמות]]</f>
        <v>1</v>
      </c>
      <c r="I137" s="190">
        <f>תקן[[#This Row],[סהכ עלות]]</f>
        <v>1500</v>
      </c>
      <c r="J137" s="191"/>
      <c r="K137" s="179" t="str">
        <f t="shared" si="24"/>
        <v>ארון ארכיב</v>
      </c>
      <c r="L137" s="180"/>
      <c r="M137" s="181">
        <f t="shared" si="22"/>
        <v>-1</v>
      </c>
      <c r="N137" s="181">
        <f t="shared" si="23"/>
        <v>0</v>
      </c>
      <c r="O137" s="180"/>
      <c r="P137" s="192"/>
      <c r="Q137" s="185" t="str">
        <f t="shared" si="18"/>
        <v>תשושי נפש</v>
      </c>
      <c r="R137" s="185">
        <f t="shared" si="19"/>
        <v>15</v>
      </c>
      <c r="S137" s="185" t="str">
        <f t="shared" si="20"/>
        <v>ריהוט</v>
      </c>
      <c r="T137" s="186" t="str">
        <f t="shared" si="21"/>
        <v>ארון ארכיב</v>
      </c>
      <c r="U137" s="187">
        <f t="shared" ref="U137:U200" si="26">L137</f>
        <v>0</v>
      </c>
      <c r="V137" s="181">
        <f t="shared" ref="V137:V200" si="27">M137</f>
        <v>-1</v>
      </c>
      <c r="W137" s="181">
        <f t="shared" ref="W137:W200" si="28">G137</f>
        <v>1500</v>
      </c>
      <c r="X137" s="181">
        <f t="shared" si="25"/>
        <v>0</v>
      </c>
      <c r="Y137" s="193"/>
      <c r="AA137" s="189" t="str">
        <f>'טבלה מרכזת תקן מקור'!A137</f>
        <v>תשושי נפש</v>
      </c>
      <c r="AB137" s="189">
        <f>'טבלה מרכזת תקן מקור'!B137</f>
        <v>15</v>
      </c>
      <c r="AC137" s="189" t="str">
        <f>'טבלה מרכזת תקן מקור'!C137</f>
        <v>ריהוט</v>
      </c>
      <c r="AD137" s="189" t="str">
        <f>'טבלה מרכזת תקן מקור'!D137</f>
        <v>חדר מזכירות וקבלה</v>
      </c>
      <c r="AE137" s="189" t="str">
        <f>'טבלה מרכזת תקן מקור'!E137</f>
        <v>ארון ארכיב</v>
      </c>
      <c r="AF137" s="189">
        <f>'טבלה מרכזת תקן מקור'!F137</f>
        <v>1500</v>
      </c>
      <c r="AG137" s="189">
        <f>'טבלה מרכזת תקן מקור'!G137</f>
        <v>1</v>
      </c>
      <c r="AH137" s="189">
        <f>'טבלה מרכזת תקן מקור'!H137</f>
        <v>1500</v>
      </c>
    </row>
    <row r="138" spans="2:34" ht="29.25" thickBot="1" x14ac:dyDescent="0.25">
      <c r="B138" s="190" t="str">
        <f>תקן[[#This Row],[סוג מרכז]]</f>
        <v>תשושי נפש</v>
      </c>
      <c r="C138" s="190">
        <f>תקן[[#This Row],[גודל מרכז]]</f>
        <v>15</v>
      </c>
      <c r="D138" s="190" t="str">
        <f>תקן[[#This Row],[סוג פריט]]</f>
        <v>ריהוט</v>
      </c>
      <c r="E138" s="190" t="str">
        <f>תקן[[#This Row],[קטגוריה]]</f>
        <v>מלתחה</v>
      </c>
      <c r="F138" s="177" t="str">
        <f>תקן[[#This Row],[תיאור הפריט]]</f>
        <v>ארון לתליית מעילים (רוחב 1 מטר)</v>
      </c>
      <c r="G138" s="190">
        <f>תקן[[#This Row],[עלות פריט]]</f>
        <v>1000</v>
      </c>
      <c r="H138" s="190">
        <f>תקן[[#This Row],[כמות]]</f>
        <v>1</v>
      </c>
      <c r="I138" s="190">
        <f>תקן[[#This Row],[סהכ עלות]]</f>
        <v>1000</v>
      </c>
      <c r="J138" s="191"/>
      <c r="K138" s="179" t="str">
        <f t="shared" si="24"/>
        <v>ארון לתליית מעילים (רוחב 1 מטר)</v>
      </c>
      <c r="L138" s="180"/>
      <c r="M138" s="181">
        <f t="shared" si="22"/>
        <v>-1</v>
      </c>
      <c r="N138" s="181">
        <f t="shared" si="23"/>
        <v>0</v>
      </c>
      <c r="O138" s="180"/>
      <c r="P138" s="192"/>
      <c r="Q138" s="185" t="str">
        <f t="shared" ref="Q138:Q201" si="29">B138</f>
        <v>תשושי נפש</v>
      </c>
      <c r="R138" s="185">
        <f t="shared" ref="R138:R201" si="30">C138</f>
        <v>15</v>
      </c>
      <c r="S138" s="185" t="str">
        <f t="shared" ref="S138:S201" si="31">D138</f>
        <v>ריהוט</v>
      </c>
      <c r="T138" s="186" t="str">
        <f t="shared" ref="T138:T201" si="32">F138</f>
        <v>ארון לתליית מעילים (רוחב 1 מטר)</v>
      </c>
      <c r="U138" s="187">
        <f t="shared" si="26"/>
        <v>0</v>
      </c>
      <c r="V138" s="181">
        <f t="shared" si="27"/>
        <v>-1</v>
      </c>
      <c r="W138" s="181">
        <f t="shared" si="28"/>
        <v>1000</v>
      </c>
      <c r="X138" s="181">
        <f t="shared" si="25"/>
        <v>0</v>
      </c>
      <c r="Y138" s="193"/>
      <c r="AA138" s="189" t="str">
        <f>'טבלה מרכזת תקן מקור'!A138</f>
        <v>תשושי נפש</v>
      </c>
      <c r="AB138" s="189">
        <f>'טבלה מרכזת תקן מקור'!B138</f>
        <v>15</v>
      </c>
      <c r="AC138" s="189" t="str">
        <f>'טבלה מרכזת תקן מקור'!C138</f>
        <v>ריהוט</v>
      </c>
      <c r="AD138" s="189" t="str">
        <f>'טבלה מרכזת תקן מקור'!D138</f>
        <v>מלתחה</v>
      </c>
      <c r="AE138" s="189" t="str">
        <f>'טבלה מרכזת תקן מקור'!E138</f>
        <v>ארון לתליית מעילים (רוחב 1 מטר)</v>
      </c>
      <c r="AF138" s="189">
        <f>'טבלה מרכזת תקן מקור'!F138</f>
        <v>1000</v>
      </c>
      <c r="AG138" s="189">
        <f>'טבלה מרכזת תקן מקור'!G138</f>
        <v>1</v>
      </c>
      <c r="AH138" s="189">
        <f>'טבלה מרכזת תקן מקור'!H138</f>
        <v>1000</v>
      </c>
    </row>
    <row r="139" spans="2:34" ht="29.25" thickBot="1" x14ac:dyDescent="0.25">
      <c r="B139" s="190" t="str">
        <f>תקן[[#This Row],[סוג מרכז]]</f>
        <v>תשושי נפש</v>
      </c>
      <c r="C139" s="190">
        <f>תקן[[#This Row],[גודל מרכז]]</f>
        <v>15</v>
      </c>
      <c r="D139" s="190" t="str">
        <f>תקן[[#This Row],[סוג פריט]]</f>
        <v>ריהוט</v>
      </c>
      <c r="E139" s="190" t="str">
        <f>תקן[[#This Row],[קטגוריה]]</f>
        <v>שירותי צוות ומלתחה</v>
      </c>
      <c r="F139" s="177" t="str">
        <f>תקן[[#This Row],[תיאור הפריט]]</f>
        <v>ארון לתליית מעילים (רוחב 1 מטר)</v>
      </c>
      <c r="G139" s="190">
        <f>תקן[[#This Row],[עלות פריט]]</f>
        <v>1000</v>
      </c>
      <c r="H139" s="190">
        <f>תקן[[#This Row],[כמות]]</f>
        <v>1</v>
      </c>
      <c r="I139" s="190">
        <f>תקן[[#This Row],[סהכ עלות]]</f>
        <v>1000</v>
      </c>
      <c r="J139" s="191"/>
      <c r="K139" s="179" t="str">
        <f t="shared" si="24"/>
        <v>ארון לתליית מעילים (רוחב 1 מטר)</v>
      </c>
      <c r="L139" s="180"/>
      <c r="M139" s="181">
        <f t="shared" si="22"/>
        <v>-1</v>
      </c>
      <c r="N139" s="181">
        <f t="shared" si="23"/>
        <v>0</v>
      </c>
      <c r="O139" s="180"/>
      <c r="P139" s="192"/>
      <c r="Q139" s="185" t="str">
        <f t="shared" si="29"/>
        <v>תשושי נפש</v>
      </c>
      <c r="R139" s="185">
        <f t="shared" si="30"/>
        <v>15</v>
      </c>
      <c r="S139" s="185" t="str">
        <f t="shared" si="31"/>
        <v>ריהוט</v>
      </c>
      <c r="T139" s="186" t="str">
        <f t="shared" si="32"/>
        <v>ארון לתליית מעילים (רוחב 1 מטר)</v>
      </c>
      <c r="U139" s="187">
        <f t="shared" si="26"/>
        <v>0</v>
      </c>
      <c r="V139" s="181">
        <f t="shared" si="27"/>
        <v>-1</v>
      </c>
      <c r="W139" s="181">
        <f t="shared" si="28"/>
        <v>1000</v>
      </c>
      <c r="X139" s="181">
        <f t="shared" si="25"/>
        <v>0</v>
      </c>
      <c r="Y139" s="193"/>
      <c r="AA139" s="189" t="str">
        <f>'טבלה מרכזת תקן מקור'!A139</f>
        <v>תשושי נפש</v>
      </c>
      <c r="AB139" s="189">
        <f>'טבלה מרכזת תקן מקור'!B139</f>
        <v>15</v>
      </c>
      <c r="AC139" s="189" t="str">
        <f>'טבלה מרכזת תקן מקור'!C139</f>
        <v>ריהוט</v>
      </c>
      <c r="AD139" s="189" t="str">
        <f>'טבלה מרכזת תקן מקור'!D139</f>
        <v>שירותי צוות ומלתחה</v>
      </c>
      <c r="AE139" s="189" t="str">
        <f>'טבלה מרכזת תקן מקור'!E139</f>
        <v>ארון לתליית מעילים (רוחב 1 מטר)</v>
      </c>
      <c r="AF139" s="189">
        <f>'טבלה מרכזת תקן מקור'!F139</f>
        <v>1000</v>
      </c>
      <c r="AG139" s="189">
        <f>'טבלה מרכזת תקן מקור'!G139</f>
        <v>1</v>
      </c>
      <c r="AH139" s="189">
        <f>'טבלה מרכזת תקן מקור'!H139</f>
        <v>1000</v>
      </c>
    </row>
    <row r="140" spans="2:34" ht="15" thickBot="1" x14ac:dyDescent="0.25">
      <c r="B140" s="190" t="str">
        <f>תקן[[#This Row],[סוג מרכז]]</f>
        <v>תשושי נפש</v>
      </c>
      <c r="C140" s="190">
        <f>תקן[[#This Row],[גודל מרכז]]</f>
        <v>15</v>
      </c>
      <c r="D140" s="190" t="str">
        <f>תקן[[#This Row],[סוג פריט]]</f>
        <v>ריהוט</v>
      </c>
      <c r="E140" s="190" t="str">
        <f>תקן[[#This Row],[קטגוריה]]</f>
        <v>חדר מזכירות וקבלה</v>
      </c>
      <c r="F140" s="177" t="str">
        <f>תקן[[#This Row],[תיאור הפריט]]</f>
        <v>ארון משרדי נמוך</v>
      </c>
      <c r="G140" s="190">
        <f>תקן[[#This Row],[עלות פריט]]</f>
        <v>1200</v>
      </c>
      <c r="H140" s="190">
        <f>תקן[[#This Row],[כמות]]</f>
        <v>0</v>
      </c>
      <c r="I140" s="190">
        <f>תקן[[#This Row],[סהכ עלות]]</f>
        <v>0</v>
      </c>
      <c r="J140" s="191"/>
      <c r="K140" s="179" t="str">
        <f t="shared" si="24"/>
        <v>ארון משרדי נמוך</v>
      </c>
      <c r="L140" s="180"/>
      <c r="M140" s="181">
        <f t="shared" si="22"/>
        <v>0</v>
      </c>
      <c r="N140" s="181">
        <f t="shared" si="23"/>
        <v>0</v>
      </c>
      <c r="O140" s="180"/>
      <c r="P140" s="192"/>
      <c r="Q140" s="185" t="str">
        <f t="shared" si="29"/>
        <v>תשושי נפש</v>
      </c>
      <c r="R140" s="185">
        <f t="shared" si="30"/>
        <v>15</v>
      </c>
      <c r="S140" s="185" t="str">
        <f t="shared" si="31"/>
        <v>ריהוט</v>
      </c>
      <c r="T140" s="186" t="str">
        <f t="shared" si="32"/>
        <v>ארון משרדי נמוך</v>
      </c>
      <c r="U140" s="187">
        <f t="shared" si="26"/>
        <v>0</v>
      </c>
      <c r="V140" s="181">
        <f t="shared" si="27"/>
        <v>0</v>
      </c>
      <c r="W140" s="181">
        <f t="shared" si="28"/>
        <v>1200</v>
      </c>
      <c r="X140" s="181">
        <f t="shared" si="25"/>
        <v>0</v>
      </c>
      <c r="Y140" s="193"/>
      <c r="AA140" s="189" t="str">
        <f>'טבלה מרכזת תקן מקור'!A140</f>
        <v>תשושי נפש</v>
      </c>
      <c r="AB140" s="189">
        <f>'טבלה מרכזת תקן מקור'!B140</f>
        <v>15</v>
      </c>
      <c r="AC140" s="189" t="str">
        <f>'טבלה מרכזת תקן מקור'!C140</f>
        <v>ריהוט</v>
      </c>
      <c r="AD140" s="189" t="str">
        <f>'טבלה מרכזת תקן מקור'!D140</f>
        <v>חדר מזכירות וקבלה</v>
      </c>
      <c r="AE140" s="189" t="str">
        <f>'טבלה מרכזת תקן מקור'!E140</f>
        <v>ארון משרדי נמוך</v>
      </c>
      <c r="AF140" s="189">
        <f>'טבלה מרכזת תקן מקור'!F140</f>
        <v>1200</v>
      </c>
      <c r="AG140" s="189">
        <f>'טבלה מרכזת תקן מקור'!G140</f>
        <v>0</v>
      </c>
      <c r="AH140" s="189">
        <f>'טבלה מרכזת תקן מקור'!H140</f>
        <v>0</v>
      </c>
    </row>
    <row r="141" spans="2:34" ht="15" thickBot="1" x14ac:dyDescent="0.25">
      <c r="B141" s="190" t="str">
        <f>תקן[[#This Row],[סוג מרכז]]</f>
        <v>תשושי נפש</v>
      </c>
      <c r="C141" s="190">
        <f>תקן[[#This Row],[גודל מרכז]]</f>
        <v>15</v>
      </c>
      <c r="D141" s="190" t="str">
        <f>תקן[[#This Row],[סוג פריט]]</f>
        <v>ריהוט</v>
      </c>
      <c r="E141" s="190" t="str">
        <f>תקן[[#This Row],[קטגוריה]]</f>
        <v>חדר מנהל</v>
      </c>
      <c r="F141" s="177" t="str">
        <f>תקן[[#This Row],[תיאור הפריט]]</f>
        <v>ארון משרדי נמוך</v>
      </c>
      <c r="G141" s="190">
        <f>תקן[[#This Row],[עלות פריט]]</f>
        <v>1200</v>
      </c>
      <c r="H141" s="190">
        <f>תקן[[#This Row],[כמות]]</f>
        <v>0</v>
      </c>
      <c r="I141" s="190">
        <f>תקן[[#This Row],[סהכ עלות]]</f>
        <v>0</v>
      </c>
      <c r="J141" s="191"/>
      <c r="K141" s="179" t="str">
        <f t="shared" si="24"/>
        <v>ארון משרדי נמוך</v>
      </c>
      <c r="L141" s="180"/>
      <c r="M141" s="181">
        <f t="shared" si="22"/>
        <v>0</v>
      </c>
      <c r="N141" s="181">
        <f t="shared" si="23"/>
        <v>0</v>
      </c>
      <c r="O141" s="180"/>
      <c r="P141" s="192"/>
      <c r="Q141" s="185" t="str">
        <f t="shared" si="29"/>
        <v>תשושי נפש</v>
      </c>
      <c r="R141" s="185">
        <f t="shared" si="30"/>
        <v>15</v>
      </c>
      <c r="S141" s="185" t="str">
        <f t="shared" si="31"/>
        <v>ריהוט</v>
      </c>
      <c r="T141" s="186" t="str">
        <f t="shared" si="32"/>
        <v>ארון משרדי נמוך</v>
      </c>
      <c r="U141" s="187">
        <f t="shared" si="26"/>
        <v>0</v>
      </c>
      <c r="V141" s="181">
        <f t="shared" si="27"/>
        <v>0</v>
      </c>
      <c r="W141" s="181">
        <f t="shared" si="28"/>
        <v>1200</v>
      </c>
      <c r="X141" s="181">
        <f t="shared" si="25"/>
        <v>0</v>
      </c>
      <c r="Y141" s="193"/>
      <c r="AA141" s="189" t="str">
        <f>'טבלה מרכזת תקן מקור'!A141</f>
        <v>תשושי נפש</v>
      </c>
      <c r="AB141" s="189">
        <f>'טבלה מרכזת תקן מקור'!B141</f>
        <v>15</v>
      </c>
      <c r="AC141" s="189" t="str">
        <f>'טבלה מרכזת תקן מקור'!C141</f>
        <v>ריהוט</v>
      </c>
      <c r="AD141" s="189" t="str">
        <f>'טבלה מרכזת תקן מקור'!D141</f>
        <v>חדר מנהל</v>
      </c>
      <c r="AE141" s="189" t="str">
        <f>'טבלה מרכזת תקן מקור'!E141</f>
        <v>ארון משרדי נמוך</v>
      </c>
      <c r="AF141" s="189">
        <f>'טבלה מרכזת תקן מקור'!F141</f>
        <v>1200</v>
      </c>
      <c r="AG141" s="189">
        <f>'טבלה מרכזת תקן מקור'!G141</f>
        <v>0</v>
      </c>
      <c r="AH141" s="189">
        <f>'טבלה מרכזת תקן מקור'!H141</f>
        <v>0</v>
      </c>
    </row>
    <row r="142" spans="2:34" ht="15" thickBot="1" x14ac:dyDescent="0.25">
      <c r="B142" s="190" t="str">
        <f>תקן[[#This Row],[סוג מרכז]]</f>
        <v>תשושי נפש</v>
      </c>
      <c r="C142" s="190">
        <f>תקן[[#This Row],[גודל מרכז]]</f>
        <v>15</v>
      </c>
      <c r="D142" s="190" t="str">
        <f>תקן[[#This Row],[סוג פריט]]</f>
        <v>ריהוט</v>
      </c>
      <c r="E142" s="190" t="str">
        <f>תקן[[#This Row],[קטגוריה]]</f>
        <v>חדרי צוות/רב תחומי</v>
      </c>
      <c r="F142" s="177" t="str">
        <f>תקן[[#This Row],[תיאור הפריט]]</f>
        <v>ארון עזרה ראשונה</v>
      </c>
      <c r="G142" s="190">
        <f>תקן[[#This Row],[עלות פריט]]</f>
        <v>400</v>
      </c>
      <c r="H142" s="190">
        <f>תקן[[#This Row],[כמות]]</f>
        <v>1</v>
      </c>
      <c r="I142" s="190">
        <f>תקן[[#This Row],[סהכ עלות]]</f>
        <v>400</v>
      </c>
      <c r="J142" s="191"/>
      <c r="K142" s="179" t="str">
        <f t="shared" si="24"/>
        <v>ארון עזרה ראשונה</v>
      </c>
      <c r="L142" s="180"/>
      <c r="M142" s="181">
        <f t="shared" si="22"/>
        <v>-1</v>
      </c>
      <c r="N142" s="181">
        <f t="shared" si="23"/>
        <v>0</v>
      </c>
      <c r="O142" s="180"/>
      <c r="P142" s="192"/>
      <c r="Q142" s="185" t="str">
        <f t="shared" si="29"/>
        <v>תשושי נפש</v>
      </c>
      <c r="R142" s="185">
        <f t="shared" si="30"/>
        <v>15</v>
      </c>
      <c r="S142" s="185" t="str">
        <f t="shared" si="31"/>
        <v>ריהוט</v>
      </c>
      <c r="T142" s="186" t="str">
        <f t="shared" si="32"/>
        <v>ארון עזרה ראשונה</v>
      </c>
      <c r="U142" s="187">
        <f t="shared" si="26"/>
        <v>0</v>
      </c>
      <c r="V142" s="181">
        <f t="shared" si="27"/>
        <v>-1</v>
      </c>
      <c r="W142" s="181">
        <f t="shared" si="28"/>
        <v>400</v>
      </c>
      <c r="X142" s="181">
        <f t="shared" si="25"/>
        <v>0</v>
      </c>
      <c r="Y142" s="193"/>
      <c r="AA142" s="189" t="str">
        <f>'טבלה מרכזת תקן מקור'!A142</f>
        <v>תשושי נפש</v>
      </c>
      <c r="AB142" s="189">
        <f>'טבלה מרכזת תקן מקור'!B142</f>
        <v>15</v>
      </c>
      <c r="AC142" s="189" t="str">
        <f>'טבלה מרכזת תקן מקור'!C142</f>
        <v>ריהוט</v>
      </c>
      <c r="AD142" s="189" t="str">
        <f>'טבלה מרכזת תקן מקור'!D142</f>
        <v>חדרי צוות/רב תחומי</v>
      </c>
      <c r="AE142" s="189" t="str">
        <f>'טבלה מרכזת תקן מקור'!E142</f>
        <v>ארון עזרה ראשונה</v>
      </c>
      <c r="AF142" s="189">
        <f>'טבלה מרכזת תקן מקור'!F142</f>
        <v>400</v>
      </c>
      <c r="AG142" s="189">
        <f>'טבלה מרכזת תקן מקור'!G142</f>
        <v>1</v>
      </c>
      <c r="AH142" s="189">
        <f>'טבלה מרכזת תקן מקור'!H142</f>
        <v>400</v>
      </c>
    </row>
    <row r="143" spans="2:34" ht="29.25" thickBot="1" x14ac:dyDescent="0.25">
      <c r="B143" s="190" t="str">
        <f>תקן[[#This Row],[סוג מרכז]]</f>
        <v>תשושי נפש</v>
      </c>
      <c r="C143" s="190">
        <f>תקן[[#This Row],[גודל מרכז]]</f>
        <v>15</v>
      </c>
      <c r="D143" s="190" t="str">
        <f>תקן[[#This Row],[סוג פריט]]</f>
        <v>ריהוט</v>
      </c>
      <c r="E143" s="190" t="str">
        <f>תקן[[#This Row],[קטגוריה]]</f>
        <v>חדרי פעילות/תעסוקה</v>
      </c>
      <c r="F143" s="177" t="str">
        <f>תקן[[#This Row],[תיאור הפריט]]</f>
        <v>ארון תחתון+כיור+ברז+משטח</v>
      </c>
      <c r="G143" s="190">
        <f>תקן[[#This Row],[עלות פריט]]</f>
        <v>2500</v>
      </c>
      <c r="H143" s="190">
        <f>תקן[[#This Row],[כמות]]</f>
        <v>1</v>
      </c>
      <c r="I143" s="190">
        <f>תקן[[#This Row],[סהכ עלות]]</f>
        <v>2500</v>
      </c>
      <c r="J143" s="191"/>
      <c r="K143" s="179" t="str">
        <f t="shared" si="24"/>
        <v>ארון תחתון+כיור+ברז+משטח</v>
      </c>
      <c r="L143" s="180"/>
      <c r="M143" s="181">
        <f t="shared" si="22"/>
        <v>-1</v>
      </c>
      <c r="N143" s="181">
        <f t="shared" si="23"/>
        <v>0</v>
      </c>
      <c r="O143" s="180"/>
      <c r="P143" s="192"/>
      <c r="Q143" s="185" t="str">
        <f t="shared" si="29"/>
        <v>תשושי נפש</v>
      </c>
      <c r="R143" s="185">
        <f t="shared" si="30"/>
        <v>15</v>
      </c>
      <c r="S143" s="185" t="str">
        <f t="shared" si="31"/>
        <v>ריהוט</v>
      </c>
      <c r="T143" s="186" t="str">
        <f t="shared" si="32"/>
        <v>ארון תחתון+כיור+ברז+משטח</v>
      </c>
      <c r="U143" s="187">
        <f t="shared" si="26"/>
        <v>0</v>
      </c>
      <c r="V143" s="181">
        <f t="shared" si="27"/>
        <v>-1</v>
      </c>
      <c r="W143" s="181">
        <f t="shared" si="28"/>
        <v>2500</v>
      </c>
      <c r="X143" s="181">
        <f t="shared" si="25"/>
        <v>0</v>
      </c>
      <c r="Y143" s="193"/>
      <c r="AA143" s="189" t="str">
        <f>'טבלה מרכזת תקן מקור'!A143</f>
        <v>תשושי נפש</v>
      </c>
      <c r="AB143" s="189">
        <f>'טבלה מרכזת תקן מקור'!B143</f>
        <v>15</v>
      </c>
      <c r="AC143" s="189" t="str">
        <f>'טבלה מרכזת תקן מקור'!C143</f>
        <v>ריהוט</v>
      </c>
      <c r="AD143" s="189" t="str">
        <f>'טבלה מרכזת תקן מקור'!D143</f>
        <v>חדרי פעילות/תעסוקה</v>
      </c>
      <c r="AE143" s="189" t="str">
        <f>'טבלה מרכזת תקן מקור'!E143</f>
        <v>ארון תחתון+כיור+ברז+משטח</v>
      </c>
      <c r="AF143" s="189">
        <f>'טבלה מרכזת תקן מקור'!F143</f>
        <v>2500</v>
      </c>
      <c r="AG143" s="189">
        <f>'טבלה מרכזת תקן מקור'!G143</f>
        <v>1</v>
      </c>
      <c r="AH143" s="189">
        <f>'טבלה מרכזת תקן מקור'!H143</f>
        <v>2500</v>
      </c>
    </row>
    <row r="144" spans="2:34" ht="29.25" thickBot="1" x14ac:dyDescent="0.25">
      <c r="B144" s="190" t="str">
        <f>תקן[[#This Row],[סוג מרכז]]</f>
        <v>תשושי נפש</v>
      </c>
      <c r="C144" s="190">
        <f>תקן[[#This Row],[גודל מרכז]]</f>
        <v>15</v>
      </c>
      <c r="D144" s="190" t="str">
        <f>תקן[[#This Row],[סוג פריט]]</f>
        <v>ריהוט</v>
      </c>
      <c r="E144" s="190" t="str">
        <f>תקן[[#This Row],[קטגוריה]]</f>
        <v>חדרי צוות/רב תחומי</v>
      </c>
      <c r="F144" s="177" t="str">
        <f>תקן[[#This Row],[תיאור הפריט]]</f>
        <v>ארון תחתון+כיור+ברז+משטח</v>
      </c>
      <c r="G144" s="190">
        <f>תקן[[#This Row],[עלות פריט]]</f>
        <v>2500</v>
      </c>
      <c r="H144" s="190">
        <f>תקן[[#This Row],[כמות]]</f>
        <v>1</v>
      </c>
      <c r="I144" s="190">
        <f>תקן[[#This Row],[סהכ עלות]]</f>
        <v>2500</v>
      </c>
      <c r="J144" s="191"/>
      <c r="K144" s="179" t="str">
        <f t="shared" si="24"/>
        <v>ארון תחתון+כיור+ברז+משטח</v>
      </c>
      <c r="L144" s="180"/>
      <c r="M144" s="181">
        <f t="shared" si="22"/>
        <v>-1</v>
      </c>
      <c r="N144" s="181">
        <f t="shared" si="23"/>
        <v>0</v>
      </c>
      <c r="O144" s="180"/>
      <c r="P144" s="192"/>
      <c r="Q144" s="185" t="str">
        <f t="shared" si="29"/>
        <v>תשושי נפש</v>
      </c>
      <c r="R144" s="185">
        <f t="shared" si="30"/>
        <v>15</v>
      </c>
      <c r="S144" s="185" t="str">
        <f t="shared" si="31"/>
        <v>ריהוט</v>
      </c>
      <c r="T144" s="186" t="str">
        <f t="shared" si="32"/>
        <v>ארון תחתון+כיור+ברז+משטח</v>
      </c>
      <c r="U144" s="187">
        <f t="shared" si="26"/>
        <v>0</v>
      </c>
      <c r="V144" s="181">
        <f t="shared" si="27"/>
        <v>-1</v>
      </c>
      <c r="W144" s="181">
        <f t="shared" si="28"/>
        <v>2500</v>
      </c>
      <c r="X144" s="181">
        <f t="shared" si="25"/>
        <v>0</v>
      </c>
      <c r="Y144" s="193"/>
      <c r="AA144" s="189" t="str">
        <f>'טבלה מרכזת תקן מקור'!A144</f>
        <v>תשושי נפש</v>
      </c>
      <c r="AB144" s="189">
        <f>'טבלה מרכזת תקן מקור'!B144</f>
        <v>15</v>
      </c>
      <c r="AC144" s="189" t="str">
        <f>'טבלה מרכזת תקן מקור'!C144</f>
        <v>ריהוט</v>
      </c>
      <c r="AD144" s="189" t="str">
        <f>'טבלה מרכזת תקן מקור'!D144</f>
        <v>חדרי צוות/רב תחומי</v>
      </c>
      <c r="AE144" s="189" t="str">
        <f>'טבלה מרכזת תקן מקור'!E144</f>
        <v>ארון תחתון+כיור+ברז+משטח</v>
      </c>
      <c r="AF144" s="189">
        <f>'טבלה מרכזת תקן מקור'!F144</f>
        <v>2500</v>
      </c>
      <c r="AG144" s="189">
        <f>'טבלה מרכזת תקן מקור'!G144</f>
        <v>1</v>
      </c>
      <c r="AH144" s="189">
        <f>'טבלה מרכזת תקן מקור'!H144</f>
        <v>2500</v>
      </c>
    </row>
    <row r="145" spans="2:34" ht="15" thickBot="1" x14ac:dyDescent="0.25">
      <c r="B145" s="190" t="str">
        <f>תקן[[#This Row],[סוג מרכז]]</f>
        <v>תשושי נפש</v>
      </c>
      <c r="C145" s="190">
        <f>תקן[[#This Row],[גודל מרכז]]</f>
        <v>15</v>
      </c>
      <c r="D145" s="190" t="str">
        <f>תקן[[#This Row],[סוג פריט]]</f>
        <v>ריהוט</v>
      </c>
      <c r="E145" s="190" t="str">
        <f>תקן[[#This Row],[קטגוריה]]</f>
        <v>חדר מזכירות וקבלה</v>
      </c>
      <c r="F145" s="177" t="str">
        <f>תקן[[#This Row],[תיאור הפריט]]</f>
        <v>ארון תיקיות</v>
      </c>
      <c r="G145" s="190">
        <f>תקן[[#This Row],[עלות פריט]]</f>
        <v>900</v>
      </c>
      <c r="H145" s="190">
        <f>תקן[[#This Row],[כמות]]</f>
        <v>1</v>
      </c>
      <c r="I145" s="190">
        <f>תקן[[#This Row],[סהכ עלות]]</f>
        <v>900</v>
      </c>
      <c r="J145" s="191"/>
      <c r="K145" s="179" t="str">
        <f t="shared" si="24"/>
        <v>ארון תיקיות</v>
      </c>
      <c r="L145" s="180"/>
      <c r="M145" s="181">
        <f t="shared" si="22"/>
        <v>-1</v>
      </c>
      <c r="N145" s="181">
        <f t="shared" si="23"/>
        <v>0</v>
      </c>
      <c r="O145" s="180"/>
      <c r="P145" s="192"/>
      <c r="Q145" s="185" t="str">
        <f t="shared" si="29"/>
        <v>תשושי נפש</v>
      </c>
      <c r="R145" s="185">
        <f t="shared" si="30"/>
        <v>15</v>
      </c>
      <c r="S145" s="185" t="str">
        <f t="shared" si="31"/>
        <v>ריהוט</v>
      </c>
      <c r="T145" s="186" t="str">
        <f t="shared" si="32"/>
        <v>ארון תיקיות</v>
      </c>
      <c r="U145" s="187">
        <f t="shared" si="26"/>
        <v>0</v>
      </c>
      <c r="V145" s="181">
        <f t="shared" si="27"/>
        <v>-1</v>
      </c>
      <c r="W145" s="181">
        <f t="shared" si="28"/>
        <v>900</v>
      </c>
      <c r="X145" s="181">
        <f t="shared" si="25"/>
        <v>0</v>
      </c>
      <c r="Y145" s="193"/>
      <c r="AA145" s="189" t="str">
        <f>'טבלה מרכזת תקן מקור'!A145</f>
        <v>תשושי נפש</v>
      </c>
      <c r="AB145" s="189">
        <f>'טבלה מרכזת תקן מקור'!B145</f>
        <v>15</v>
      </c>
      <c r="AC145" s="189" t="str">
        <f>'טבלה מרכזת תקן מקור'!C145</f>
        <v>ריהוט</v>
      </c>
      <c r="AD145" s="189" t="str">
        <f>'טבלה מרכזת תקן מקור'!D145</f>
        <v>חדר מזכירות וקבלה</v>
      </c>
      <c r="AE145" s="189" t="str">
        <f>'טבלה מרכזת תקן מקור'!E145</f>
        <v>ארון תיקיות</v>
      </c>
      <c r="AF145" s="189">
        <f>'טבלה מרכזת תקן מקור'!F145</f>
        <v>900</v>
      </c>
      <c r="AG145" s="189">
        <f>'טבלה מרכזת תקן מקור'!G145</f>
        <v>1</v>
      </c>
      <c r="AH145" s="189">
        <f>'טבלה מרכזת תקן מקור'!H145</f>
        <v>900</v>
      </c>
    </row>
    <row r="146" spans="2:34" ht="15" thickBot="1" x14ac:dyDescent="0.25">
      <c r="B146" s="190" t="str">
        <f>תקן[[#This Row],[סוג מרכז]]</f>
        <v>תשושי נפש</v>
      </c>
      <c r="C146" s="190">
        <f>תקן[[#This Row],[גודל מרכז]]</f>
        <v>15</v>
      </c>
      <c r="D146" s="190" t="str">
        <f>תקן[[#This Row],[סוג פריט]]</f>
        <v>ריהוט</v>
      </c>
      <c r="E146" s="190" t="str">
        <f>תקן[[#This Row],[קטגוריה]]</f>
        <v>חדרי צוות/רב תחומי</v>
      </c>
      <c r="F146" s="177" t="str">
        <f>תקן[[#This Row],[תיאור הפריט]]</f>
        <v>ארון תיקיות</v>
      </c>
      <c r="G146" s="190">
        <f>תקן[[#This Row],[עלות פריט]]</f>
        <v>900</v>
      </c>
      <c r="H146" s="190">
        <f>תקן[[#This Row],[כמות]]</f>
        <v>1</v>
      </c>
      <c r="I146" s="190">
        <f>תקן[[#This Row],[סהכ עלות]]</f>
        <v>900</v>
      </c>
      <c r="J146" s="191"/>
      <c r="K146" s="179" t="str">
        <f t="shared" si="24"/>
        <v>ארון תיקיות</v>
      </c>
      <c r="L146" s="180"/>
      <c r="M146" s="181">
        <f t="shared" si="22"/>
        <v>-1</v>
      </c>
      <c r="N146" s="181">
        <f t="shared" si="23"/>
        <v>0</v>
      </c>
      <c r="O146" s="180"/>
      <c r="P146" s="192"/>
      <c r="Q146" s="185" t="str">
        <f t="shared" si="29"/>
        <v>תשושי נפש</v>
      </c>
      <c r="R146" s="185">
        <f t="shared" si="30"/>
        <v>15</v>
      </c>
      <c r="S146" s="185" t="str">
        <f t="shared" si="31"/>
        <v>ריהוט</v>
      </c>
      <c r="T146" s="186" t="str">
        <f t="shared" si="32"/>
        <v>ארון תיקיות</v>
      </c>
      <c r="U146" s="187">
        <f t="shared" si="26"/>
        <v>0</v>
      </c>
      <c r="V146" s="181">
        <f t="shared" si="27"/>
        <v>-1</v>
      </c>
      <c r="W146" s="181">
        <f t="shared" si="28"/>
        <v>900</v>
      </c>
      <c r="X146" s="181">
        <f t="shared" si="25"/>
        <v>0</v>
      </c>
      <c r="Y146" s="193"/>
      <c r="AA146" s="189" t="str">
        <f>'טבלה מרכזת תקן מקור'!A146</f>
        <v>תשושי נפש</v>
      </c>
      <c r="AB146" s="189">
        <f>'טבלה מרכזת תקן מקור'!B146</f>
        <v>15</v>
      </c>
      <c r="AC146" s="189" t="str">
        <f>'טבלה מרכזת תקן מקור'!C146</f>
        <v>ריהוט</v>
      </c>
      <c r="AD146" s="189" t="str">
        <f>'טבלה מרכזת תקן מקור'!D146</f>
        <v>חדרי צוות/רב תחומי</v>
      </c>
      <c r="AE146" s="189" t="str">
        <f>'טבלה מרכזת תקן מקור'!E146</f>
        <v>ארון תיקיות</v>
      </c>
      <c r="AF146" s="189">
        <f>'טבלה מרכזת תקן מקור'!F146</f>
        <v>900</v>
      </c>
      <c r="AG146" s="189">
        <f>'טבלה מרכזת תקן מקור'!G146</f>
        <v>1</v>
      </c>
      <c r="AH146" s="189">
        <f>'טבלה מרכזת תקן מקור'!H146</f>
        <v>900</v>
      </c>
    </row>
    <row r="147" spans="2:34" ht="29.25" thickBot="1" x14ac:dyDescent="0.25">
      <c r="B147" s="190" t="str">
        <f>תקן[[#This Row],[סוג מרכז]]</f>
        <v>תשושי נפש</v>
      </c>
      <c r="C147" s="190">
        <f>תקן[[#This Row],[גודל מרכז]]</f>
        <v>15</v>
      </c>
      <c r="D147" s="190" t="str">
        <f>תקן[[#This Row],[סוג פריט]]</f>
        <v>ריהוט</v>
      </c>
      <c r="E147" s="190" t="str">
        <f>תקן[[#This Row],[קטגוריה]]</f>
        <v>אולם כניסה</v>
      </c>
      <c r="F147" s="177" t="str">
        <f>תקן[[#This Row],[תיאור הפריט]]</f>
        <v>ארון תצוגה/ויטרינה - רוחב 1מטר</v>
      </c>
      <c r="G147" s="190">
        <f>תקן[[#This Row],[עלות פריט]]</f>
        <v>1500</v>
      </c>
      <c r="H147" s="190">
        <f>תקן[[#This Row],[כמות]]</f>
        <v>1</v>
      </c>
      <c r="I147" s="190">
        <f>תקן[[#This Row],[סהכ עלות]]</f>
        <v>1500</v>
      </c>
      <c r="J147" s="191"/>
      <c r="K147" s="179" t="str">
        <f t="shared" si="24"/>
        <v>ארון תצוגה/ויטרינה - רוחב 1מטר</v>
      </c>
      <c r="L147" s="180"/>
      <c r="M147" s="181">
        <f t="shared" si="22"/>
        <v>-1</v>
      </c>
      <c r="N147" s="181">
        <f t="shared" si="23"/>
        <v>0</v>
      </c>
      <c r="O147" s="180"/>
      <c r="P147" s="192"/>
      <c r="Q147" s="185" t="str">
        <f t="shared" si="29"/>
        <v>תשושי נפש</v>
      </c>
      <c r="R147" s="185">
        <f t="shared" si="30"/>
        <v>15</v>
      </c>
      <c r="S147" s="185" t="str">
        <f t="shared" si="31"/>
        <v>ריהוט</v>
      </c>
      <c r="T147" s="186" t="str">
        <f t="shared" si="32"/>
        <v>ארון תצוגה/ויטרינה - רוחב 1מטר</v>
      </c>
      <c r="U147" s="187">
        <f t="shared" si="26"/>
        <v>0</v>
      </c>
      <c r="V147" s="181">
        <f t="shared" si="27"/>
        <v>-1</v>
      </c>
      <c r="W147" s="181">
        <f t="shared" si="28"/>
        <v>1500</v>
      </c>
      <c r="X147" s="181">
        <f t="shared" si="25"/>
        <v>0</v>
      </c>
      <c r="Y147" s="193"/>
      <c r="AA147" s="189" t="str">
        <f>'טבלה מרכזת תקן מקור'!A147</f>
        <v>תשושי נפש</v>
      </c>
      <c r="AB147" s="189">
        <f>'טבלה מרכזת תקן מקור'!B147</f>
        <v>15</v>
      </c>
      <c r="AC147" s="189" t="str">
        <f>'טבלה מרכזת תקן מקור'!C147</f>
        <v>ריהוט</v>
      </c>
      <c r="AD147" s="189" t="str">
        <f>'טבלה מרכזת תקן מקור'!D147</f>
        <v>אולם כניסה</v>
      </c>
      <c r="AE147" s="189" t="str">
        <f>'טבלה מרכזת תקן מקור'!E147</f>
        <v>ארון תצוגה/ויטרינה - רוחב 1מטר</v>
      </c>
      <c r="AF147" s="189">
        <f>'טבלה מרכזת תקן מקור'!F147</f>
        <v>1500</v>
      </c>
      <c r="AG147" s="189">
        <f>'טבלה מרכזת תקן מקור'!G147</f>
        <v>1</v>
      </c>
      <c r="AH147" s="189">
        <f>'טבלה מרכזת תקן מקור'!H147</f>
        <v>1500</v>
      </c>
    </row>
    <row r="148" spans="2:34" ht="29.25" thickBot="1" x14ac:dyDescent="0.25">
      <c r="B148" s="190" t="str">
        <f>תקן[[#This Row],[סוג מרכז]]</f>
        <v>תשושי נפש</v>
      </c>
      <c r="C148" s="190">
        <f>תקן[[#This Row],[גודל מרכז]]</f>
        <v>15</v>
      </c>
      <c r="D148" s="190" t="str">
        <f>תקן[[#This Row],[סוג פריט]]</f>
        <v>ריהוט</v>
      </c>
      <c r="E148" s="190" t="str">
        <f>תקן[[#This Row],[קטגוריה]]</f>
        <v>חדרי פעילות/תעסוקה</v>
      </c>
      <c r="F148" s="177" t="str">
        <f>תקן[[#This Row],[תיאור הפריט]]</f>
        <v>ארון תצוגה/ויטרינה - רוחב 1מטר</v>
      </c>
      <c r="G148" s="190">
        <f>תקן[[#This Row],[עלות פריט]]</f>
        <v>1500</v>
      </c>
      <c r="H148" s="190">
        <f>תקן[[#This Row],[כמות]]</f>
        <v>1</v>
      </c>
      <c r="I148" s="190">
        <f>תקן[[#This Row],[סהכ עלות]]</f>
        <v>1500</v>
      </c>
      <c r="J148" s="191"/>
      <c r="K148" s="179" t="str">
        <f t="shared" si="24"/>
        <v>ארון תצוגה/ויטרינה - רוחב 1מטר</v>
      </c>
      <c r="L148" s="180"/>
      <c r="M148" s="181">
        <f t="shared" si="22"/>
        <v>-1</v>
      </c>
      <c r="N148" s="181">
        <f t="shared" si="23"/>
        <v>0</v>
      </c>
      <c r="O148" s="180"/>
      <c r="P148" s="192"/>
      <c r="Q148" s="185" t="str">
        <f t="shared" si="29"/>
        <v>תשושי נפש</v>
      </c>
      <c r="R148" s="185">
        <f t="shared" si="30"/>
        <v>15</v>
      </c>
      <c r="S148" s="185" t="str">
        <f t="shared" si="31"/>
        <v>ריהוט</v>
      </c>
      <c r="T148" s="186" t="str">
        <f t="shared" si="32"/>
        <v>ארון תצוגה/ויטרינה - רוחב 1מטר</v>
      </c>
      <c r="U148" s="187">
        <f t="shared" si="26"/>
        <v>0</v>
      </c>
      <c r="V148" s="181">
        <f t="shared" si="27"/>
        <v>-1</v>
      </c>
      <c r="W148" s="181">
        <f t="shared" si="28"/>
        <v>1500</v>
      </c>
      <c r="X148" s="181">
        <f t="shared" si="25"/>
        <v>0</v>
      </c>
      <c r="Y148" s="193"/>
      <c r="AA148" s="189" t="str">
        <f>'טבלה מרכזת תקן מקור'!A148</f>
        <v>תשושי נפש</v>
      </c>
      <c r="AB148" s="189">
        <f>'טבלה מרכזת תקן מקור'!B148</f>
        <v>15</v>
      </c>
      <c r="AC148" s="189" t="str">
        <f>'טבלה מרכזת תקן מקור'!C148</f>
        <v>ריהוט</v>
      </c>
      <c r="AD148" s="189" t="str">
        <f>'טבלה מרכזת תקן מקור'!D148</f>
        <v>חדרי פעילות/תעסוקה</v>
      </c>
      <c r="AE148" s="189" t="str">
        <f>'טבלה מרכזת תקן מקור'!E148</f>
        <v>ארון תצוגה/ויטרינה - רוחב 1מטר</v>
      </c>
      <c r="AF148" s="189">
        <f>'טבלה מרכזת תקן מקור'!F148</f>
        <v>1500</v>
      </c>
      <c r="AG148" s="189">
        <f>'טבלה מרכזת תקן מקור'!G148</f>
        <v>1</v>
      </c>
      <c r="AH148" s="189">
        <f>'טבלה מרכזת תקן מקור'!H148</f>
        <v>1500</v>
      </c>
    </row>
    <row r="149" spans="2:34" ht="15" thickBot="1" x14ac:dyDescent="0.25">
      <c r="B149" s="190" t="str">
        <f>תקן[[#This Row],[סוג מרכז]]</f>
        <v>תשושי נפש</v>
      </c>
      <c r="C149" s="190">
        <f>תקן[[#This Row],[גודל מרכז]]</f>
        <v>15</v>
      </c>
      <c r="D149" s="190" t="str">
        <f>תקן[[#This Row],[סוג פריט]]</f>
        <v>ריהוט</v>
      </c>
      <c r="E149" s="190" t="str">
        <f>תקן[[#This Row],[קטגוריה]]</f>
        <v>חדר רחצה</v>
      </c>
      <c r="F149" s="177" t="str">
        <f>תקן[[#This Row],[תיאור הפריט]]</f>
        <v>ארונית מגירות מפלסטיק</v>
      </c>
      <c r="G149" s="190">
        <f>תקן[[#This Row],[עלות פריט]]</f>
        <v>350</v>
      </c>
      <c r="H149" s="190">
        <f>תקן[[#This Row],[כמות]]</f>
        <v>1</v>
      </c>
      <c r="I149" s="190">
        <f>תקן[[#This Row],[סהכ עלות]]</f>
        <v>350</v>
      </c>
      <c r="J149" s="191"/>
      <c r="K149" s="179" t="str">
        <f t="shared" si="24"/>
        <v>ארונית מגירות מפלסטיק</v>
      </c>
      <c r="L149" s="180"/>
      <c r="M149" s="181">
        <f t="shared" si="22"/>
        <v>-1</v>
      </c>
      <c r="N149" s="181">
        <f t="shared" si="23"/>
        <v>0</v>
      </c>
      <c r="O149" s="180"/>
      <c r="P149" s="192"/>
      <c r="Q149" s="185" t="str">
        <f t="shared" si="29"/>
        <v>תשושי נפש</v>
      </c>
      <c r="R149" s="185">
        <f t="shared" si="30"/>
        <v>15</v>
      </c>
      <c r="S149" s="185" t="str">
        <f t="shared" si="31"/>
        <v>ריהוט</v>
      </c>
      <c r="T149" s="186" t="str">
        <f t="shared" si="32"/>
        <v>ארונית מגירות מפלסטיק</v>
      </c>
      <c r="U149" s="187">
        <f t="shared" si="26"/>
        <v>0</v>
      </c>
      <c r="V149" s="181">
        <f t="shared" si="27"/>
        <v>-1</v>
      </c>
      <c r="W149" s="181">
        <f t="shared" si="28"/>
        <v>350</v>
      </c>
      <c r="X149" s="181">
        <f t="shared" si="25"/>
        <v>0</v>
      </c>
      <c r="Y149" s="193"/>
      <c r="AA149" s="189" t="str">
        <f>'טבלה מרכזת תקן מקור'!A149</f>
        <v>תשושי נפש</v>
      </c>
      <c r="AB149" s="189">
        <f>'טבלה מרכזת תקן מקור'!B149</f>
        <v>15</v>
      </c>
      <c r="AC149" s="189" t="str">
        <f>'טבלה מרכזת תקן מקור'!C149</f>
        <v>ריהוט</v>
      </c>
      <c r="AD149" s="189" t="str">
        <f>'טבלה מרכזת תקן מקור'!D149</f>
        <v>חדר רחצה</v>
      </c>
      <c r="AE149" s="189" t="str">
        <f>'טבלה מרכזת תקן מקור'!E149</f>
        <v>ארונית מגירות מפלסטיק</v>
      </c>
      <c r="AF149" s="189">
        <f>'טבלה מרכזת תקן מקור'!F149</f>
        <v>350</v>
      </c>
      <c r="AG149" s="189">
        <f>'טבלה מרכזת תקן מקור'!G149</f>
        <v>1</v>
      </c>
      <c r="AH149" s="189">
        <f>'טבלה מרכזת תקן מקור'!H149</f>
        <v>350</v>
      </c>
    </row>
    <row r="150" spans="2:34" ht="15" thickBot="1" x14ac:dyDescent="0.25">
      <c r="B150" s="190" t="str">
        <f>תקן[[#This Row],[סוג מרכז]]</f>
        <v>תשושי נפש</v>
      </c>
      <c r="C150" s="190">
        <f>תקן[[#This Row],[גודל מרכז]]</f>
        <v>15</v>
      </c>
      <c r="D150" s="190" t="str">
        <f>תקן[[#This Row],[סוג פריט]]</f>
        <v>ריהוט</v>
      </c>
      <c r="E150" s="190" t="str">
        <f>תקן[[#This Row],[קטגוריה]]</f>
        <v>חדר מזכירות וקבלה</v>
      </c>
      <c r="F150" s="177" t="str">
        <f>תקן[[#This Row],[תיאור הפריט]]</f>
        <v>דלפק קבלה</v>
      </c>
      <c r="G150" s="190">
        <f>תקן[[#This Row],[עלות פריט]]</f>
        <v>15000</v>
      </c>
      <c r="H150" s="190">
        <f>תקן[[#This Row],[כמות]]</f>
        <v>0</v>
      </c>
      <c r="I150" s="190">
        <f>תקן[[#This Row],[סהכ עלות]]</f>
        <v>0</v>
      </c>
      <c r="J150" s="191"/>
      <c r="K150" s="179" t="str">
        <f t="shared" si="24"/>
        <v>דלפק קבלה</v>
      </c>
      <c r="L150" s="180"/>
      <c r="M150" s="181">
        <f t="shared" si="22"/>
        <v>0</v>
      </c>
      <c r="N150" s="181">
        <f t="shared" si="23"/>
        <v>0</v>
      </c>
      <c r="O150" s="180"/>
      <c r="P150" s="192"/>
      <c r="Q150" s="185" t="str">
        <f t="shared" si="29"/>
        <v>תשושי נפש</v>
      </c>
      <c r="R150" s="185">
        <f t="shared" si="30"/>
        <v>15</v>
      </c>
      <c r="S150" s="185" t="str">
        <f t="shared" si="31"/>
        <v>ריהוט</v>
      </c>
      <c r="T150" s="186" t="str">
        <f t="shared" si="32"/>
        <v>דלפק קבלה</v>
      </c>
      <c r="U150" s="187">
        <f t="shared" si="26"/>
        <v>0</v>
      </c>
      <c r="V150" s="181">
        <f t="shared" si="27"/>
        <v>0</v>
      </c>
      <c r="W150" s="181">
        <f t="shared" si="28"/>
        <v>15000</v>
      </c>
      <c r="X150" s="181">
        <f t="shared" si="25"/>
        <v>0</v>
      </c>
      <c r="Y150" s="193"/>
      <c r="AA150" s="189" t="str">
        <f>'טבלה מרכזת תקן מקור'!A150</f>
        <v>תשושי נפש</v>
      </c>
      <c r="AB150" s="189">
        <f>'טבלה מרכזת תקן מקור'!B150</f>
        <v>15</v>
      </c>
      <c r="AC150" s="189" t="str">
        <f>'טבלה מרכזת תקן מקור'!C150</f>
        <v>ריהוט</v>
      </c>
      <c r="AD150" s="189" t="str">
        <f>'טבלה מרכזת תקן מקור'!D150</f>
        <v>חדר מזכירות וקבלה</v>
      </c>
      <c r="AE150" s="189" t="str">
        <f>'טבלה מרכזת תקן מקור'!E150</f>
        <v>דלפק קבלה</v>
      </c>
      <c r="AF150" s="189">
        <f>'טבלה מרכזת תקן מקור'!F150</f>
        <v>15000</v>
      </c>
      <c r="AG150" s="189">
        <f>'טבלה מרכזת תקן מקור'!G150</f>
        <v>0</v>
      </c>
      <c r="AH150" s="189">
        <f>'טבלה מרכזת תקן מקור'!H150</f>
        <v>0</v>
      </c>
    </row>
    <row r="151" spans="2:34" ht="29.25" thickBot="1" x14ac:dyDescent="0.25">
      <c r="B151" s="190" t="str">
        <f>תקן[[#This Row],[סוג מרכז]]</f>
        <v>תשושי נפש</v>
      </c>
      <c r="C151" s="190">
        <f>תקן[[#This Row],[גודל מרכז]]</f>
        <v>15</v>
      </c>
      <c r="D151" s="190" t="str">
        <f>תקן[[#This Row],[סוג פריט]]</f>
        <v>ריהוט</v>
      </c>
      <c r="E151" s="190" t="str">
        <f>תקן[[#This Row],[קטגוריה]]</f>
        <v>כללי</v>
      </c>
      <c r="F151" s="177" t="str">
        <f>תקן[[#This Row],[תיאור הפריט]]</f>
        <v>וילונות הצללה (עלות למ"ר))</v>
      </c>
      <c r="G151" s="190">
        <f>תקן[[#This Row],[עלות פריט]]</f>
        <v>375</v>
      </c>
      <c r="H151" s="190">
        <f>תקן[[#This Row],[כמות]]</f>
        <v>20</v>
      </c>
      <c r="I151" s="190">
        <f>תקן[[#This Row],[סהכ עלות]]</f>
        <v>7500</v>
      </c>
      <c r="J151" s="191"/>
      <c r="K151" s="179" t="str">
        <f t="shared" si="24"/>
        <v>וילונות הצללה (עלות למ"ר))</v>
      </c>
      <c r="L151" s="180"/>
      <c r="M151" s="181">
        <f t="shared" si="22"/>
        <v>-20</v>
      </c>
      <c r="N151" s="181">
        <f t="shared" si="23"/>
        <v>0</v>
      </c>
      <c r="O151" s="180"/>
      <c r="P151" s="192"/>
      <c r="Q151" s="185" t="str">
        <f t="shared" si="29"/>
        <v>תשושי נפש</v>
      </c>
      <c r="R151" s="185">
        <f t="shared" si="30"/>
        <v>15</v>
      </c>
      <c r="S151" s="185" t="str">
        <f t="shared" si="31"/>
        <v>ריהוט</v>
      </c>
      <c r="T151" s="186" t="str">
        <f t="shared" si="32"/>
        <v>וילונות הצללה (עלות למ"ר))</v>
      </c>
      <c r="U151" s="187">
        <f t="shared" si="26"/>
        <v>0</v>
      </c>
      <c r="V151" s="181">
        <f t="shared" si="27"/>
        <v>-20</v>
      </c>
      <c r="W151" s="181">
        <f t="shared" si="28"/>
        <v>375</v>
      </c>
      <c r="X151" s="181">
        <f t="shared" si="25"/>
        <v>0</v>
      </c>
      <c r="Y151" s="193"/>
      <c r="AA151" s="189" t="str">
        <f>'טבלה מרכזת תקן מקור'!A151</f>
        <v>תשושי נפש</v>
      </c>
      <c r="AB151" s="189">
        <f>'טבלה מרכזת תקן מקור'!B151</f>
        <v>15</v>
      </c>
      <c r="AC151" s="189" t="str">
        <f>'טבלה מרכזת תקן מקור'!C151</f>
        <v>ריהוט</v>
      </c>
      <c r="AD151" s="189" t="str">
        <f>'טבלה מרכזת תקן מקור'!D151</f>
        <v>כללי</v>
      </c>
      <c r="AE151" s="189" t="str">
        <f>'טבלה מרכזת תקן מקור'!E151</f>
        <v>וילונות הצללה (עלות למ"ר))</v>
      </c>
      <c r="AF151" s="189">
        <f>'טבלה מרכזת תקן מקור'!F151</f>
        <v>375</v>
      </c>
      <c r="AG151" s="189">
        <f>'טבלה מרכזת תקן מקור'!G151</f>
        <v>20</v>
      </c>
      <c r="AH151" s="189">
        <f>'טבלה מרכזת תקן מקור'!H151</f>
        <v>7500</v>
      </c>
    </row>
    <row r="152" spans="2:34" ht="15" thickBot="1" x14ac:dyDescent="0.25">
      <c r="B152" s="190" t="str">
        <f>תקן[[#This Row],[סוג מרכז]]</f>
        <v>תשושי נפש</v>
      </c>
      <c r="C152" s="190">
        <f>תקן[[#This Row],[גודל מרכז]]</f>
        <v>15</v>
      </c>
      <c r="D152" s="190" t="str">
        <f>תקן[[#This Row],[סוג פריט]]</f>
        <v>ריהוט</v>
      </c>
      <c r="E152" s="190" t="str">
        <f>תקן[[#This Row],[קטגוריה]]</f>
        <v>חדר ניקיון</v>
      </c>
      <c r="F152" s="177" t="str">
        <f>תקן[[#This Row],[תיאור הפריט]]</f>
        <v>יחידת מדפים</v>
      </c>
      <c r="G152" s="190">
        <f>תקן[[#This Row],[עלות פריט]]</f>
        <v>600</v>
      </c>
      <c r="H152" s="190">
        <f>תקן[[#This Row],[כמות]]</f>
        <v>1</v>
      </c>
      <c r="I152" s="190">
        <f>תקן[[#This Row],[סהכ עלות]]</f>
        <v>600</v>
      </c>
      <c r="J152" s="191"/>
      <c r="K152" s="179" t="str">
        <f t="shared" si="24"/>
        <v>יחידת מדפים</v>
      </c>
      <c r="L152" s="180"/>
      <c r="M152" s="181">
        <f t="shared" si="22"/>
        <v>-1</v>
      </c>
      <c r="N152" s="181">
        <f t="shared" si="23"/>
        <v>0</v>
      </c>
      <c r="O152" s="180"/>
      <c r="P152" s="192"/>
      <c r="Q152" s="185" t="str">
        <f t="shared" si="29"/>
        <v>תשושי נפש</v>
      </c>
      <c r="R152" s="185">
        <f t="shared" si="30"/>
        <v>15</v>
      </c>
      <c r="S152" s="185" t="str">
        <f t="shared" si="31"/>
        <v>ריהוט</v>
      </c>
      <c r="T152" s="186" t="str">
        <f t="shared" si="32"/>
        <v>יחידת מדפים</v>
      </c>
      <c r="U152" s="187">
        <f t="shared" si="26"/>
        <v>0</v>
      </c>
      <c r="V152" s="181">
        <f t="shared" si="27"/>
        <v>-1</v>
      </c>
      <c r="W152" s="181">
        <f t="shared" si="28"/>
        <v>600</v>
      </c>
      <c r="X152" s="181">
        <f t="shared" si="25"/>
        <v>0</v>
      </c>
      <c r="Y152" s="193"/>
      <c r="AA152" s="189" t="str">
        <f>'טבלה מרכזת תקן מקור'!A152</f>
        <v>תשושי נפש</v>
      </c>
      <c r="AB152" s="189">
        <f>'טבלה מרכזת תקן מקור'!B152</f>
        <v>15</v>
      </c>
      <c r="AC152" s="189" t="str">
        <f>'טבלה מרכזת תקן מקור'!C152</f>
        <v>ריהוט</v>
      </c>
      <c r="AD152" s="189" t="str">
        <f>'טבלה מרכזת תקן מקור'!D152</f>
        <v>חדר ניקיון</v>
      </c>
      <c r="AE152" s="189" t="str">
        <f>'טבלה מרכזת תקן מקור'!E152</f>
        <v>יחידת מדפים</v>
      </c>
      <c r="AF152" s="189">
        <f>'טבלה מרכזת תקן מקור'!F152</f>
        <v>600</v>
      </c>
      <c r="AG152" s="189">
        <f>'טבלה מרכזת תקן מקור'!G152</f>
        <v>1</v>
      </c>
      <c r="AH152" s="189">
        <f>'טבלה מרכזת תקן מקור'!H152</f>
        <v>600</v>
      </c>
    </row>
    <row r="153" spans="2:34" ht="15" thickBot="1" x14ac:dyDescent="0.25">
      <c r="B153" s="190" t="str">
        <f>תקן[[#This Row],[סוג מרכז]]</f>
        <v>תשושי נפש</v>
      </c>
      <c r="C153" s="190">
        <f>תקן[[#This Row],[גודל מרכז]]</f>
        <v>15</v>
      </c>
      <c r="D153" s="190" t="str">
        <f>תקן[[#This Row],[סוג פריט]]</f>
        <v>ריהוט</v>
      </c>
      <c r="E153" s="190" t="str">
        <f>תקן[[#This Row],[קטגוריה]]</f>
        <v>חדרי פעילות/תעסוקה</v>
      </c>
      <c r="F153" s="177" t="str">
        <f>תקן[[#This Row],[תיאור הפריט]]</f>
        <v>יחידת מדפים</v>
      </c>
      <c r="G153" s="190">
        <f>תקן[[#This Row],[עלות פריט]]</f>
        <v>600</v>
      </c>
      <c r="H153" s="190">
        <f>תקן[[#This Row],[כמות]]</f>
        <v>2</v>
      </c>
      <c r="I153" s="190">
        <f>תקן[[#This Row],[סהכ עלות]]</f>
        <v>1200</v>
      </c>
      <c r="J153" s="191"/>
      <c r="K153" s="179" t="str">
        <f t="shared" si="24"/>
        <v>יחידת מדפים</v>
      </c>
      <c r="L153" s="180"/>
      <c r="M153" s="181">
        <f t="shared" si="22"/>
        <v>-2</v>
      </c>
      <c r="N153" s="181">
        <f t="shared" si="23"/>
        <v>0</v>
      </c>
      <c r="O153" s="180"/>
      <c r="P153" s="192"/>
      <c r="Q153" s="185" t="str">
        <f t="shared" si="29"/>
        <v>תשושי נפש</v>
      </c>
      <c r="R153" s="185">
        <f t="shared" si="30"/>
        <v>15</v>
      </c>
      <c r="S153" s="185" t="str">
        <f t="shared" si="31"/>
        <v>ריהוט</v>
      </c>
      <c r="T153" s="186" t="str">
        <f t="shared" si="32"/>
        <v>יחידת מדפים</v>
      </c>
      <c r="U153" s="187">
        <f t="shared" si="26"/>
        <v>0</v>
      </c>
      <c r="V153" s="181">
        <f t="shared" si="27"/>
        <v>-2</v>
      </c>
      <c r="W153" s="181">
        <f t="shared" si="28"/>
        <v>600</v>
      </c>
      <c r="X153" s="181">
        <f t="shared" si="25"/>
        <v>0</v>
      </c>
      <c r="Y153" s="193"/>
      <c r="AA153" s="189" t="str">
        <f>'טבלה מרכזת תקן מקור'!A153</f>
        <v>תשושי נפש</v>
      </c>
      <c r="AB153" s="189">
        <f>'טבלה מרכזת תקן מקור'!B153</f>
        <v>15</v>
      </c>
      <c r="AC153" s="189" t="str">
        <f>'טבלה מרכזת תקן מקור'!C153</f>
        <v>ריהוט</v>
      </c>
      <c r="AD153" s="189" t="str">
        <f>'טבלה מרכזת תקן מקור'!D153</f>
        <v>חדרי פעילות/תעסוקה</v>
      </c>
      <c r="AE153" s="189" t="str">
        <f>'טבלה מרכזת תקן מקור'!E153</f>
        <v>יחידת מדפים</v>
      </c>
      <c r="AF153" s="189">
        <f>'טבלה מרכזת תקן מקור'!F153</f>
        <v>600</v>
      </c>
      <c r="AG153" s="189">
        <f>'טבלה מרכזת תקן מקור'!G153</f>
        <v>2</v>
      </c>
      <c r="AH153" s="189">
        <f>'טבלה מרכזת תקן מקור'!H153</f>
        <v>1200</v>
      </c>
    </row>
    <row r="154" spans="2:34" ht="15" thickBot="1" x14ac:dyDescent="0.25">
      <c r="B154" s="190" t="str">
        <f>תקן[[#This Row],[סוג מרכז]]</f>
        <v>תשושי נפש</v>
      </c>
      <c r="C154" s="190">
        <f>תקן[[#This Row],[גודל מרכז]]</f>
        <v>15</v>
      </c>
      <c r="D154" s="190" t="str">
        <f>תקן[[#This Row],[סוג פריט]]</f>
        <v>ריהוט</v>
      </c>
      <c r="E154" s="190" t="str">
        <f>תקן[[#This Row],[קטגוריה]]</f>
        <v>מחסנים - מטבח, כללי, תעסוקה</v>
      </c>
      <c r="F154" s="177" t="str">
        <f>תקן[[#This Row],[תיאור הפריט]]</f>
        <v>יחידת מדפים</v>
      </c>
      <c r="G154" s="190">
        <f>תקן[[#This Row],[עלות פריט]]</f>
        <v>600</v>
      </c>
      <c r="H154" s="190">
        <f>תקן[[#This Row],[כמות]]</f>
        <v>3</v>
      </c>
      <c r="I154" s="190">
        <f>תקן[[#This Row],[סהכ עלות]]</f>
        <v>1800</v>
      </c>
      <c r="J154" s="191"/>
      <c r="K154" s="179" t="str">
        <f t="shared" si="24"/>
        <v>יחידת מדפים</v>
      </c>
      <c r="L154" s="180"/>
      <c r="M154" s="181">
        <f t="shared" si="22"/>
        <v>-3</v>
      </c>
      <c r="N154" s="181">
        <f t="shared" si="23"/>
        <v>0</v>
      </c>
      <c r="O154" s="180"/>
      <c r="P154" s="192"/>
      <c r="Q154" s="185" t="str">
        <f t="shared" si="29"/>
        <v>תשושי נפש</v>
      </c>
      <c r="R154" s="185">
        <f t="shared" si="30"/>
        <v>15</v>
      </c>
      <c r="S154" s="185" t="str">
        <f t="shared" si="31"/>
        <v>ריהוט</v>
      </c>
      <c r="T154" s="186" t="str">
        <f t="shared" si="32"/>
        <v>יחידת מדפים</v>
      </c>
      <c r="U154" s="187">
        <f t="shared" si="26"/>
        <v>0</v>
      </c>
      <c r="V154" s="181">
        <f t="shared" si="27"/>
        <v>-3</v>
      </c>
      <c r="W154" s="181">
        <f t="shared" si="28"/>
        <v>600</v>
      </c>
      <c r="X154" s="181">
        <f t="shared" si="25"/>
        <v>0</v>
      </c>
      <c r="Y154" s="193"/>
      <c r="AA154" s="189" t="str">
        <f>'טבלה מרכזת תקן מקור'!A154</f>
        <v>תשושי נפש</v>
      </c>
      <c r="AB154" s="189">
        <f>'טבלה מרכזת תקן מקור'!B154</f>
        <v>15</v>
      </c>
      <c r="AC154" s="189" t="str">
        <f>'טבלה מרכזת תקן מקור'!C154</f>
        <v>ריהוט</v>
      </c>
      <c r="AD154" s="189" t="str">
        <f>'טבלה מרכזת תקן מקור'!D154</f>
        <v>מחסנים - מטבח, כללי, תעסוקה</v>
      </c>
      <c r="AE154" s="189" t="str">
        <f>'טבלה מרכזת תקן מקור'!E154</f>
        <v>יחידת מדפים</v>
      </c>
      <c r="AF154" s="189">
        <f>'טבלה מרכזת תקן מקור'!F154</f>
        <v>600</v>
      </c>
      <c r="AG154" s="189">
        <f>'טבלה מרכזת תקן מקור'!G154</f>
        <v>3</v>
      </c>
      <c r="AH154" s="189">
        <f>'טבלה מרכזת תקן מקור'!H154</f>
        <v>1800</v>
      </c>
    </row>
    <row r="155" spans="2:34" ht="15" thickBot="1" x14ac:dyDescent="0.25">
      <c r="B155" s="190" t="str">
        <f>תקן[[#This Row],[סוג מרכז]]</f>
        <v>תשושי נפש</v>
      </c>
      <c r="C155" s="190">
        <f>תקן[[#This Row],[גודל מרכז]]</f>
        <v>15</v>
      </c>
      <c r="D155" s="190" t="str">
        <f>תקן[[#This Row],[סוג פריט]]</f>
        <v>ריהוט</v>
      </c>
      <c r="E155" s="190" t="str">
        <f>תקן[[#This Row],[קטגוריה]]</f>
        <v>חדר מזכירות וקבלה</v>
      </c>
      <c r="F155" s="177" t="str">
        <f>תקן[[#This Row],[תיאור הפריט]]</f>
        <v>כוננית פתוחה</v>
      </c>
      <c r="G155" s="190">
        <f>תקן[[#This Row],[עלות פריט]]</f>
        <v>800</v>
      </c>
      <c r="H155" s="190">
        <f>תקן[[#This Row],[כמות]]</f>
        <v>1</v>
      </c>
      <c r="I155" s="190">
        <f>תקן[[#This Row],[סהכ עלות]]</f>
        <v>800</v>
      </c>
      <c r="J155" s="191"/>
      <c r="K155" s="179" t="str">
        <f t="shared" si="24"/>
        <v>כוננית פתוחה</v>
      </c>
      <c r="L155" s="180"/>
      <c r="M155" s="181">
        <f t="shared" si="22"/>
        <v>-1</v>
      </c>
      <c r="N155" s="181">
        <f t="shared" si="23"/>
        <v>0</v>
      </c>
      <c r="O155" s="180"/>
      <c r="P155" s="192"/>
      <c r="Q155" s="185" t="str">
        <f t="shared" si="29"/>
        <v>תשושי נפש</v>
      </c>
      <c r="R155" s="185">
        <f t="shared" si="30"/>
        <v>15</v>
      </c>
      <c r="S155" s="185" t="str">
        <f t="shared" si="31"/>
        <v>ריהוט</v>
      </c>
      <c r="T155" s="186" t="str">
        <f t="shared" si="32"/>
        <v>כוננית פתוחה</v>
      </c>
      <c r="U155" s="187">
        <f t="shared" si="26"/>
        <v>0</v>
      </c>
      <c r="V155" s="181">
        <f t="shared" si="27"/>
        <v>-1</v>
      </c>
      <c r="W155" s="181">
        <f t="shared" si="28"/>
        <v>800</v>
      </c>
      <c r="X155" s="181">
        <f t="shared" si="25"/>
        <v>0</v>
      </c>
      <c r="Y155" s="193"/>
      <c r="AA155" s="189" t="str">
        <f>'טבלה מרכזת תקן מקור'!A155</f>
        <v>תשושי נפש</v>
      </c>
      <c r="AB155" s="189">
        <f>'טבלה מרכזת תקן מקור'!B155</f>
        <v>15</v>
      </c>
      <c r="AC155" s="189" t="str">
        <f>'טבלה מרכזת תקן מקור'!C155</f>
        <v>ריהוט</v>
      </c>
      <c r="AD155" s="189" t="str">
        <f>'טבלה מרכזת תקן מקור'!D155</f>
        <v>חדר מזכירות וקבלה</v>
      </c>
      <c r="AE155" s="189" t="str">
        <f>'טבלה מרכזת תקן מקור'!E155</f>
        <v>כוננית פתוחה</v>
      </c>
      <c r="AF155" s="189">
        <f>'טבלה מרכזת תקן מקור'!F155</f>
        <v>800</v>
      </c>
      <c r="AG155" s="189">
        <f>'טבלה מרכזת תקן מקור'!G155</f>
        <v>1</v>
      </c>
      <c r="AH155" s="189">
        <f>'טבלה מרכזת תקן מקור'!H155</f>
        <v>800</v>
      </c>
    </row>
    <row r="156" spans="2:34" ht="15" thickBot="1" x14ac:dyDescent="0.25">
      <c r="B156" s="190" t="str">
        <f>תקן[[#This Row],[סוג מרכז]]</f>
        <v>תשושי נפש</v>
      </c>
      <c r="C156" s="190">
        <f>תקן[[#This Row],[גודל מרכז]]</f>
        <v>15</v>
      </c>
      <c r="D156" s="190" t="str">
        <f>תקן[[#This Row],[סוג פריט]]</f>
        <v>ריהוט</v>
      </c>
      <c r="E156" s="190" t="str">
        <f>תקן[[#This Row],[קטגוריה]]</f>
        <v>חדר מחשבים</v>
      </c>
      <c r="F156" s="177" t="str">
        <f>תקן[[#This Row],[תיאור הפריט]]</f>
        <v>כוננית פתוחה</v>
      </c>
      <c r="G156" s="190">
        <f>תקן[[#This Row],[עלות פריט]]</f>
        <v>1400</v>
      </c>
      <c r="H156" s="190">
        <f>תקן[[#This Row],[כמות]]</f>
        <v>0</v>
      </c>
      <c r="I156" s="190">
        <f>תקן[[#This Row],[סהכ עלות]]</f>
        <v>0</v>
      </c>
      <c r="J156" s="191"/>
      <c r="K156" s="179" t="str">
        <f t="shared" si="24"/>
        <v>כוננית פתוחה</v>
      </c>
      <c r="L156" s="180"/>
      <c r="M156" s="181">
        <f t="shared" si="22"/>
        <v>0</v>
      </c>
      <c r="N156" s="181">
        <f t="shared" si="23"/>
        <v>0</v>
      </c>
      <c r="O156" s="180"/>
      <c r="P156" s="192"/>
      <c r="Q156" s="185" t="str">
        <f t="shared" si="29"/>
        <v>תשושי נפש</v>
      </c>
      <c r="R156" s="185">
        <f t="shared" si="30"/>
        <v>15</v>
      </c>
      <c r="S156" s="185" t="str">
        <f t="shared" si="31"/>
        <v>ריהוט</v>
      </c>
      <c r="T156" s="186" t="str">
        <f t="shared" si="32"/>
        <v>כוננית פתוחה</v>
      </c>
      <c r="U156" s="187">
        <f t="shared" si="26"/>
        <v>0</v>
      </c>
      <c r="V156" s="181">
        <f t="shared" si="27"/>
        <v>0</v>
      </c>
      <c r="W156" s="181">
        <f t="shared" si="28"/>
        <v>1400</v>
      </c>
      <c r="X156" s="181">
        <f t="shared" si="25"/>
        <v>0</v>
      </c>
      <c r="Y156" s="193"/>
      <c r="AA156" s="189" t="str">
        <f>'טבלה מרכזת תקן מקור'!A156</f>
        <v>תשושי נפש</v>
      </c>
      <c r="AB156" s="189">
        <f>'טבלה מרכזת תקן מקור'!B156</f>
        <v>15</v>
      </c>
      <c r="AC156" s="189" t="str">
        <f>'טבלה מרכזת תקן מקור'!C156</f>
        <v>ריהוט</v>
      </c>
      <c r="AD156" s="189" t="str">
        <f>'טבלה מרכזת תקן מקור'!D156</f>
        <v>חדר מחשבים</v>
      </c>
      <c r="AE156" s="189" t="str">
        <f>'טבלה מרכזת תקן מקור'!E156</f>
        <v>כוננית פתוחה</v>
      </c>
      <c r="AF156" s="189">
        <f>'טבלה מרכזת תקן מקור'!F156</f>
        <v>1400</v>
      </c>
      <c r="AG156" s="189">
        <f>'טבלה מרכזת תקן מקור'!G156</f>
        <v>0</v>
      </c>
      <c r="AH156" s="189">
        <f>'טבלה מרכזת תקן מקור'!H156</f>
        <v>0</v>
      </c>
    </row>
    <row r="157" spans="2:34" ht="15" thickBot="1" x14ac:dyDescent="0.25">
      <c r="B157" s="190" t="str">
        <f>תקן[[#This Row],[סוג מרכז]]</f>
        <v>תשושי נפש</v>
      </c>
      <c r="C157" s="190">
        <f>תקן[[#This Row],[גודל מרכז]]</f>
        <v>15</v>
      </c>
      <c r="D157" s="190" t="str">
        <f>תקן[[#This Row],[סוג פריט]]</f>
        <v>ריהוט</v>
      </c>
      <c r="E157" s="190" t="str">
        <f>תקן[[#This Row],[קטגוריה]]</f>
        <v>חדרי צוות/רב תחומי</v>
      </c>
      <c r="F157" s="177" t="str">
        <f>תקן[[#This Row],[תיאור הפריט]]</f>
        <v>כוננית פתוחה</v>
      </c>
      <c r="G157" s="190">
        <f>תקן[[#This Row],[עלות פריט]]</f>
        <v>800</v>
      </c>
      <c r="H157" s="190">
        <f>תקן[[#This Row],[כמות]]</f>
        <v>1</v>
      </c>
      <c r="I157" s="190">
        <f>תקן[[#This Row],[סהכ עלות]]</f>
        <v>800</v>
      </c>
      <c r="J157" s="191"/>
      <c r="K157" s="179" t="str">
        <f t="shared" si="24"/>
        <v>כוננית פתוחה</v>
      </c>
      <c r="L157" s="180"/>
      <c r="M157" s="181">
        <f t="shared" si="22"/>
        <v>-1</v>
      </c>
      <c r="N157" s="181">
        <f t="shared" si="23"/>
        <v>0</v>
      </c>
      <c r="O157" s="180"/>
      <c r="P157" s="192"/>
      <c r="Q157" s="185" t="str">
        <f t="shared" si="29"/>
        <v>תשושי נפש</v>
      </c>
      <c r="R157" s="185">
        <f t="shared" si="30"/>
        <v>15</v>
      </c>
      <c r="S157" s="185" t="str">
        <f t="shared" si="31"/>
        <v>ריהוט</v>
      </c>
      <c r="T157" s="186" t="str">
        <f t="shared" si="32"/>
        <v>כוננית פתוחה</v>
      </c>
      <c r="U157" s="187">
        <f t="shared" si="26"/>
        <v>0</v>
      </c>
      <c r="V157" s="181">
        <f t="shared" si="27"/>
        <v>-1</v>
      </c>
      <c r="W157" s="181">
        <f t="shared" si="28"/>
        <v>800</v>
      </c>
      <c r="X157" s="181">
        <f t="shared" si="25"/>
        <v>0</v>
      </c>
      <c r="Y157" s="193"/>
      <c r="AA157" s="189" t="str">
        <f>'טבלה מרכזת תקן מקור'!A157</f>
        <v>תשושי נפש</v>
      </c>
      <c r="AB157" s="189">
        <f>'טבלה מרכזת תקן מקור'!B157</f>
        <v>15</v>
      </c>
      <c r="AC157" s="189" t="str">
        <f>'טבלה מרכזת תקן מקור'!C157</f>
        <v>ריהוט</v>
      </c>
      <c r="AD157" s="189" t="str">
        <f>'טבלה מרכזת תקן מקור'!D157</f>
        <v>חדרי צוות/רב תחומי</v>
      </c>
      <c r="AE157" s="189" t="str">
        <f>'טבלה מרכזת תקן מקור'!E157</f>
        <v>כוננית פתוחה</v>
      </c>
      <c r="AF157" s="189">
        <f>'טבלה מרכזת תקן מקור'!F157</f>
        <v>800</v>
      </c>
      <c r="AG157" s="189">
        <f>'טבלה מרכזת תקן מקור'!G157</f>
        <v>1</v>
      </c>
      <c r="AH157" s="189">
        <f>'טבלה מרכזת תקן מקור'!H157</f>
        <v>800</v>
      </c>
    </row>
    <row r="158" spans="2:34" ht="15" thickBot="1" x14ac:dyDescent="0.25">
      <c r="B158" s="190" t="str">
        <f>תקן[[#This Row],[סוג מרכז]]</f>
        <v>תשושי נפש</v>
      </c>
      <c r="C158" s="190">
        <f>תקן[[#This Row],[גודל מרכז]]</f>
        <v>15</v>
      </c>
      <c r="D158" s="190" t="str">
        <f>תקן[[#This Row],[סוג פריט]]</f>
        <v>ריהוט</v>
      </c>
      <c r="E158" s="190" t="str">
        <f>תקן[[#This Row],[קטגוריה]]</f>
        <v>מכבסה</v>
      </c>
      <c r="F158" s="177" t="str">
        <f>תקן[[#This Row],[תיאור הפריט]]</f>
        <v>כוננית פתוחה</v>
      </c>
      <c r="G158" s="190">
        <f>תקן[[#This Row],[עלות פריט]]</f>
        <v>1200</v>
      </c>
      <c r="H158" s="190">
        <f>תקן[[#This Row],[כמות]]</f>
        <v>1</v>
      </c>
      <c r="I158" s="190">
        <f>תקן[[#This Row],[סהכ עלות]]</f>
        <v>1200</v>
      </c>
      <c r="J158" s="191"/>
      <c r="K158" s="179" t="str">
        <f t="shared" si="24"/>
        <v>כוננית פתוחה</v>
      </c>
      <c r="L158" s="180"/>
      <c r="M158" s="181">
        <f t="shared" si="22"/>
        <v>-1</v>
      </c>
      <c r="N158" s="181">
        <f t="shared" si="23"/>
        <v>0</v>
      </c>
      <c r="O158" s="180"/>
      <c r="P158" s="192"/>
      <c r="Q158" s="185" t="str">
        <f t="shared" si="29"/>
        <v>תשושי נפש</v>
      </c>
      <c r="R158" s="185">
        <f t="shared" si="30"/>
        <v>15</v>
      </c>
      <c r="S158" s="185" t="str">
        <f t="shared" si="31"/>
        <v>ריהוט</v>
      </c>
      <c r="T158" s="186" t="str">
        <f t="shared" si="32"/>
        <v>כוננית פתוחה</v>
      </c>
      <c r="U158" s="187">
        <f t="shared" si="26"/>
        <v>0</v>
      </c>
      <c r="V158" s="181">
        <f t="shared" si="27"/>
        <v>-1</v>
      </c>
      <c r="W158" s="181">
        <f t="shared" si="28"/>
        <v>1200</v>
      </c>
      <c r="X158" s="181">
        <f t="shared" si="25"/>
        <v>0</v>
      </c>
      <c r="Y158" s="193"/>
      <c r="AA158" s="189" t="str">
        <f>'טבלה מרכזת תקן מקור'!A158</f>
        <v>תשושי נפש</v>
      </c>
      <c r="AB158" s="189">
        <f>'טבלה מרכזת תקן מקור'!B158</f>
        <v>15</v>
      </c>
      <c r="AC158" s="189" t="str">
        <f>'טבלה מרכזת תקן מקור'!C158</f>
        <v>ריהוט</v>
      </c>
      <c r="AD158" s="189" t="str">
        <f>'טבלה מרכזת תקן מקור'!D158</f>
        <v>מכבסה</v>
      </c>
      <c r="AE158" s="189" t="str">
        <f>'טבלה מרכזת תקן מקור'!E158</f>
        <v>כוננית פתוחה</v>
      </c>
      <c r="AF158" s="189">
        <f>'טבלה מרכזת תקן מקור'!F158</f>
        <v>1200</v>
      </c>
      <c r="AG158" s="189">
        <f>'טבלה מרכזת תקן מקור'!G158</f>
        <v>1</v>
      </c>
      <c r="AH158" s="189">
        <f>'טבלה מרכזת תקן מקור'!H158</f>
        <v>1200</v>
      </c>
    </row>
    <row r="159" spans="2:34" ht="15" thickBot="1" x14ac:dyDescent="0.25">
      <c r="B159" s="190" t="str">
        <f>תקן[[#This Row],[סוג מרכז]]</f>
        <v>תשושי נפש</v>
      </c>
      <c r="C159" s="190">
        <f>תקן[[#This Row],[גודל מרכז]]</f>
        <v>15</v>
      </c>
      <c r="D159" s="190" t="str">
        <f>תקן[[#This Row],[סוג פריט]]</f>
        <v>ריהוט</v>
      </c>
      <c r="E159" s="190" t="str">
        <f>תקן[[#This Row],[קטגוריה]]</f>
        <v>אולם כניסה</v>
      </c>
      <c r="F159" s="177" t="str">
        <f>תקן[[#This Row],[תיאור הפריט]]</f>
        <v xml:space="preserve">כורסת הסבה  </v>
      </c>
      <c r="G159" s="190">
        <f>תקן[[#This Row],[עלות פריט]]</f>
        <v>750</v>
      </c>
      <c r="H159" s="190">
        <f>תקן[[#This Row],[כמות]]</f>
        <v>2</v>
      </c>
      <c r="I159" s="190">
        <f>תקן[[#This Row],[סהכ עלות]]</f>
        <v>1500</v>
      </c>
      <c r="J159" s="191"/>
      <c r="K159" s="179" t="str">
        <f t="shared" si="24"/>
        <v xml:space="preserve">כורסת הסבה  </v>
      </c>
      <c r="L159" s="180"/>
      <c r="M159" s="181">
        <f t="shared" si="22"/>
        <v>-2</v>
      </c>
      <c r="N159" s="181">
        <f t="shared" si="23"/>
        <v>0</v>
      </c>
      <c r="O159" s="180"/>
      <c r="P159" s="192"/>
      <c r="Q159" s="185" t="str">
        <f t="shared" si="29"/>
        <v>תשושי נפש</v>
      </c>
      <c r="R159" s="185">
        <f t="shared" si="30"/>
        <v>15</v>
      </c>
      <c r="S159" s="185" t="str">
        <f t="shared" si="31"/>
        <v>ריהוט</v>
      </c>
      <c r="T159" s="186" t="str">
        <f t="shared" si="32"/>
        <v xml:space="preserve">כורסת הסבה  </v>
      </c>
      <c r="U159" s="187">
        <f t="shared" si="26"/>
        <v>0</v>
      </c>
      <c r="V159" s="181">
        <f t="shared" si="27"/>
        <v>-2</v>
      </c>
      <c r="W159" s="181">
        <f t="shared" si="28"/>
        <v>750</v>
      </c>
      <c r="X159" s="181">
        <f t="shared" si="25"/>
        <v>0</v>
      </c>
      <c r="Y159" s="193"/>
      <c r="AA159" s="189" t="str">
        <f>'טבלה מרכזת תקן מקור'!A159</f>
        <v>תשושי נפש</v>
      </c>
      <c r="AB159" s="189">
        <f>'טבלה מרכזת תקן מקור'!B159</f>
        <v>15</v>
      </c>
      <c r="AC159" s="189" t="str">
        <f>'טבלה מרכזת תקן מקור'!C159</f>
        <v>ריהוט</v>
      </c>
      <c r="AD159" s="189" t="str">
        <f>'טבלה מרכזת תקן מקור'!D159</f>
        <v>אולם כניסה</v>
      </c>
      <c r="AE159" s="189" t="str">
        <f>'טבלה מרכזת תקן מקור'!E159</f>
        <v xml:space="preserve">כורסת הסבה  </v>
      </c>
      <c r="AF159" s="189">
        <f>'טבלה מרכזת תקן מקור'!F159</f>
        <v>750</v>
      </c>
      <c r="AG159" s="189">
        <f>'טבלה מרכזת תקן מקור'!G159</f>
        <v>2</v>
      </c>
      <c r="AH159" s="189">
        <f>'טבלה מרכזת תקן מקור'!H159</f>
        <v>1500</v>
      </c>
    </row>
    <row r="160" spans="2:34" ht="15" thickBot="1" x14ac:dyDescent="0.25">
      <c r="B160" s="190" t="str">
        <f>תקן[[#This Row],[סוג מרכז]]</f>
        <v>תשושי נפש</v>
      </c>
      <c r="C160" s="190">
        <f>תקן[[#This Row],[גודל מרכז]]</f>
        <v>15</v>
      </c>
      <c r="D160" s="190" t="str">
        <f>תקן[[#This Row],[סוג פריט]]</f>
        <v>ריהוט</v>
      </c>
      <c r="E160" s="190" t="str">
        <f>תקן[[#This Row],[קטגוריה]]</f>
        <v>חדר מנוחה</v>
      </c>
      <c r="F160" s="177" t="str">
        <f>תקן[[#This Row],[תיאור הפריט]]</f>
        <v>כורסת מנוחה</v>
      </c>
      <c r="G160" s="190">
        <f>תקן[[#This Row],[עלות פריט]]</f>
        <v>2000</v>
      </c>
      <c r="H160" s="190">
        <f>תקן[[#This Row],[כמות]]</f>
        <v>2</v>
      </c>
      <c r="I160" s="190">
        <f>תקן[[#This Row],[סהכ עלות]]</f>
        <v>4000</v>
      </c>
      <c r="J160" s="191"/>
      <c r="K160" s="179" t="str">
        <f t="shared" si="24"/>
        <v>כורסת מנוחה</v>
      </c>
      <c r="L160" s="180"/>
      <c r="M160" s="181">
        <f t="shared" si="22"/>
        <v>-2</v>
      </c>
      <c r="N160" s="181">
        <f t="shared" si="23"/>
        <v>0</v>
      </c>
      <c r="O160" s="180"/>
      <c r="P160" s="192"/>
      <c r="Q160" s="185" t="str">
        <f t="shared" si="29"/>
        <v>תשושי נפש</v>
      </c>
      <c r="R160" s="185">
        <f t="shared" si="30"/>
        <v>15</v>
      </c>
      <c r="S160" s="185" t="str">
        <f t="shared" si="31"/>
        <v>ריהוט</v>
      </c>
      <c r="T160" s="186" t="str">
        <f t="shared" si="32"/>
        <v>כורסת מנוחה</v>
      </c>
      <c r="U160" s="187">
        <f t="shared" si="26"/>
        <v>0</v>
      </c>
      <c r="V160" s="181">
        <f t="shared" si="27"/>
        <v>-2</v>
      </c>
      <c r="W160" s="181">
        <f t="shared" si="28"/>
        <v>2000</v>
      </c>
      <c r="X160" s="181">
        <f t="shared" si="25"/>
        <v>0</v>
      </c>
      <c r="Y160" s="193"/>
      <c r="AA160" s="189" t="str">
        <f>'טבלה מרכזת תקן מקור'!A160</f>
        <v>תשושי נפש</v>
      </c>
      <c r="AB160" s="189">
        <f>'טבלה מרכזת תקן מקור'!B160</f>
        <v>15</v>
      </c>
      <c r="AC160" s="189" t="str">
        <f>'טבלה מרכזת תקן מקור'!C160</f>
        <v>ריהוט</v>
      </c>
      <c r="AD160" s="189" t="str">
        <f>'טבלה מרכזת תקן מקור'!D160</f>
        <v>חדר מנוחה</v>
      </c>
      <c r="AE160" s="189" t="str">
        <f>'טבלה מרכזת תקן מקור'!E160</f>
        <v>כורסת מנוחה</v>
      </c>
      <c r="AF160" s="189">
        <f>'טבלה מרכזת תקן מקור'!F160</f>
        <v>2000</v>
      </c>
      <c r="AG160" s="189">
        <f>'טבלה מרכזת תקן מקור'!G160</f>
        <v>2</v>
      </c>
      <c r="AH160" s="189">
        <f>'טבלה מרכזת תקן מקור'!H160</f>
        <v>4000</v>
      </c>
    </row>
    <row r="161" spans="2:34" ht="15" thickBot="1" x14ac:dyDescent="0.25">
      <c r="B161" s="190" t="str">
        <f>תקן[[#This Row],[סוג מרכז]]</f>
        <v>תשושי נפש</v>
      </c>
      <c r="C161" s="190">
        <f>תקן[[#This Row],[גודל מרכז]]</f>
        <v>15</v>
      </c>
      <c r="D161" s="190" t="str">
        <f>תקן[[#This Row],[סוג פריט]]</f>
        <v>ריהוט</v>
      </c>
      <c r="E161" s="190" t="str">
        <f>תקן[[#This Row],[קטגוריה]]</f>
        <v>חדר מנוחה</v>
      </c>
      <c r="F161" s="177" t="str">
        <f>תקן[[#This Row],[תיאור הפריט]]</f>
        <v>כורסת מנוחה חשמלית</v>
      </c>
      <c r="G161" s="190">
        <f>תקן[[#This Row],[עלות פריט]]</f>
        <v>4000</v>
      </c>
      <c r="H161" s="190">
        <f>תקן[[#This Row],[כמות]]</f>
        <v>1</v>
      </c>
      <c r="I161" s="190">
        <f>תקן[[#This Row],[סהכ עלות]]</f>
        <v>4000</v>
      </c>
      <c r="J161" s="191"/>
      <c r="K161" s="179" t="str">
        <f t="shared" si="24"/>
        <v>כורסת מנוחה חשמלית</v>
      </c>
      <c r="L161" s="180"/>
      <c r="M161" s="181">
        <f t="shared" si="22"/>
        <v>-1</v>
      </c>
      <c r="N161" s="181">
        <f t="shared" si="23"/>
        <v>0</v>
      </c>
      <c r="O161" s="180"/>
      <c r="P161" s="192"/>
      <c r="Q161" s="185" t="str">
        <f t="shared" si="29"/>
        <v>תשושי נפש</v>
      </c>
      <c r="R161" s="185">
        <f t="shared" si="30"/>
        <v>15</v>
      </c>
      <c r="S161" s="185" t="str">
        <f t="shared" si="31"/>
        <v>ריהוט</v>
      </c>
      <c r="T161" s="186" t="str">
        <f t="shared" si="32"/>
        <v>כורסת מנוחה חשמלית</v>
      </c>
      <c r="U161" s="187">
        <f t="shared" si="26"/>
        <v>0</v>
      </c>
      <c r="V161" s="181">
        <f t="shared" si="27"/>
        <v>-1</v>
      </c>
      <c r="W161" s="181">
        <f t="shared" si="28"/>
        <v>4000</v>
      </c>
      <c r="X161" s="181">
        <f t="shared" si="25"/>
        <v>0</v>
      </c>
      <c r="Y161" s="193"/>
      <c r="AA161" s="189" t="str">
        <f>'טבלה מרכזת תקן מקור'!A161</f>
        <v>תשושי נפש</v>
      </c>
      <c r="AB161" s="189">
        <f>'טבלה מרכזת תקן מקור'!B161</f>
        <v>15</v>
      </c>
      <c r="AC161" s="189" t="str">
        <f>'טבלה מרכזת תקן מקור'!C161</f>
        <v>ריהוט</v>
      </c>
      <c r="AD161" s="189" t="str">
        <f>'טבלה מרכזת תקן מקור'!D161</f>
        <v>חדר מנוחה</v>
      </c>
      <c r="AE161" s="189" t="str">
        <f>'טבלה מרכזת תקן מקור'!E161</f>
        <v>כורסת מנוחה חשמלית</v>
      </c>
      <c r="AF161" s="189">
        <f>'טבלה מרכזת תקן מקור'!F161</f>
        <v>4000</v>
      </c>
      <c r="AG161" s="189">
        <f>'טבלה מרכזת תקן מקור'!G161</f>
        <v>1</v>
      </c>
      <c r="AH161" s="189">
        <f>'טבלה מרכזת תקן מקור'!H161</f>
        <v>4000</v>
      </c>
    </row>
    <row r="162" spans="2:34" ht="15" thickBot="1" x14ac:dyDescent="0.25">
      <c r="B162" s="190" t="str">
        <f>תקן[[#This Row],[סוג מרכז]]</f>
        <v>תשושי נפש</v>
      </c>
      <c r="C162" s="190">
        <f>תקן[[#This Row],[גודל מרכז]]</f>
        <v>15</v>
      </c>
      <c r="D162" s="190" t="str">
        <f>תקן[[#This Row],[סוג פריט]]</f>
        <v>ריהוט</v>
      </c>
      <c r="E162" s="190" t="str">
        <f>תקן[[#This Row],[קטגוריה]]</f>
        <v>חדר אוכל</v>
      </c>
      <c r="F162" s="177" t="str">
        <f>תקן[[#This Row],[תיאור הפריט]]</f>
        <v>כיסא אוכל</v>
      </c>
      <c r="G162" s="190">
        <f>תקן[[#This Row],[עלות פריט]]</f>
        <v>650</v>
      </c>
      <c r="H162" s="190">
        <f>תקן[[#This Row],[כמות]]</f>
        <v>20</v>
      </c>
      <c r="I162" s="190">
        <f>תקן[[#This Row],[סהכ עלות]]</f>
        <v>13000</v>
      </c>
      <c r="J162" s="191"/>
      <c r="K162" s="179" t="str">
        <f t="shared" si="24"/>
        <v>כיסא אוכל</v>
      </c>
      <c r="L162" s="180"/>
      <c r="M162" s="181">
        <f t="shared" si="22"/>
        <v>-20</v>
      </c>
      <c r="N162" s="181">
        <f t="shared" si="23"/>
        <v>0</v>
      </c>
      <c r="O162" s="180"/>
      <c r="P162" s="192"/>
      <c r="Q162" s="185" t="str">
        <f t="shared" si="29"/>
        <v>תשושי נפש</v>
      </c>
      <c r="R162" s="185">
        <f t="shared" si="30"/>
        <v>15</v>
      </c>
      <c r="S162" s="185" t="str">
        <f t="shared" si="31"/>
        <v>ריהוט</v>
      </c>
      <c r="T162" s="186" t="str">
        <f t="shared" si="32"/>
        <v>כיסא אוכל</v>
      </c>
      <c r="U162" s="187">
        <f t="shared" si="26"/>
        <v>0</v>
      </c>
      <c r="V162" s="181">
        <f t="shared" si="27"/>
        <v>-20</v>
      </c>
      <c r="W162" s="181">
        <f t="shared" si="28"/>
        <v>650</v>
      </c>
      <c r="X162" s="181">
        <f t="shared" si="25"/>
        <v>0</v>
      </c>
      <c r="Y162" s="193"/>
      <c r="AA162" s="189" t="str">
        <f>'טבלה מרכזת תקן מקור'!A162</f>
        <v>תשושי נפש</v>
      </c>
      <c r="AB162" s="189">
        <f>'טבלה מרכזת תקן מקור'!B162</f>
        <v>15</v>
      </c>
      <c r="AC162" s="189" t="str">
        <f>'טבלה מרכזת תקן מקור'!C162</f>
        <v>ריהוט</v>
      </c>
      <c r="AD162" s="189" t="str">
        <f>'טבלה מרכזת תקן מקור'!D162</f>
        <v>חדר אוכל</v>
      </c>
      <c r="AE162" s="189" t="str">
        <f>'טבלה מרכזת תקן מקור'!E162</f>
        <v>כיסא אוכל</v>
      </c>
      <c r="AF162" s="189">
        <f>'טבלה מרכזת תקן מקור'!F162</f>
        <v>650</v>
      </c>
      <c r="AG162" s="189">
        <f>'טבלה מרכזת תקן מקור'!G162</f>
        <v>20</v>
      </c>
      <c r="AH162" s="189">
        <f>'טבלה מרכזת תקן מקור'!H162</f>
        <v>13000</v>
      </c>
    </row>
    <row r="163" spans="2:34" ht="15" thickBot="1" x14ac:dyDescent="0.25">
      <c r="B163" s="190" t="str">
        <f>תקן[[#This Row],[סוג מרכז]]</f>
        <v>תשושי נפש</v>
      </c>
      <c r="C163" s="190">
        <f>תקן[[#This Row],[גודל מרכז]]</f>
        <v>15</v>
      </c>
      <c r="D163" s="190" t="str">
        <f>תקן[[#This Row],[סוג פריט]]</f>
        <v>ריהוט</v>
      </c>
      <c r="E163" s="190" t="str">
        <f>תקן[[#This Row],[קטגוריה]]</f>
        <v>כללי</v>
      </c>
      <c r="F163" s="177" t="str">
        <f>תקן[[#This Row],[תיאור הפריט]]</f>
        <v>כיסא גלגלים</v>
      </c>
      <c r="G163" s="190">
        <f>תקן[[#This Row],[עלות פריט]]</f>
        <v>1200</v>
      </c>
      <c r="H163" s="190">
        <f>תקן[[#This Row],[כמות]]</f>
        <v>1</v>
      </c>
      <c r="I163" s="190">
        <f>תקן[[#This Row],[סהכ עלות]]</f>
        <v>1200</v>
      </c>
      <c r="J163" s="191"/>
      <c r="K163" s="179" t="str">
        <f t="shared" si="24"/>
        <v>כיסא גלגלים</v>
      </c>
      <c r="L163" s="180"/>
      <c r="M163" s="181">
        <f t="shared" si="22"/>
        <v>-1</v>
      </c>
      <c r="N163" s="181">
        <f t="shared" si="23"/>
        <v>0</v>
      </c>
      <c r="O163" s="180"/>
      <c r="P163" s="192"/>
      <c r="Q163" s="185" t="str">
        <f t="shared" si="29"/>
        <v>תשושי נפש</v>
      </c>
      <c r="R163" s="185">
        <f t="shared" si="30"/>
        <v>15</v>
      </c>
      <c r="S163" s="185" t="str">
        <f t="shared" si="31"/>
        <v>ריהוט</v>
      </c>
      <c r="T163" s="186" t="str">
        <f t="shared" si="32"/>
        <v>כיסא גלגלים</v>
      </c>
      <c r="U163" s="187">
        <f t="shared" si="26"/>
        <v>0</v>
      </c>
      <c r="V163" s="181">
        <f t="shared" si="27"/>
        <v>-1</v>
      </c>
      <c r="W163" s="181">
        <f t="shared" si="28"/>
        <v>1200</v>
      </c>
      <c r="X163" s="181">
        <f t="shared" si="25"/>
        <v>0</v>
      </c>
      <c r="Y163" s="193"/>
      <c r="AA163" s="189" t="str">
        <f>'טבלה מרכזת תקן מקור'!A163</f>
        <v>תשושי נפש</v>
      </c>
      <c r="AB163" s="189">
        <f>'טבלה מרכזת תקן מקור'!B163</f>
        <v>15</v>
      </c>
      <c r="AC163" s="189" t="str">
        <f>'טבלה מרכזת תקן מקור'!C163</f>
        <v>ריהוט</v>
      </c>
      <c r="AD163" s="189" t="str">
        <f>'טבלה מרכזת תקן מקור'!D163</f>
        <v>כללי</v>
      </c>
      <c r="AE163" s="189" t="str">
        <f>'טבלה מרכזת תקן מקור'!E163</f>
        <v>כיסא גלגלים</v>
      </c>
      <c r="AF163" s="189">
        <f>'טבלה מרכזת תקן מקור'!F163</f>
        <v>1200</v>
      </c>
      <c r="AG163" s="189">
        <f>'טבלה מרכזת תקן מקור'!G163</f>
        <v>1</v>
      </c>
      <c r="AH163" s="189">
        <f>'טבלה מרכזת תקן מקור'!H163</f>
        <v>1200</v>
      </c>
    </row>
    <row r="164" spans="2:34" ht="15" thickBot="1" x14ac:dyDescent="0.25">
      <c r="B164" s="190" t="str">
        <f>תקן[[#This Row],[סוג מרכז]]</f>
        <v>תשושי נפש</v>
      </c>
      <c r="C164" s="190">
        <f>תקן[[#This Row],[גודל מרכז]]</f>
        <v>15</v>
      </c>
      <c r="D164" s="190" t="str">
        <f>תקן[[#This Row],[סוג פריט]]</f>
        <v>ריהוט</v>
      </c>
      <c r="E164" s="190" t="str">
        <f>תקן[[#This Row],[קטגוריה]]</f>
        <v>חצר פעילות ומנוחה</v>
      </c>
      <c r="F164" s="177" t="str">
        <f>תקן[[#This Row],[תיאור הפריט]]</f>
        <v>כיסא גן</v>
      </c>
      <c r="G164" s="190">
        <f>תקן[[#This Row],[עלות פריט]]</f>
        <v>200</v>
      </c>
      <c r="H164" s="190">
        <f>תקן[[#This Row],[כמות]]</f>
        <v>6</v>
      </c>
      <c r="I164" s="190">
        <f>תקן[[#This Row],[סהכ עלות]]</f>
        <v>1200</v>
      </c>
      <c r="J164" s="191"/>
      <c r="K164" s="179" t="str">
        <f t="shared" si="24"/>
        <v>כיסא גן</v>
      </c>
      <c r="L164" s="180"/>
      <c r="M164" s="181">
        <f t="shared" si="22"/>
        <v>-6</v>
      </c>
      <c r="N164" s="181">
        <f t="shared" si="23"/>
        <v>0</v>
      </c>
      <c r="O164" s="180"/>
      <c r="P164" s="192"/>
      <c r="Q164" s="185" t="str">
        <f t="shared" si="29"/>
        <v>תשושי נפש</v>
      </c>
      <c r="R164" s="185">
        <f t="shared" si="30"/>
        <v>15</v>
      </c>
      <c r="S164" s="185" t="str">
        <f t="shared" si="31"/>
        <v>ריהוט</v>
      </c>
      <c r="T164" s="186" t="str">
        <f t="shared" si="32"/>
        <v>כיסא גן</v>
      </c>
      <c r="U164" s="187">
        <f t="shared" si="26"/>
        <v>0</v>
      </c>
      <c r="V164" s="181">
        <f t="shared" si="27"/>
        <v>-6</v>
      </c>
      <c r="W164" s="181">
        <f t="shared" si="28"/>
        <v>200</v>
      </c>
      <c r="X164" s="181">
        <f t="shared" si="25"/>
        <v>0</v>
      </c>
      <c r="Y164" s="193"/>
      <c r="AA164" s="189" t="str">
        <f>'טבלה מרכזת תקן מקור'!A164</f>
        <v>תשושי נפש</v>
      </c>
      <c r="AB164" s="189">
        <f>'טבלה מרכזת תקן מקור'!B164</f>
        <v>15</v>
      </c>
      <c r="AC164" s="189" t="str">
        <f>'טבלה מרכזת תקן מקור'!C164</f>
        <v>ריהוט</v>
      </c>
      <c r="AD164" s="189" t="str">
        <f>'טבלה מרכזת תקן מקור'!D164</f>
        <v>חצר פעילות ומנוחה</v>
      </c>
      <c r="AE164" s="189" t="str">
        <f>'טבלה מרכזת תקן מקור'!E164</f>
        <v>כיסא גן</v>
      </c>
      <c r="AF164" s="189">
        <f>'טבלה מרכזת תקן מקור'!F164</f>
        <v>200</v>
      </c>
      <c r="AG164" s="189">
        <f>'טבלה מרכזת תקן מקור'!G164</f>
        <v>6</v>
      </c>
      <c r="AH164" s="189">
        <f>'טבלה מרכזת תקן מקור'!H164</f>
        <v>1200</v>
      </c>
    </row>
    <row r="165" spans="2:34" ht="15" thickBot="1" x14ac:dyDescent="0.25">
      <c r="B165" s="190" t="str">
        <f>תקן[[#This Row],[סוג מרכז]]</f>
        <v>תשושי נפש</v>
      </c>
      <c r="C165" s="190">
        <f>תקן[[#This Row],[גודל מרכז]]</f>
        <v>15</v>
      </c>
      <c r="D165" s="190" t="str">
        <f>תקן[[#This Row],[סוג פריט]]</f>
        <v>ריהוט</v>
      </c>
      <c r="E165" s="190" t="str">
        <f>תקן[[#This Row],[קטגוריה]]</f>
        <v>חדר מחשבים</v>
      </c>
      <c r="F165" s="177" t="str">
        <f>תקן[[#This Row],[תיאור הפריט]]</f>
        <v>כיסא מחשב</v>
      </c>
      <c r="G165" s="190">
        <f>תקן[[#This Row],[עלות פריט]]</f>
        <v>450</v>
      </c>
      <c r="H165" s="190">
        <f>תקן[[#This Row],[כמות]]</f>
        <v>2</v>
      </c>
      <c r="I165" s="190">
        <f>תקן[[#This Row],[סהכ עלות]]</f>
        <v>900</v>
      </c>
      <c r="J165" s="191"/>
      <c r="K165" s="179" t="str">
        <f t="shared" si="24"/>
        <v>כיסא מחשב</v>
      </c>
      <c r="L165" s="180"/>
      <c r="M165" s="181">
        <f t="shared" si="22"/>
        <v>-2</v>
      </c>
      <c r="N165" s="181">
        <f t="shared" si="23"/>
        <v>0</v>
      </c>
      <c r="O165" s="180"/>
      <c r="P165" s="192"/>
      <c r="Q165" s="185" t="str">
        <f t="shared" si="29"/>
        <v>תשושי נפש</v>
      </c>
      <c r="R165" s="185">
        <f t="shared" si="30"/>
        <v>15</v>
      </c>
      <c r="S165" s="185" t="str">
        <f t="shared" si="31"/>
        <v>ריהוט</v>
      </c>
      <c r="T165" s="186" t="str">
        <f t="shared" si="32"/>
        <v>כיסא מחשב</v>
      </c>
      <c r="U165" s="187">
        <f t="shared" si="26"/>
        <v>0</v>
      </c>
      <c r="V165" s="181">
        <f t="shared" si="27"/>
        <v>-2</v>
      </c>
      <c r="W165" s="181">
        <f t="shared" si="28"/>
        <v>450</v>
      </c>
      <c r="X165" s="181">
        <f t="shared" si="25"/>
        <v>0</v>
      </c>
      <c r="Y165" s="193"/>
      <c r="AA165" s="189" t="str">
        <f>'טבלה מרכזת תקן מקור'!A165</f>
        <v>תשושי נפש</v>
      </c>
      <c r="AB165" s="189">
        <f>'טבלה מרכזת תקן מקור'!B165</f>
        <v>15</v>
      </c>
      <c r="AC165" s="189" t="str">
        <f>'טבלה מרכזת תקן מקור'!C165</f>
        <v>ריהוט</v>
      </c>
      <c r="AD165" s="189" t="str">
        <f>'טבלה מרכזת תקן מקור'!D165</f>
        <v>חדר מחשבים</v>
      </c>
      <c r="AE165" s="189" t="str">
        <f>'טבלה מרכזת תקן מקור'!E165</f>
        <v>כיסא מחשב</v>
      </c>
      <c r="AF165" s="189">
        <f>'טבלה מרכזת תקן מקור'!F165</f>
        <v>450</v>
      </c>
      <c r="AG165" s="189">
        <f>'טבלה מרכזת תקן מקור'!G165</f>
        <v>2</v>
      </c>
      <c r="AH165" s="189">
        <f>'טבלה מרכזת תקן מקור'!H165</f>
        <v>900</v>
      </c>
    </row>
    <row r="166" spans="2:34" ht="15" thickBot="1" x14ac:dyDescent="0.25">
      <c r="B166" s="190" t="str">
        <f>תקן[[#This Row],[סוג מרכז]]</f>
        <v>תשושי נפש</v>
      </c>
      <c r="C166" s="190">
        <f>תקן[[#This Row],[גודל מרכז]]</f>
        <v>15</v>
      </c>
      <c r="D166" s="190" t="str">
        <f>תקן[[#This Row],[סוג פריט]]</f>
        <v>ריהוט</v>
      </c>
      <c r="E166" s="190" t="str">
        <f>תקן[[#This Row],[קטגוריה]]</f>
        <v>חדר מנהל</v>
      </c>
      <c r="F166" s="177" t="str">
        <f>תקן[[#This Row],[תיאור הפריט]]</f>
        <v>כיסא מנהל</v>
      </c>
      <c r="G166" s="190">
        <f>תקן[[#This Row],[עלות פריט]]</f>
        <v>1200</v>
      </c>
      <c r="H166" s="190">
        <f>תקן[[#This Row],[כמות]]</f>
        <v>0</v>
      </c>
      <c r="I166" s="190">
        <f>תקן[[#This Row],[סהכ עלות]]</f>
        <v>0</v>
      </c>
      <c r="J166" s="191"/>
      <c r="K166" s="179" t="str">
        <f t="shared" si="24"/>
        <v>כיסא מנהל</v>
      </c>
      <c r="L166" s="180"/>
      <c r="M166" s="181">
        <f t="shared" si="22"/>
        <v>0</v>
      </c>
      <c r="N166" s="181">
        <f t="shared" si="23"/>
        <v>0</v>
      </c>
      <c r="O166" s="180"/>
      <c r="P166" s="192"/>
      <c r="Q166" s="185" t="str">
        <f t="shared" si="29"/>
        <v>תשושי נפש</v>
      </c>
      <c r="R166" s="185">
        <f t="shared" si="30"/>
        <v>15</v>
      </c>
      <c r="S166" s="185" t="str">
        <f t="shared" si="31"/>
        <v>ריהוט</v>
      </c>
      <c r="T166" s="186" t="str">
        <f t="shared" si="32"/>
        <v>כיסא מנהל</v>
      </c>
      <c r="U166" s="187">
        <f t="shared" si="26"/>
        <v>0</v>
      </c>
      <c r="V166" s="181">
        <f t="shared" si="27"/>
        <v>0</v>
      </c>
      <c r="W166" s="181">
        <f t="shared" si="28"/>
        <v>1200</v>
      </c>
      <c r="X166" s="181">
        <f t="shared" si="25"/>
        <v>0</v>
      </c>
      <c r="Y166" s="193"/>
      <c r="AA166" s="189" t="str">
        <f>'טבלה מרכזת תקן מקור'!A166</f>
        <v>תשושי נפש</v>
      </c>
      <c r="AB166" s="189">
        <f>'טבלה מרכזת תקן מקור'!B166</f>
        <v>15</v>
      </c>
      <c r="AC166" s="189" t="str">
        <f>'טבלה מרכזת תקן מקור'!C166</f>
        <v>ריהוט</v>
      </c>
      <c r="AD166" s="189" t="str">
        <f>'טבלה מרכזת תקן מקור'!D166</f>
        <v>חדר מנהל</v>
      </c>
      <c r="AE166" s="189" t="str">
        <f>'טבלה מרכזת תקן מקור'!E166</f>
        <v>כיסא מנהל</v>
      </c>
      <c r="AF166" s="189">
        <f>'טבלה מרכזת תקן מקור'!F166</f>
        <v>1200</v>
      </c>
      <c r="AG166" s="189">
        <f>'טבלה מרכזת תקן מקור'!G166</f>
        <v>0</v>
      </c>
      <c r="AH166" s="189">
        <f>'טבלה מרכזת תקן מקור'!H166</f>
        <v>0</v>
      </c>
    </row>
    <row r="167" spans="2:34" ht="15" thickBot="1" x14ac:dyDescent="0.25">
      <c r="B167" s="190" t="str">
        <f>תקן[[#This Row],[סוג מרכז]]</f>
        <v>תשושי נפש</v>
      </c>
      <c r="C167" s="190">
        <f>תקן[[#This Row],[גודל מרכז]]</f>
        <v>15</v>
      </c>
      <c r="D167" s="190" t="str">
        <f>תקן[[#This Row],[סוג פריט]]</f>
        <v>ריהוט</v>
      </c>
      <c r="E167" s="190" t="str">
        <f>תקן[[#This Row],[קטגוריה]]</f>
        <v>אולם כניסה</v>
      </c>
      <c r="F167" s="177" t="str">
        <f>תקן[[#This Row],[תיאור הפריט]]</f>
        <v>כיסא פעילות/עובד</v>
      </c>
      <c r="G167" s="190">
        <f>תקן[[#This Row],[עלות פריט]]</f>
        <v>450</v>
      </c>
      <c r="H167" s="190">
        <f>תקן[[#This Row],[כמות]]</f>
        <v>2</v>
      </c>
      <c r="I167" s="190">
        <f>תקן[[#This Row],[סהכ עלות]]</f>
        <v>900</v>
      </c>
      <c r="J167" s="191"/>
      <c r="K167" s="179" t="str">
        <f t="shared" si="24"/>
        <v>כיסא פעילות/עובד</v>
      </c>
      <c r="L167" s="180"/>
      <c r="M167" s="181">
        <f t="shared" si="22"/>
        <v>-2</v>
      </c>
      <c r="N167" s="181">
        <f t="shared" si="23"/>
        <v>0</v>
      </c>
      <c r="O167" s="180"/>
      <c r="P167" s="192"/>
      <c r="Q167" s="185" t="str">
        <f t="shared" si="29"/>
        <v>תשושי נפש</v>
      </c>
      <c r="R167" s="185">
        <f t="shared" si="30"/>
        <v>15</v>
      </c>
      <c r="S167" s="185" t="str">
        <f t="shared" si="31"/>
        <v>ריהוט</v>
      </c>
      <c r="T167" s="186" t="str">
        <f t="shared" si="32"/>
        <v>כיסא פעילות/עובד</v>
      </c>
      <c r="U167" s="187">
        <f t="shared" si="26"/>
        <v>0</v>
      </c>
      <c r="V167" s="181">
        <f t="shared" si="27"/>
        <v>-2</v>
      </c>
      <c r="W167" s="181">
        <f t="shared" si="28"/>
        <v>450</v>
      </c>
      <c r="X167" s="181">
        <f t="shared" si="25"/>
        <v>0</v>
      </c>
      <c r="Y167" s="193"/>
      <c r="AA167" s="189" t="str">
        <f>'טבלה מרכזת תקן מקור'!A167</f>
        <v>תשושי נפש</v>
      </c>
      <c r="AB167" s="189">
        <f>'טבלה מרכזת תקן מקור'!B167</f>
        <v>15</v>
      </c>
      <c r="AC167" s="189" t="str">
        <f>'טבלה מרכזת תקן מקור'!C167</f>
        <v>ריהוט</v>
      </c>
      <c r="AD167" s="189" t="str">
        <f>'טבלה מרכזת תקן מקור'!D167</f>
        <v>אולם כניסה</v>
      </c>
      <c r="AE167" s="189" t="str">
        <f>'טבלה מרכזת תקן מקור'!E167</f>
        <v>כיסא פעילות/עובד</v>
      </c>
      <c r="AF167" s="189">
        <f>'טבלה מרכזת תקן מקור'!F167</f>
        <v>450</v>
      </c>
      <c r="AG167" s="189">
        <f>'טבלה מרכזת תקן מקור'!G167</f>
        <v>2</v>
      </c>
      <c r="AH167" s="189">
        <f>'טבלה מרכזת תקן מקור'!H167</f>
        <v>900</v>
      </c>
    </row>
    <row r="168" spans="2:34" ht="15" thickBot="1" x14ac:dyDescent="0.25">
      <c r="B168" s="190" t="str">
        <f>תקן[[#This Row],[סוג מרכז]]</f>
        <v>תשושי נפש</v>
      </c>
      <c r="C168" s="190">
        <f>תקן[[#This Row],[גודל מרכז]]</f>
        <v>15</v>
      </c>
      <c r="D168" s="190" t="str">
        <f>תקן[[#This Row],[סוג פריט]]</f>
        <v>ריהוט</v>
      </c>
      <c r="E168" s="190" t="str">
        <f>תקן[[#This Row],[קטגוריה]]</f>
        <v>חדר מזכירות וקבלה</v>
      </c>
      <c r="F168" s="177" t="str">
        <f>תקן[[#This Row],[תיאור הפריט]]</f>
        <v>כיסא פעילות/עובד</v>
      </c>
      <c r="G168" s="190">
        <f>תקן[[#This Row],[עלות פריט]]</f>
        <v>450</v>
      </c>
      <c r="H168" s="190">
        <f>תקן[[#This Row],[כמות]]</f>
        <v>1</v>
      </c>
      <c r="I168" s="190">
        <f>תקן[[#This Row],[סהכ עלות]]</f>
        <v>450</v>
      </c>
      <c r="J168" s="191"/>
      <c r="K168" s="179" t="str">
        <f t="shared" si="24"/>
        <v>כיסא פעילות/עובד</v>
      </c>
      <c r="L168" s="180"/>
      <c r="M168" s="181">
        <f t="shared" si="22"/>
        <v>-1</v>
      </c>
      <c r="N168" s="181">
        <f t="shared" si="23"/>
        <v>0</v>
      </c>
      <c r="O168" s="180"/>
      <c r="P168" s="192"/>
      <c r="Q168" s="185" t="str">
        <f t="shared" si="29"/>
        <v>תשושי נפש</v>
      </c>
      <c r="R168" s="185">
        <f t="shared" si="30"/>
        <v>15</v>
      </c>
      <c r="S168" s="185" t="str">
        <f t="shared" si="31"/>
        <v>ריהוט</v>
      </c>
      <c r="T168" s="186" t="str">
        <f t="shared" si="32"/>
        <v>כיסא פעילות/עובד</v>
      </c>
      <c r="U168" s="187">
        <f t="shared" si="26"/>
        <v>0</v>
      </c>
      <c r="V168" s="181">
        <f t="shared" si="27"/>
        <v>-1</v>
      </c>
      <c r="W168" s="181">
        <f t="shared" si="28"/>
        <v>450</v>
      </c>
      <c r="X168" s="181">
        <f t="shared" si="25"/>
        <v>0</v>
      </c>
      <c r="Y168" s="193"/>
      <c r="AA168" s="189" t="str">
        <f>'טבלה מרכזת תקן מקור'!A168</f>
        <v>תשושי נפש</v>
      </c>
      <c r="AB168" s="189">
        <f>'טבלה מרכזת תקן מקור'!B168</f>
        <v>15</v>
      </c>
      <c r="AC168" s="189" t="str">
        <f>'טבלה מרכזת תקן מקור'!C168</f>
        <v>ריהוט</v>
      </c>
      <c r="AD168" s="189" t="str">
        <f>'טבלה מרכזת תקן מקור'!D168</f>
        <v>חדר מזכירות וקבלה</v>
      </c>
      <c r="AE168" s="189" t="str">
        <f>'טבלה מרכזת תקן מקור'!E168</f>
        <v>כיסא פעילות/עובד</v>
      </c>
      <c r="AF168" s="189">
        <f>'טבלה מרכזת תקן מקור'!F168</f>
        <v>450</v>
      </c>
      <c r="AG168" s="189">
        <f>'טבלה מרכזת תקן מקור'!G168</f>
        <v>1</v>
      </c>
      <c r="AH168" s="189">
        <f>'טבלה מרכזת תקן מקור'!H168</f>
        <v>450</v>
      </c>
    </row>
    <row r="169" spans="2:34" ht="15" thickBot="1" x14ac:dyDescent="0.25">
      <c r="B169" s="190" t="str">
        <f>תקן[[#This Row],[סוג מרכז]]</f>
        <v>תשושי נפש</v>
      </c>
      <c r="C169" s="190">
        <f>תקן[[#This Row],[גודל מרכז]]</f>
        <v>15</v>
      </c>
      <c r="D169" s="190" t="str">
        <f>תקן[[#This Row],[סוג פריט]]</f>
        <v>ריהוט</v>
      </c>
      <c r="E169" s="190" t="str">
        <f>תקן[[#This Row],[קטגוריה]]</f>
        <v>חדר מנהל</v>
      </c>
      <c r="F169" s="177" t="str">
        <f>תקן[[#This Row],[תיאור הפריט]]</f>
        <v>כיסא פעילות/עובד</v>
      </c>
      <c r="G169" s="190">
        <f>תקן[[#This Row],[עלות פריט]]</f>
        <v>450</v>
      </c>
      <c r="H169" s="190">
        <f>תקן[[#This Row],[כמות]]</f>
        <v>0</v>
      </c>
      <c r="I169" s="190">
        <f>תקן[[#This Row],[סהכ עלות]]</f>
        <v>0</v>
      </c>
      <c r="J169" s="191"/>
      <c r="K169" s="179" t="str">
        <f t="shared" si="24"/>
        <v>כיסא פעילות/עובד</v>
      </c>
      <c r="L169" s="180"/>
      <c r="M169" s="181">
        <f t="shared" si="22"/>
        <v>0</v>
      </c>
      <c r="N169" s="181">
        <f t="shared" si="23"/>
        <v>0</v>
      </c>
      <c r="O169" s="180"/>
      <c r="P169" s="192"/>
      <c r="Q169" s="185" t="str">
        <f t="shared" si="29"/>
        <v>תשושי נפש</v>
      </c>
      <c r="R169" s="185">
        <f t="shared" si="30"/>
        <v>15</v>
      </c>
      <c r="S169" s="185" t="str">
        <f t="shared" si="31"/>
        <v>ריהוט</v>
      </c>
      <c r="T169" s="186" t="str">
        <f t="shared" si="32"/>
        <v>כיסא פעילות/עובד</v>
      </c>
      <c r="U169" s="187">
        <f t="shared" si="26"/>
        <v>0</v>
      </c>
      <c r="V169" s="181">
        <f t="shared" si="27"/>
        <v>0</v>
      </c>
      <c r="W169" s="181">
        <f t="shared" si="28"/>
        <v>450</v>
      </c>
      <c r="X169" s="181">
        <f t="shared" si="25"/>
        <v>0</v>
      </c>
      <c r="Y169" s="193"/>
      <c r="AA169" s="189" t="str">
        <f>'טבלה מרכזת תקן מקור'!A169</f>
        <v>תשושי נפש</v>
      </c>
      <c r="AB169" s="189">
        <f>'טבלה מרכזת תקן מקור'!B169</f>
        <v>15</v>
      </c>
      <c r="AC169" s="189" t="str">
        <f>'טבלה מרכזת תקן מקור'!C169</f>
        <v>ריהוט</v>
      </c>
      <c r="AD169" s="189" t="str">
        <f>'טבלה מרכזת תקן מקור'!D169</f>
        <v>חדר מנהל</v>
      </c>
      <c r="AE169" s="189" t="str">
        <f>'טבלה מרכזת תקן מקור'!E169</f>
        <v>כיסא פעילות/עובד</v>
      </c>
      <c r="AF169" s="189">
        <f>'טבלה מרכזת תקן מקור'!F169</f>
        <v>450</v>
      </c>
      <c r="AG169" s="189">
        <f>'טבלה מרכזת תקן מקור'!G169</f>
        <v>0</v>
      </c>
      <c r="AH169" s="189">
        <f>'טבלה מרכזת תקן מקור'!H169</f>
        <v>0</v>
      </c>
    </row>
    <row r="170" spans="2:34" ht="15" thickBot="1" x14ac:dyDescent="0.25">
      <c r="B170" s="190" t="str">
        <f>תקן[[#This Row],[סוג מרכז]]</f>
        <v>תשושי נפש</v>
      </c>
      <c r="C170" s="190">
        <f>תקן[[#This Row],[גודל מרכז]]</f>
        <v>15</v>
      </c>
      <c r="D170" s="190" t="str">
        <f>תקן[[#This Row],[סוג פריט]]</f>
        <v>ריהוט</v>
      </c>
      <c r="E170" s="190" t="str">
        <f>תקן[[#This Row],[קטגוריה]]</f>
        <v>חדרי פעילות/תעסוקה</v>
      </c>
      <c r="F170" s="177" t="str">
        <f>תקן[[#This Row],[תיאור הפריט]]</f>
        <v>כיסא פעילות/עובד</v>
      </c>
      <c r="G170" s="190">
        <f>תקן[[#This Row],[עלות פריט]]</f>
        <v>450</v>
      </c>
      <c r="H170" s="190">
        <f>תקן[[#This Row],[כמות]]</f>
        <v>15</v>
      </c>
      <c r="I170" s="190">
        <f>תקן[[#This Row],[סהכ עלות]]</f>
        <v>6750</v>
      </c>
      <c r="J170" s="191"/>
      <c r="K170" s="179" t="str">
        <f t="shared" si="24"/>
        <v>כיסא פעילות/עובד</v>
      </c>
      <c r="L170" s="180"/>
      <c r="M170" s="181">
        <f t="shared" si="22"/>
        <v>-15</v>
      </c>
      <c r="N170" s="181">
        <f t="shared" si="23"/>
        <v>0</v>
      </c>
      <c r="O170" s="180"/>
      <c r="P170" s="192"/>
      <c r="Q170" s="185" t="str">
        <f t="shared" si="29"/>
        <v>תשושי נפש</v>
      </c>
      <c r="R170" s="185">
        <f t="shared" si="30"/>
        <v>15</v>
      </c>
      <c r="S170" s="185" t="str">
        <f t="shared" si="31"/>
        <v>ריהוט</v>
      </c>
      <c r="T170" s="186" t="str">
        <f t="shared" si="32"/>
        <v>כיסא פעילות/עובד</v>
      </c>
      <c r="U170" s="187">
        <f t="shared" si="26"/>
        <v>0</v>
      </c>
      <c r="V170" s="181">
        <f t="shared" si="27"/>
        <v>-15</v>
      </c>
      <c r="W170" s="181">
        <f t="shared" si="28"/>
        <v>450</v>
      </c>
      <c r="X170" s="181">
        <f t="shared" si="25"/>
        <v>0</v>
      </c>
      <c r="Y170" s="193"/>
      <c r="AA170" s="189" t="str">
        <f>'טבלה מרכזת תקן מקור'!A170</f>
        <v>תשושי נפש</v>
      </c>
      <c r="AB170" s="189">
        <f>'טבלה מרכזת תקן מקור'!B170</f>
        <v>15</v>
      </c>
      <c r="AC170" s="189" t="str">
        <f>'טבלה מרכזת תקן מקור'!C170</f>
        <v>ריהוט</v>
      </c>
      <c r="AD170" s="189" t="str">
        <f>'טבלה מרכזת תקן מקור'!D170</f>
        <v>חדרי פעילות/תעסוקה</v>
      </c>
      <c r="AE170" s="189" t="str">
        <f>'טבלה מרכזת תקן מקור'!E170</f>
        <v>כיסא פעילות/עובד</v>
      </c>
      <c r="AF170" s="189">
        <f>'טבלה מרכזת תקן מקור'!F170</f>
        <v>450</v>
      </c>
      <c r="AG170" s="189">
        <f>'טבלה מרכזת תקן מקור'!G170</f>
        <v>15</v>
      </c>
      <c r="AH170" s="189">
        <f>'טבלה מרכזת תקן מקור'!H170</f>
        <v>6750</v>
      </c>
    </row>
    <row r="171" spans="2:34" ht="15" thickBot="1" x14ac:dyDescent="0.25">
      <c r="B171" s="190" t="str">
        <f>תקן[[#This Row],[סוג מרכז]]</f>
        <v>תשושי נפש</v>
      </c>
      <c r="C171" s="190">
        <f>תקן[[#This Row],[גודל מרכז]]</f>
        <v>15</v>
      </c>
      <c r="D171" s="190" t="str">
        <f>תקן[[#This Row],[סוג פריט]]</f>
        <v>ריהוט</v>
      </c>
      <c r="E171" s="190" t="str">
        <f>תקן[[#This Row],[קטגוריה]]</f>
        <v>חדרי צוות/רב תחומי</v>
      </c>
      <c r="F171" s="177" t="str">
        <f>תקן[[#This Row],[תיאור הפריט]]</f>
        <v>כיסא פעילות/עובד</v>
      </c>
      <c r="G171" s="190">
        <f>תקן[[#This Row],[עלות פריט]]</f>
        <v>450</v>
      </c>
      <c r="H171" s="190">
        <f>תקן[[#This Row],[כמות]]</f>
        <v>5</v>
      </c>
      <c r="I171" s="190">
        <f>תקן[[#This Row],[סהכ עלות]]</f>
        <v>2250</v>
      </c>
      <c r="J171" s="191"/>
      <c r="K171" s="179" t="str">
        <f t="shared" si="24"/>
        <v>כיסא פעילות/עובד</v>
      </c>
      <c r="L171" s="180"/>
      <c r="M171" s="181">
        <f t="shared" si="22"/>
        <v>-5</v>
      </c>
      <c r="N171" s="181">
        <f t="shared" si="23"/>
        <v>0</v>
      </c>
      <c r="O171" s="180"/>
      <c r="P171" s="192"/>
      <c r="Q171" s="185" t="str">
        <f t="shared" si="29"/>
        <v>תשושי נפש</v>
      </c>
      <c r="R171" s="185">
        <f t="shared" si="30"/>
        <v>15</v>
      </c>
      <c r="S171" s="185" t="str">
        <f t="shared" si="31"/>
        <v>ריהוט</v>
      </c>
      <c r="T171" s="186" t="str">
        <f t="shared" si="32"/>
        <v>כיסא פעילות/עובד</v>
      </c>
      <c r="U171" s="187">
        <f t="shared" si="26"/>
        <v>0</v>
      </c>
      <c r="V171" s="181">
        <f t="shared" si="27"/>
        <v>-5</v>
      </c>
      <c r="W171" s="181">
        <f t="shared" si="28"/>
        <v>450</v>
      </c>
      <c r="X171" s="181">
        <f t="shared" si="25"/>
        <v>0</v>
      </c>
      <c r="Y171" s="193"/>
      <c r="AA171" s="189" t="str">
        <f>'טבלה מרכזת תקן מקור'!A171</f>
        <v>תשושי נפש</v>
      </c>
      <c r="AB171" s="189">
        <f>'טבלה מרכזת תקן מקור'!B171</f>
        <v>15</v>
      </c>
      <c r="AC171" s="189" t="str">
        <f>'טבלה מרכזת תקן מקור'!C171</f>
        <v>ריהוט</v>
      </c>
      <c r="AD171" s="189" t="str">
        <f>'טבלה מרכזת תקן מקור'!D171</f>
        <v>חדרי צוות/רב תחומי</v>
      </c>
      <c r="AE171" s="189" t="str">
        <f>'טבלה מרכזת תקן מקור'!E171</f>
        <v>כיסא פעילות/עובד</v>
      </c>
      <c r="AF171" s="189">
        <f>'טבלה מרכזת תקן מקור'!F171</f>
        <v>450</v>
      </c>
      <c r="AG171" s="189">
        <f>'טבלה מרכזת תקן מקור'!G171</f>
        <v>5</v>
      </c>
      <c r="AH171" s="189">
        <f>'טבלה מרכזת תקן מקור'!H171</f>
        <v>2250</v>
      </c>
    </row>
    <row r="172" spans="2:34" ht="29.25" thickBot="1" x14ac:dyDescent="0.25">
      <c r="B172" s="190" t="str">
        <f>תקן[[#This Row],[סוג מרכז]]</f>
        <v>תשושי נפש</v>
      </c>
      <c r="C172" s="190">
        <f>תקן[[#This Row],[גודל מרכז]]</f>
        <v>15</v>
      </c>
      <c r="D172" s="190" t="str">
        <f>תקן[[#This Row],[סוג פריט]]</f>
        <v>ריהוט</v>
      </c>
      <c r="E172" s="190" t="str">
        <f>תקן[[#This Row],[קטגוריה]]</f>
        <v>חדר רחצה</v>
      </c>
      <c r="F172" s="177" t="str">
        <f>תקן[[#This Row],[תיאור הפריט]]</f>
        <v>כיסא רחצה תיקני על גלגלים</v>
      </c>
      <c r="G172" s="190">
        <f>תקן[[#This Row],[עלות פריט]]</f>
        <v>1200</v>
      </c>
      <c r="H172" s="190">
        <f>תקן[[#This Row],[כמות]]</f>
        <v>1</v>
      </c>
      <c r="I172" s="190">
        <f>תקן[[#This Row],[סהכ עלות]]</f>
        <v>1200</v>
      </c>
      <c r="J172" s="191"/>
      <c r="K172" s="179" t="str">
        <f t="shared" si="24"/>
        <v>כיסא רחצה תיקני על גלגלים</v>
      </c>
      <c r="L172" s="180"/>
      <c r="M172" s="181">
        <f t="shared" si="22"/>
        <v>-1</v>
      </c>
      <c r="N172" s="181">
        <f t="shared" si="23"/>
        <v>0</v>
      </c>
      <c r="O172" s="180"/>
      <c r="P172" s="192"/>
      <c r="Q172" s="185" t="str">
        <f t="shared" si="29"/>
        <v>תשושי נפש</v>
      </c>
      <c r="R172" s="185">
        <f t="shared" si="30"/>
        <v>15</v>
      </c>
      <c r="S172" s="185" t="str">
        <f t="shared" si="31"/>
        <v>ריהוט</v>
      </c>
      <c r="T172" s="186" t="str">
        <f t="shared" si="32"/>
        <v>כיסא רחצה תיקני על גלגלים</v>
      </c>
      <c r="U172" s="187">
        <f t="shared" si="26"/>
        <v>0</v>
      </c>
      <c r="V172" s="181">
        <f t="shared" si="27"/>
        <v>-1</v>
      </c>
      <c r="W172" s="181">
        <f t="shared" si="28"/>
        <v>1200</v>
      </c>
      <c r="X172" s="181">
        <f t="shared" si="25"/>
        <v>0</v>
      </c>
      <c r="Y172" s="193"/>
      <c r="AA172" s="189" t="str">
        <f>'טבלה מרכזת תקן מקור'!A172</f>
        <v>תשושי נפש</v>
      </c>
      <c r="AB172" s="189">
        <f>'טבלה מרכזת תקן מקור'!B172</f>
        <v>15</v>
      </c>
      <c r="AC172" s="189" t="str">
        <f>'טבלה מרכזת תקן מקור'!C172</f>
        <v>ריהוט</v>
      </c>
      <c r="AD172" s="189" t="str">
        <f>'טבלה מרכזת תקן מקור'!D172</f>
        <v>חדר רחצה</v>
      </c>
      <c r="AE172" s="189" t="str">
        <f>'טבלה מרכזת תקן מקור'!E172</f>
        <v>כיסא רחצה תיקני על גלגלים</v>
      </c>
      <c r="AF172" s="189">
        <f>'טבלה מרכזת תקן מקור'!F172</f>
        <v>1200</v>
      </c>
      <c r="AG172" s="189">
        <f>'טבלה מרכזת תקן מקור'!G172</f>
        <v>1</v>
      </c>
      <c r="AH172" s="189">
        <f>'טבלה מרכזת תקן מקור'!H172</f>
        <v>1200</v>
      </c>
    </row>
    <row r="173" spans="2:34" ht="15" thickBot="1" x14ac:dyDescent="0.25">
      <c r="B173" s="190" t="str">
        <f>תקן[[#This Row],[סוג מרכז]]</f>
        <v>תשושי נפש</v>
      </c>
      <c r="C173" s="190">
        <f>תקן[[#This Row],[גודל מרכז]]</f>
        <v>15</v>
      </c>
      <c r="D173" s="190" t="str">
        <f>תקן[[#This Row],[סוג פריט]]</f>
        <v>ריהוט</v>
      </c>
      <c r="E173" s="190" t="str">
        <f>תקן[[#This Row],[קטגוריה]]</f>
        <v>כללי</v>
      </c>
      <c r="F173" s="177" t="str">
        <f>תקן[[#This Row],[תיאור הפריט]]</f>
        <v>כספת</v>
      </c>
      <c r="G173" s="190">
        <f>תקן[[#This Row],[עלות פריט]]</f>
        <v>800</v>
      </c>
      <c r="H173" s="190">
        <f>תקן[[#This Row],[כמות]]</f>
        <v>1</v>
      </c>
      <c r="I173" s="190">
        <f>תקן[[#This Row],[סהכ עלות]]</f>
        <v>800</v>
      </c>
      <c r="J173" s="191"/>
      <c r="K173" s="179" t="str">
        <f t="shared" si="24"/>
        <v>כספת</v>
      </c>
      <c r="L173" s="180"/>
      <c r="M173" s="181">
        <f t="shared" si="22"/>
        <v>-1</v>
      </c>
      <c r="N173" s="181">
        <f t="shared" si="23"/>
        <v>0</v>
      </c>
      <c r="O173" s="180"/>
      <c r="P173" s="192"/>
      <c r="Q173" s="185" t="str">
        <f t="shared" si="29"/>
        <v>תשושי נפש</v>
      </c>
      <c r="R173" s="185">
        <f t="shared" si="30"/>
        <v>15</v>
      </c>
      <c r="S173" s="185" t="str">
        <f t="shared" si="31"/>
        <v>ריהוט</v>
      </c>
      <c r="T173" s="186" t="str">
        <f t="shared" si="32"/>
        <v>כספת</v>
      </c>
      <c r="U173" s="187">
        <f t="shared" si="26"/>
        <v>0</v>
      </c>
      <c r="V173" s="181">
        <f t="shared" si="27"/>
        <v>-1</v>
      </c>
      <c r="W173" s="181">
        <f t="shared" si="28"/>
        <v>800</v>
      </c>
      <c r="X173" s="181">
        <f t="shared" si="25"/>
        <v>0</v>
      </c>
      <c r="Y173" s="193"/>
      <c r="AA173" s="189" t="str">
        <f>'טבלה מרכזת תקן מקור'!A173</f>
        <v>תשושי נפש</v>
      </c>
      <c r="AB173" s="189">
        <f>'טבלה מרכזת תקן מקור'!B173</f>
        <v>15</v>
      </c>
      <c r="AC173" s="189" t="str">
        <f>'טבלה מרכזת תקן מקור'!C173</f>
        <v>ריהוט</v>
      </c>
      <c r="AD173" s="189" t="str">
        <f>'טבלה מרכזת תקן מקור'!D173</f>
        <v>כללי</v>
      </c>
      <c r="AE173" s="189" t="str">
        <f>'טבלה מרכזת תקן מקור'!E173</f>
        <v>כספת</v>
      </c>
      <c r="AF173" s="189">
        <f>'טבלה מרכזת תקן מקור'!F173</f>
        <v>800</v>
      </c>
      <c r="AG173" s="189">
        <f>'טבלה מרכזת תקן מקור'!G173</f>
        <v>1</v>
      </c>
      <c r="AH173" s="189">
        <f>'טבלה מרכזת תקן מקור'!H173</f>
        <v>800</v>
      </c>
    </row>
    <row r="174" spans="2:34" ht="15" thickBot="1" x14ac:dyDescent="0.25">
      <c r="B174" s="190" t="str">
        <f>תקן[[#This Row],[סוג מרכז]]</f>
        <v>תשושי נפש</v>
      </c>
      <c r="C174" s="190">
        <f>תקן[[#This Row],[גודל מרכז]]</f>
        <v>15</v>
      </c>
      <c r="D174" s="190" t="str">
        <f>תקן[[#This Row],[סוג פריט]]</f>
        <v>ריהוט</v>
      </c>
      <c r="E174" s="190" t="str">
        <f>תקן[[#This Row],[קטגוריה]]</f>
        <v>חדר רחצה</v>
      </c>
      <c r="F174" s="177" t="str">
        <f>תקן[[#This Row],[תיאור הפריט]]</f>
        <v>מדף להנחת אביזרים</v>
      </c>
      <c r="G174" s="190">
        <f>תקן[[#This Row],[עלות פריט]]</f>
        <v>350</v>
      </c>
      <c r="H174" s="190">
        <f>תקן[[#This Row],[כמות]]</f>
        <v>1</v>
      </c>
      <c r="I174" s="190">
        <f>תקן[[#This Row],[סהכ עלות]]</f>
        <v>350</v>
      </c>
      <c r="J174" s="191"/>
      <c r="K174" s="179" t="str">
        <f t="shared" si="24"/>
        <v>מדף להנחת אביזרים</v>
      </c>
      <c r="L174" s="180"/>
      <c r="M174" s="181">
        <f t="shared" si="22"/>
        <v>-1</v>
      </c>
      <c r="N174" s="181">
        <f t="shared" si="23"/>
        <v>0</v>
      </c>
      <c r="O174" s="180"/>
      <c r="P174" s="192"/>
      <c r="Q174" s="185" t="str">
        <f t="shared" si="29"/>
        <v>תשושי נפש</v>
      </c>
      <c r="R174" s="185">
        <f t="shared" si="30"/>
        <v>15</v>
      </c>
      <c r="S174" s="185" t="str">
        <f t="shared" si="31"/>
        <v>ריהוט</v>
      </c>
      <c r="T174" s="186" t="str">
        <f t="shared" si="32"/>
        <v>מדף להנחת אביזרים</v>
      </c>
      <c r="U174" s="187">
        <f t="shared" si="26"/>
        <v>0</v>
      </c>
      <c r="V174" s="181">
        <f t="shared" si="27"/>
        <v>-1</v>
      </c>
      <c r="W174" s="181">
        <f t="shared" si="28"/>
        <v>350</v>
      </c>
      <c r="X174" s="181">
        <f t="shared" si="25"/>
        <v>0</v>
      </c>
      <c r="Y174" s="193"/>
      <c r="AA174" s="189" t="str">
        <f>'טבלה מרכזת תקן מקור'!A174</f>
        <v>תשושי נפש</v>
      </c>
      <c r="AB174" s="189">
        <f>'טבלה מרכזת תקן מקור'!B174</f>
        <v>15</v>
      </c>
      <c r="AC174" s="189" t="str">
        <f>'טבלה מרכזת תקן מקור'!C174</f>
        <v>ריהוט</v>
      </c>
      <c r="AD174" s="189" t="str">
        <f>'טבלה מרכזת תקן מקור'!D174</f>
        <v>חדר רחצה</v>
      </c>
      <c r="AE174" s="189" t="str">
        <f>'טבלה מרכזת תקן מקור'!E174</f>
        <v>מדף להנחת אביזרים</v>
      </c>
      <c r="AF174" s="189">
        <f>'טבלה מרכזת תקן מקור'!F174</f>
        <v>350</v>
      </c>
      <c r="AG174" s="189">
        <f>'טבלה מרכזת תקן מקור'!G174</f>
        <v>1</v>
      </c>
      <c r="AH174" s="189">
        <f>'טבלה מרכזת תקן מקור'!H174</f>
        <v>350</v>
      </c>
    </row>
    <row r="175" spans="2:34" ht="15" thickBot="1" x14ac:dyDescent="0.25">
      <c r="B175" s="190" t="str">
        <f>תקן[[#This Row],[סוג מרכז]]</f>
        <v>תשושי נפש</v>
      </c>
      <c r="C175" s="190">
        <f>תקן[[#This Row],[גודל מרכז]]</f>
        <v>15</v>
      </c>
      <c r="D175" s="190" t="str">
        <f>תקן[[#This Row],[סוג פריט]]</f>
        <v>ריהוט</v>
      </c>
      <c r="E175" s="190" t="str">
        <f>תקן[[#This Row],[קטגוריה]]</f>
        <v>חדר מנוחה</v>
      </c>
      <c r="F175" s="177" t="str">
        <f>תקן[[#This Row],[תיאור הפריט]]</f>
        <v>מיטה + מזרון לטקס</v>
      </c>
      <c r="G175" s="190">
        <f>תקן[[#This Row],[עלות פריט]]</f>
        <v>1500</v>
      </c>
      <c r="H175" s="190">
        <f>תקן[[#This Row],[כמות]]</f>
        <v>1</v>
      </c>
      <c r="I175" s="190">
        <f>תקן[[#This Row],[סהכ עלות]]</f>
        <v>1500</v>
      </c>
      <c r="J175" s="191"/>
      <c r="K175" s="179" t="str">
        <f t="shared" si="24"/>
        <v>מיטה + מזרון לטקס</v>
      </c>
      <c r="L175" s="180"/>
      <c r="M175" s="181">
        <f t="shared" si="22"/>
        <v>-1</v>
      </c>
      <c r="N175" s="181">
        <f t="shared" si="23"/>
        <v>0</v>
      </c>
      <c r="O175" s="180"/>
      <c r="P175" s="192"/>
      <c r="Q175" s="185" t="str">
        <f t="shared" si="29"/>
        <v>תשושי נפש</v>
      </c>
      <c r="R175" s="185">
        <f t="shared" si="30"/>
        <v>15</v>
      </c>
      <c r="S175" s="185" t="str">
        <f t="shared" si="31"/>
        <v>ריהוט</v>
      </c>
      <c r="T175" s="186" t="str">
        <f t="shared" si="32"/>
        <v>מיטה + מזרון לטקס</v>
      </c>
      <c r="U175" s="187">
        <f t="shared" si="26"/>
        <v>0</v>
      </c>
      <c r="V175" s="181">
        <f t="shared" si="27"/>
        <v>-1</v>
      </c>
      <c r="W175" s="181">
        <f t="shared" si="28"/>
        <v>1500</v>
      </c>
      <c r="X175" s="181">
        <f t="shared" si="25"/>
        <v>0</v>
      </c>
      <c r="Y175" s="193"/>
      <c r="AA175" s="189" t="str">
        <f>'טבלה מרכזת תקן מקור'!A175</f>
        <v>תשושי נפש</v>
      </c>
      <c r="AB175" s="189">
        <f>'טבלה מרכזת תקן מקור'!B175</f>
        <v>15</v>
      </c>
      <c r="AC175" s="189" t="str">
        <f>'טבלה מרכזת תקן מקור'!C175</f>
        <v>ריהוט</v>
      </c>
      <c r="AD175" s="189" t="str">
        <f>'טבלה מרכזת תקן מקור'!D175</f>
        <v>חדר מנוחה</v>
      </c>
      <c r="AE175" s="189" t="str">
        <f>'טבלה מרכזת תקן מקור'!E175</f>
        <v>מיטה + מזרון לטקס</v>
      </c>
      <c r="AF175" s="189">
        <f>'טבלה מרכזת תקן מקור'!F175</f>
        <v>1500</v>
      </c>
      <c r="AG175" s="189">
        <f>'טבלה מרכזת תקן מקור'!G175</f>
        <v>1</v>
      </c>
      <c r="AH175" s="189">
        <f>'טבלה מרכזת תקן מקור'!H175</f>
        <v>1500</v>
      </c>
    </row>
    <row r="176" spans="2:34" ht="15" thickBot="1" x14ac:dyDescent="0.25">
      <c r="B176" s="190" t="str">
        <f>תקן[[#This Row],[סוג מרכז]]</f>
        <v>תשושי נפש</v>
      </c>
      <c r="C176" s="190">
        <f>תקן[[#This Row],[גודל מרכז]]</f>
        <v>15</v>
      </c>
      <c r="D176" s="190" t="str">
        <f>תקן[[#This Row],[סוג פריט]]</f>
        <v>ריהוט</v>
      </c>
      <c r="E176" s="190" t="str">
        <f>תקן[[#This Row],[קטגוריה]]</f>
        <v>חדרי צוות/רב תחומי</v>
      </c>
      <c r="F176" s="177" t="str">
        <f>תקן[[#This Row],[תיאור הפריט]]</f>
        <v>מיטה חשמלית</v>
      </c>
      <c r="G176" s="190">
        <f>תקן[[#This Row],[עלות פריט]]</f>
        <v>6000</v>
      </c>
      <c r="H176" s="190">
        <f>תקן[[#This Row],[כמות]]</f>
        <v>1</v>
      </c>
      <c r="I176" s="190">
        <f>תקן[[#This Row],[סהכ עלות]]</f>
        <v>6000</v>
      </c>
      <c r="J176" s="191"/>
      <c r="K176" s="179" t="str">
        <f t="shared" si="24"/>
        <v>מיטה חשמלית</v>
      </c>
      <c r="L176" s="180"/>
      <c r="M176" s="181">
        <f t="shared" si="22"/>
        <v>-1</v>
      </c>
      <c r="N176" s="181">
        <f t="shared" si="23"/>
        <v>0</v>
      </c>
      <c r="O176" s="180"/>
      <c r="P176" s="192"/>
      <c r="Q176" s="185" t="str">
        <f t="shared" si="29"/>
        <v>תשושי נפש</v>
      </c>
      <c r="R176" s="185">
        <f t="shared" si="30"/>
        <v>15</v>
      </c>
      <c r="S176" s="185" t="str">
        <f t="shared" si="31"/>
        <v>ריהוט</v>
      </c>
      <c r="T176" s="186" t="str">
        <f t="shared" si="32"/>
        <v>מיטה חשמלית</v>
      </c>
      <c r="U176" s="187">
        <f t="shared" si="26"/>
        <v>0</v>
      </c>
      <c r="V176" s="181">
        <f t="shared" si="27"/>
        <v>-1</v>
      </c>
      <c r="W176" s="181">
        <f t="shared" si="28"/>
        <v>6000</v>
      </c>
      <c r="X176" s="181">
        <f t="shared" si="25"/>
        <v>0</v>
      </c>
      <c r="Y176" s="193"/>
      <c r="AA176" s="189" t="str">
        <f>'טבלה מרכזת תקן מקור'!A176</f>
        <v>תשושי נפש</v>
      </c>
      <c r="AB176" s="189">
        <f>'טבלה מרכזת תקן מקור'!B176</f>
        <v>15</v>
      </c>
      <c r="AC176" s="189" t="str">
        <f>'טבלה מרכזת תקן מקור'!C176</f>
        <v>ריהוט</v>
      </c>
      <c r="AD176" s="189" t="str">
        <f>'טבלה מרכזת תקן מקור'!D176</f>
        <v>חדרי צוות/רב תחומי</v>
      </c>
      <c r="AE176" s="189" t="str">
        <f>'טבלה מרכזת תקן מקור'!E176</f>
        <v>מיטה חשמלית</v>
      </c>
      <c r="AF176" s="189">
        <f>'טבלה מרכזת תקן מקור'!F176</f>
        <v>6000</v>
      </c>
      <c r="AG176" s="189">
        <f>'טבלה מרכזת תקן מקור'!G176</f>
        <v>1</v>
      </c>
      <c r="AH176" s="189">
        <f>'טבלה מרכזת תקן מקור'!H176</f>
        <v>6000</v>
      </c>
    </row>
    <row r="177" spans="2:34" ht="15" thickBot="1" x14ac:dyDescent="0.25">
      <c r="B177" s="190" t="str">
        <f>תקן[[#This Row],[סוג מרכז]]</f>
        <v>תשושי נפש</v>
      </c>
      <c r="C177" s="190">
        <f>תקן[[#This Row],[גודל מרכז]]</f>
        <v>15</v>
      </c>
      <c r="D177" s="190" t="str">
        <f>תקן[[#This Row],[סוג פריט]]</f>
        <v>ריהוט</v>
      </c>
      <c r="E177" s="190" t="str">
        <f>תקן[[#This Row],[קטגוריה]]</f>
        <v>חדר רחצה</v>
      </c>
      <c r="F177" s="177" t="str">
        <f>תקן[[#This Row],[תיאור הפריט]]</f>
        <v>מראה</v>
      </c>
      <c r="G177" s="190">
        <f>תקן[[#This Row],[עלות פריט]]</f>
        <v>250</v>
      </c>
      <c r="H177" s="190">
        <f>תקן[[#This Row],[כמות]]</f>
        <v>1</v>
      </c>
      <c r="I177" s="190">
        <f>תקן[[#This Row],[סהכ עלות]]</f>
        <v>250</v>
      </c>
      <c r="J177" s="191"/>
      <c r="K177" s="179" t="str">
        <f t="shared" si="24"/>
        <v>מראה</v>
      </c>
      <c r="L177" s="180"/>
      <c r="M177" s="181">
        <f t="shared" si="22"/>
        <v>-1</v>
      </c>
      <c r="N177" s="181">
        <f t="shared" si="23"/>
        <v>0</v>
      </c>
      <c r="O177" s="180"/>
      <c r="P177" s="192"/>
      <c r="Q177" s="185" t="str">
        <f t="shared" si="29"/>
        <v>תשושי נפש</v>
      </c>
      <c r="R177" s="185">
        <f t="shared" si="30"/>
        <v>15</v>
      </c>
      <c r="S177" s="185" t="str">
        <f t="shared" si="31"/>
        <v>ריהוט</v>
      </c>
      <c r="T177" s="186" t="str">
        <f t="shared" si="32"/>
        <v>מראה</v>
      </c>
      <c r="U177" s="187">
        <f t="shared" si="26"/>
        <v>0</v>
      </c>
      <c r="V177" s="181">
        <f t="shared" si="27"/>
        <v>-1</v>
      </c>
      <c r="W177" s="181">
        <f t="shared" si="28"/>
        <v>250</v>
      </c>
      <c r="X177" s="181">
        <f t="shared" si="25"/>
        <v>0</v>
      </c>
      <c r="Y177" s="193"/>
      <c r="AA177" s="189" t="str">
        <f>'טבלה מרכזת תקן מקור'!A177</f>
        <v>תשושי נפש</v>
      </c>
      <c r="AB177" s="189">
        <f>'טבלה מרכזת תקן מקור'!B177</f>
        <v>15</v>
      </c>
      <c r="AC177" s="189" t="str">
        <f>'טבלה מרכזת תקן מקור'!C177</f>
        <v>ריהוט</v>
      </c>
      <c r="AD177" s="189" t="str">
        <f>'טבלה מרכזת תקן מקור'!D177</f>
        <v>חדר רחצה</v>
      </c>
      <c r="AE177" s="189" t="str">
        <f>'טבלה מרכזת תקן מקור'!E177</f>
        <v>מראה</v>
      </c>
      <c r="AF177" s="189">
        <f>'טבלה מרכזת תקן מקור'!F177</f>
        <v>250</v>
      </c>
      <c r="AG177" s="189">
        <f>'טבלה מרכזת תקן מקור'!G177</f>
        <v>1</v>
      </c>
      <c r="AH177" s="189">
        <f>'טבלה מרכזת תקן מקור'!H177</f>
        <v>250</v>
      </c>
    </row>
    <row r="178" spans="2:34" ht="15" thickBot="1" x14ac:dyDescent="0.25">
      <c r="B178" s="190" t="str">
        <f>תקן[[#This Row],[סוג מרכז]]</f>
        <v>תשושי נפש</v>
      </c>
      <c r="C178" s="190">
        <f>תקן[[#This Row],[גודל מרכז]]</f>
        <v>15</v>
      </c>
      <c r="D178" s="190" t="str">
        <f>תקן[[#This Row],[סוג פריט]]</f>
        <v>ריהוט</v>
      </c>
      <c r="E178" s="190" t="str">
        <f>תקן[[#This Row],[קטגוריה]]</f>
        <v>מלתחה</v>
      </c>
      <c r="F178" s="177" t="str">
        <f>תקן[[#This Row],[תיאור הפריט]]</f>
        <v>מראת קיר גבוהה</v>
      </c>
      <c r="G178" s="190">
        <f>תקן[[#This Row],[עלות פריט]]</f>
        <v>1200</v>
      </c>
      <c r="H178" s="190">
        <f>תקן[[#This Row],[כמות]]</f>
        <v>1</v>
      </c>
      <c r="I178" s="190">
        <f>תקן[[#This Row],[סהכ עלות]]</f>
        <v>1200</v>
      </c>
      <c r="J178" s="191"/>
      <c r="K178" s="179" t="str">
        <f t="shared" si="24"/>
        <v>מראת קיר גבוהה</v>
      </c>
      <c r="L178" s="180"/>
      <c r="M178" s="181">
        <f t="shared" si="22"/>
        <v>-1</v>
      </c>
      <c r="N178" s="181">
        <f t="shared" si="23"/>
        <v>0</v>
      </c>
      <c r="O178" s="180"/>
      <c r="P178" s="192"/>
      <c r="Q178" s="185" t="str">
        <f t="shared" si="29"/>
        <v>תשושי נפש</v>
      </c>
      <c r="R178" s="185">
        <f t="shared" si="30"/>
        <v>15</v>
      </c>
      <c r="S178" s="185" t="str">
        <f t="shared" si="31"/>
        <v>ריהוט</v>
      </c>
      <c r="T178" s="186" t="str">
        <f t="shared" si="32"/>
        <v>מראת קיר גבוהה</v>
      </c>
      <c r="U178" s="187">
        <f t="shared" si="26"/>
        <v>0</v>
      </c>
      <c r="V178" s="181">
        <f t="shared" si="27"/>
        <v>-1</v>
      </c>
      <c r="W178" s="181">
        <f t="shared" si="28"/>
        <v>1200</v>
      </c>
      <c r="X178" s="181">
        <f t="shared" si="25"/>
        <v>0</v>
      </c>
      <c r="Y178" s="193"/>
      <c r="AA178" s="189" t="str">
        <f>'טבלה מרכזת תקן מקור'!A178</f>
        <v>תשושי נפש</v>
      </c>
      <c r="AB178" s="189">
        <f>'טבלה מרכזת תקן מקור'!B178</f>
        <v>15</v>
      </c>
      <c r="AC178" s="189" t="str">
        <f>'טבלה מרכזת תקן מקור'!C178</f>
        <v>ריהוט</v>
      </c>
      <c r="AD178" s="189" t="str">
        <f>'טבלה מרכזת תקן מקור'!D178</f>
        <v>מלתחה</v>
      </c>
      <c r="AE178" s="189" t="str">
        <f>'טבלה מרכזת תקן מקור'!E178</f>
        <v>מראת קיר גבוהה</v>
      </c>
      <c r="AF178" s="189">
        <f>'טבלה מרכזת תקן מקור'!F178</f>
        <v>1200</v>
      </c>
      <c r="AG178" s="189">
        <f>'טבלה מרכזת תקן מקור'!G178</f>
        <v>1</v>
      </c>
      <c r="AH178" s="189">
        <f>'טבלה מרכזת תקן מקור'!H178</f>
        <v>1200</v>
      </c>
    </row>
    <row r="179" spans="2:34" ht="15" thickBot="1" x14ac:dyDescent="0.25">
      <c r="B179" s="190" t="str">
        <f>תקן[[#This Row],[סוג מרכז]]</f>
        <v>תשושי נפש</v>
      </c>
      <c r="C179" s="190">
        <f>תקן[[#This Row],[גודל מרכז]]</f>
        <v>15</v>
      </c>
      <c r="D179" s="190" t="str">
        <f>תקן[[#This Row],[סוג פריט]]</f>
        <v>ריהוט</v>
      </c>
      <c r="E179" s="190" t="str">
        <f>תקן[[#This Row],[קטגוריה]]</f>
        <v>שירותי צוות ומלתחה</v>
      </c>
      <c r="F179" s="177" t="str">
        <f>תקן[[#This Row],[תיאור הפריט]]</f>
        <v>מראת קיר גבוהה</v>
      </c>
      <c r="G179" s="190">
        <f>תקן[[#This Row],[עלות פריט]]</f>
        <v>1200</v>
      </c>
      <c r="H179" s="190">
        <f>תקן[[#This Row],[כמות]]</f>
        <v>1</v>
      </c>
      <c r="I179" s="190">
        <f>תקן[[#This Row],[סהכ עלות]]</f>
        <v>1200</v>
      </c>
      <c r="J179" s="191"/>
      <c r="K179" s="179" t="str">
        <f t="shared" si="24"/>
        <v>מראת קיר גבוהה</v>
      </c>
      <c r="L179" s="180"/>
      <c r="M179" s="181">
        <f t="shared" si="22"/>
        <v>-1</v>
      </c>
      <c r="N179" s="181">
        <f t="shared" si="23"/>
        <v>0</v>
      </c>
      <c r="O179" s="180"/>
      <c r="P179" s="192"/>
      <c r="Q179" s="185" t="str">
        <f t="shared" si="29"/>
        <v>תשושי נפש</v>
      </c>
      <c r="R179" s="185">
        <f t="shared" si="30"/>
        <v>15</v>
      </c>
      <c r="S179" s="185" t="str">
        <f t="shared" si="31"/>
        <v>ריהוט</v>
      </c>
      <c r="T179" s="186" t="str">
        <f t="shared" si="32"/>
        <v>מראת קיר גבוהה</v>
      </c>
      <c r="U179" s="187">
        <f t="shared" si="26"/>
        <v>0</v>
      </c>
      <c r="V179" s="181">
        <f t="shared" si="27"/>
        <v>-1</v>
      </c>
      <c r="W179" s="181">
        <f t="shared" si="28"/>
        <v>1200</v>
      </c>
      <c r="X179" s="181">
        <f t="shared" si="25"/>
        <v>0</v>
      </c>
      <c r="Y179" s="193"/>
      <c r="AA179" s="189" t="str">
        <f>'טבלה מרכזת תקן מקור'!A179</f>
        <v>תשושי נפש</v>
      </c>
      <c r="AB179" s="189">
        <f>'טבלה מרכזת תקן מקור'!B179</f>
        <v>15</v>
      </c>
      <c r="AC179" s="189" t="str">
        <f>'טבלה מרכזת תקן מקור'!C179</f>
        <v>ריהוט</v>
      </c>
      <c r="AD179" s="189" t="str">
        <f>'טבלה מרכזת תקן מקור'!D179</f>
        <v>שירותי צוות ומלתחה</v>
      </c>
      <c r="AE179" s="189" t="str">
        <f>'טבלה מרכזת תקן מקור'!E179</f>
        <v>מראת קיר גבוהה</v>
      </c>
      <c r="AF179" s="189">
        <f>'טבלה מרכזת תקן מקור'!F179</f>
        <v>1200</v>
      </c>
      <c r="AG179" s="189">
        <f>'טבלה מרכזת תקן מקור'!G179</f>
        <v>1</v>
      </c>
      <c r="AH179" s="189">
        <f>'טבלה מרכזת תקן מקור'!H179</f>
        <v>1200</v>
      </c>
    </row>
    <row r="180" spans="2:34" ht="15" thickBot="1" x14ac:dyDescent="0.25">
      <c r="B180" s="190" t="str">
        <f>תקן[[#This Row],[סוג מרכז]]</f>
        <v>תשושי נפש</v>
      </c>
      <c r="C180" s="190">
        <f>תקן[[#This Row],[גודל מרכז]]</f>
        <v>15</v>
      </c>
      <c r="D180" s="190" t="str">
        <f>תקן[[#This Row],[סוג פריט]]</f>
        <v>ריהוט</v>
      </c>
      <c r="E180" s="190" t="str">
        <f>תקן[[#This Row],[קטגוריה]]</f>
        <v>חצר פעילות ומנוחה</v>
      </c>
      <c r="F180" s="177" t="str">
        <f>תקן[[#This Row],[תיאור הפריט]]</f>
        <v>ספסל גן</v>
      </c>
      <c r="G180" s="190">
        <f>תקן[[#This Row],[עלות פריט]]</f>
        <v>1650</v>
      </c>
      <c r="H180" s="190">
        <f>תקן[[#This Row],[כמות]]</f>
        <v>2</v>
      </c>
      <c r="I180" s="190">
        <f>תקן[[#This Row],[סהכ עלות]]</f>
        <v>3300</v>
      </c>
      <c r="J180" s="191"/>
      <c r="K180" s="179" t="str">
        <f t="shared" si="24"/>
        <v>ספסל גן</v>
      </c>
      <c r="L180" s="180"/>
      <c r="M180" s="181">
        <f t="shared" si="22"/>
        <v>-2</v>
      </c>
      <c r="N180" s="181">
        <f t="shared" si="23"/>
        <v>0</v>
      </c>
      <c r="O180" s="180"/>
      <c r="P180" s="192"/>
      <c r="Q180" s="185" t="str">
        <f t="shared" si="29"/>
        <v>תשושי נפש</v>
      </c>
      <c r="R180" s="185">
        <f t="shared" si="30"/>
        <v>15</v>
      </c>
      <c r="S180" s="185" t="str">
        <f t="shared" si="31"/>
        <v>ריהוט</v>
      </c>
      <c r="T180" s="186" t="str">
        <f t="shared" si="32"/>
        <v>ספסל גן</v>
      </c>
      <c r="U180" s="187">
        <f t="shared" si="26"/>
        <v>0</v>
      </c>
      <c r="V180" s="181">
        <f t="shared" si="27"/>
        <v>-2</v>
      </c>
      <c r="W180" s="181">
        <f t="shared" si="28"/>
        <v>1650</v>
      </c>
      <c r="X180" s="181">
        <f t="shared" si="25"/>
        <v>0</v>
      </c>
      <c r="Y180" s="193"/>
      <c r="AA180" s="189" t="str">
        <f>'טבלה מרכזת תקן מקור'!A180</f>
        <v>תשושי נפש</v>
      </c>
      <c r="AB180" s="189">
        <f>'טבלה מרכזת תקן מקור'!B180</f>
        <v>15</v>
      </c>
      <c r="AC180" s="189" t="str">
        <f>'טבלה מרכזת תקן מקור'!C180</f>
        <v>ריהוט</v>
      </c>
      <c r="AD180" s="189" t="str">
        <f>'טבלה מרכזת תקן מקור'!D180</f>
        <v>חצר פעילות ומנוחה</v>
      </c>
      <c r="AE180" s="189" t="str">
        <f>'טבלה מרכזת תקן מקור'!E180</f>
        <v>ספסל גן</v>
      </c>
      <c r="AF180" s="189">
        <f>'טבלה מרכזת תקן מקור'!F180</f>
        <v>1650</v>
      </c>
      <c r="AG180" s="189">
        <f>'טבלה מרכזת תקן מקור'!G180</f>
        <v>2</v>
      </c>
      <c r="AH180" s="189">
        <f>'טבלה מרכזת תקן מקור'!H180</f>
        <v>3300</v>
      </c>
    </row>
    <row r="181" spans="2:34" ht="15" thickBot="1" x14ac:dyDescent="0.25">
      <c r="B181" s="190" t="str">
        <f>תקן[[#This Row],[סוג מרכז]]</f>
        <v>תשושי נפש</v>
      </c>
      <c r="C181" s="190">
        <f>תקן[[#This Row],[גודל מרכז]]</f>
        <v>15</v>
      </c>
      <c r="D181" s="190" t="str">
        <f>תקן[[#This Row],[סוג פריט]]</f>
        <v>ריהוט</v>
      </c>
      <c r="E181" s="190" t="str">
        <f>תקן[[#This Row],[קטגוריה]]</f>
        <v>חדר רחצה</v>
      </c>
      <c r="F181" s="177" t="str">
        <f>תקן[[#This Row],[תיאור הפריט]]</f>
        <v>ספסל הלבשה</v>
      </c>
      <c r="G181" s="190">
        <f>תקן[[#This Row],[עלות פריט]]</f>
        <v>600</v>
      </c>
      <c r="H181" s="190">
        <f>תקן[[#This Row],[כמות]]</f>
        <v>1</v>
      </c>
      <c r="I181" s="190">
        <f>תקן[[#This Row],[סהכ עלות]]</f>
        <v>600</v>
      </c>
      <c r="J181" s="191"/>
      <c r="K181" s="179" t="str">
        <f t="shared" si="24"/>
        <v>ספסל הלבשה</v>
      </c>
      <c r="L181" s="180"/>
      <c r="M181" s="181">
        <f t="shared" si="22"/>
        <v>-1</v>
      </c>
      <c r="N181" s="181">
        <f t="shared" si="23"/>
        <v>0</v>
      </c>
      <c r="O181" s="180"/>
      <c r="P181" s="192"/>
      <c r="Q181" s="185" t="str">
        <f t="shared" si="29"/>
        <v>תשושי נפש</v>
      </c>
      <c r="R181" s="185">
        <f t="shared" si="30"/>
        <v>15</v>
      </c>
      <c r="S181" s="185" t="str">
        <f t="shared" si="31"/>
        <v>ריהוט</v>
      </c>
      <c r="T181" s="186" t="str">
        <f t="shared" si="32"/>
        <v>ספסל הלבשה</v>
      </c>
      <c r="U181" s="187">
        <f t="shared" si="26"/>
        <v>0</v>
      </c>
      <c r="V181" s="181">
        <f t="shared" si="27"/>
        <v>-1</v>
      </c>
      <c r="W181" s="181">
        <f t="shared" si="28"/>
        <v>600</v>
      </c>
      <c r="X181" s="181">
        <f t="shared" si="25"/>
        <v>0</v>
      </c>
      <c r="Y181" s="193"/>
      <c r="AA181" s="189" t="str">
        <f>'טבלה מרכזת תקן מקור'!A181</f>
        <v>תשושי נפש</v>
      </c>
      <c r="AB181" s="189">
        <f>'טבלה מרכזת תקן מקור'!B181</f>
        <v>15</v>
      </c>
      <c r="AC181" s="189" t="str">
        <f>'טבלה מרכזת תקן מקור'!C181</f>
        <v>ריהוט</v>
      </c>
      <c r="AD181" s="189" t="str">
        <f>'טבלה מרכזת תקן מקור'!D181</f>
        <v>חדר רחצה</v>
      </c>
      <c r="AE181" s="189" t="str">
        <f>'טבלה מרכזת תקן מקור'!E181</f>
        <v>ספסל הלבשה</v>
      </c>
      <c r="AF181" s="189">
        <f>'טבלה מרכזת תקן מקור'!F181</f>
        <v>600</v>
      </c>
      <c r="AG181" s="189">
        <f>'טבלה מרכזת תקן מקור'!G181</f>
        <v>1</v>
      </c>
      <c r="AH181" s="189">
        <f>'טבלה מרכזת תקן מקור'!H181</f>
        <v>600</v>
      </c>
    </row>
    <row r="182" spans="2:34" ht="15" thickBot="1" x14ac:dyDescent="0.25">
      <c r="B182" s="190" t="str">
        <f>תקן[[#This Row],[סוג מרכז]]</f>
        <v>תשושי נפש</v>
      </c>
      <c r="C182" s="190">
        <f>תקן[[#This Row],[גודל מרכז]]</f>
        <v>15</v>
      </c>
      <c r="D182" s="190" t="str">
        <f>תקן[[#This Row],[סוג פריט]]</f>
        <v>ריהוט</v>
      </c>
      <c r="E182" s="190" t="str">
        <f>תקן[[#This Row],[קטגוריה]]</f>
        <v>חדר מזכירות וקבלה</v>
      </c>
      <c r="F182" s="177" t="str">
        <f>תקן[[#This Row],[תיאור הפריט]]</f>
        <v>עמדת מחשב ומדפסת</v>
      </c>
      <c r="G182" s="190">
        <f>תקן[[#This Row],[עלות פריט]]</f>
        <v>1100</v>
      </c>
      <c r="H182" s="190">
        <f>תקן[[#This Row],[כמות]]</f>
        <v>1</v>
      </c>
      <c r="I182" s="190">
        <f>תקן[[#This Row],[סהכ עלות]]</f>
        <v>1100</v>
      </c>
      <c r="J182" s="191"/>
      <c r="K182" s="179" t="str">
        <f t="shared" si="24"/>
        <v>עמדת מחשב ומדפסת</v>
      </c>
      <c r="L182" s="180"/>
      <c r="M182" s="181">
        <f t="shared" si="22"/>
        <v>-1</v>
      </c>
      <c r="N182" s="181">
        <f t="shared" si="23"/>
        <v>0</v>
      </c>
      <c r="O182" s="180"/>
      <c r="P182" s="192"/>
      <c r="Q182" s="185" t="str">
        <f t="shared" si="29"/>
        <v>תשושי נפש</v>
      </c>
      <c r="R182" s="185">
        <f t="shared" si="30"/>
        <v>15</v>
      </c>
      <c r="S182" s="185" t="str">
        <f t="shared" si="31"/>
        <v>ריהוט</v>
      </c>
      <c r="T182" s="186" t="str">
        <f t="shared" si="32"/>
        <v>עמדת מחשב ומדפסת</v>
      </c>
      <c r="U182" s="187">
        <f t="shared" si="26"/>
        <v>0</v>
      </c>
      <c r="V182" s="181">
        <f t="shared" si="27"/>
        <v>-1</v>
      </c>
      <c r="W182" s="181">
        <f t="shared" si="28"/>
        <v>1100</v>
      </c>
      <c r="X182" s="181">
        <f t="shared" si="25"/>
        <v>0</v>
      </c>
      <c r="Y182" s="193"/>
      <c r="AA182" s="189" t="str">
        <f>'טבלה מרכזת תקן מקור'!A182</f>
        <v>תשושי נפש</v>
      </c>
      <c r="AB182" s="189">
        <f>'טבלה מרכזת תקן מקור'!B182</f>
        <v>15</v>
      </c>
      <c r="AC182" s="189" t="str">
        <f>'טבלה מרכזת תקן מקור'!C182</f>
        <v>ריהוט</v>
      </c>
      <c r="AD182" s="189" t="str">
        <f>'טבלה מרכזת תקן מקור'!D182</f>
        <v>חדר מזכירות וקבלה</v>
      </c>
      <c r="AE182" s="189" t="str">
        <f>'טבלה מרכזת תקן מקור'!E182</f>
        <v>עמדת מחשב ומדפסת</v>
      </c>
      <c r="AF182" s="189">
        <f>'טבלה מרכזת תקן מקור'!F182</f>
        <v>1100</v>
      </c>
      <c r="AG182" s="189">
        <f>'טבלה מרכזת תקן מקור'!G182</f>
        <v>1</v>
      </c>
      <c r="AH182" s="189">
        <f>'טבלה מרכזת תקן מקור'!H182</f>
        <v>1100</v>
      </c>
    </row>
    <row r="183" spans="2:34" ht="15" thickBot="1" x14ac:dyDescent="0.25">
      <c r="B183" s="190" t="str">
        <f>תקן[[#This Row],[סוג מרכז]]</f>
        <v>תשושי נפש</v>
      </c>
      <c r="C183" s="190">
        <f>תקן[[#This Row],[גודל מרכז]]</f>
        <v>15</v>
      </c>
      <c r="D183" s="190" t="str">
        <f>תקן[[#This Row],[סוג פריט]]</f>
        <v>ריהוט</v>
      </c>
      <c r="E183" s="190" t="str">
        <f>תקן[[#This Row],[קטגוריה]]</f>
        <v>חדר מנוחה</v>
      </c>
      <c r="F183" s="177" t="str">
        <f>תקן[[#This Row],[תיאור הפריט]]</f>
        <v>פרגוד אחות 3 כנפיים</v>
      </c>
      <c r="G183" s="190">
        <f>תקן[[#This Row],[עלות פריט]]</f>
        <v>700</v>
      </c>
      <c r="H183" s="190">
        <f>תקן[[#This Row],[כמות]]</f>
        <v>1</v>
      </c>
      <c r="I183" s="190">
        <f>תקן[[#This Row],[סהכ עלות]]</f>
        <v>700</v>
      </c>
      <c r="J183" s="191"/>
      <c r="K183" s="179" t="str">
        <f t="shared" si="24"/>
        <v>פרגוד אחות 3 כנפיים</v>
      </c>
      <c r="L183" s="180"/>
      <c r="M183" s="181">
        <f t="shared" si="22"/>
        <v>-1</v>
      </c>
      <c r="N183" s="181">
        <f t="shared" si="23"/>
        <v>0</v>
      </c>
      <c r="O183" s="180"/>
      <c r="P183" s="192"/>
      <c r="Q183" s="185" t="str">
        <f t="shared" si="29"/>
        <v>תשושי נפש</v>
      </c>
      <c r="R183" s="185">
        <f t="shared" si="30"/>
        <v>15</v>
      </c>
      <c r="S183" s="185" t="str">
        <f t="shared" si="31"/>
        <v>ריהוט</v>
      </c>
      <c r="T183" s="186" t="str">
        <f t="shared" si="32"/>
        <v>פרגוד אחות 3 כנפיים</v>
      </c>
      <c r="U183" s="187">
        <f t="shared" si="26"/>
        <v>0</v>
      </c>
      <c r="V183" s="181">
        <f t="shared" si="27"/>
        <v>-1</v>
      </c>
      <c r="W183" s="181">
        <f t="shared" si="28"/>
        <v>700</v>
      </c>
      <c r="X183" s="181">
        <f t="shared" si="25"/>
        <v>0</v>
      </c>
      <c r="Y183" s="193"/>
      <c r="AA183" s="189" t="str">
        <f>'טבלה מרכזת תקן מקור'!A183</f>
        <v>תשושי נפש</v>
      </c>
      <c r="AB183" s="189">
        <f>'טבלה מרכזת תקן מקור'!B183</f>
        <v>15</v>
      </c>
      <c r="AC183" s="189" t="str">
        <f>'טבלה מרכזת תקן מקור'!C183</f>
        <v>ריהוט</v>
      </c>
      <c r="AD183" s="189" t="str">
        <f>'טבלה מרכזת תקן מקור'!D183</f>
        <v>חדר מנוחה</v>
      </c>
      <c r="AE183" s="189" t="str">
        <f>'טבלה מרכזת תקן מקור'!E183</f>
        <v>פרגוד אחות 3 כנפיים</v>
      </c>
      <c r="AF183" s="189">
        <f>'טבלה מרכזת תקן מקור'!F183</f>
        <v>700</v>
      </c>
      <c r="AG183" s="189">
        <f>'טבלה מרכזת תקן מקור'!G183</f>
        <v>1</v>
      </c>
      <c r="AH183" s="189">
        <f>'טבלה מרכזת תקן מקור'!H183</f>
        <v>700</v>
      </c>
    </row>
    <row r="184" spans="2:34" ht="15" thickBot="1" x14ac:dyDescent="0.25">
      <c r="B184" s="190" t="str">
        <f>תקן[[#This Row],[סוג מרכז]]</f>
        <v>תשושי נפש</v>
      </c>
      <c r="C184" s="190">
        <f>תקן[[#This Row],[גודל מרכז]]</f>
        <v>15</v>
      </c>
      <c r="D184" s="190" t="str">
        <f>תקן[[#This Row],[סוג פריט]]</f>
        <v>ריהוט</v>
      </c>
      <c r="E184" s="190" t="str">
        <f>תקן[[#This Row],[קטגוריה]]</f>
        <v>חדרי צוות/רב תחומי</v>
      </c>
      <c r="F184" s="177" t="str">
        <f>תקן[[#This Row],[תיאור הפריט]]</f>
        <v>פרגוד אחות 3 כנפיים</v>
      </c>
      <c r="G184" s="190">
        <f>תקן[[#This Row],[עלות פריט]]</f>
        <v>700</v>
      </c>
      <c r="H184" s="190">
        <f>תקן[[#This Row],[כמות]]</f>
        <v>1</v>
      </c>
      <c r="I184" s="190">
        <f>תקן[[#This Row],[סהכ עלות]]</f>
        <v>700</v>
      </c>
      <c r="J184" s="191"/>
      <c r="K184" s="179" t="str">
        <f t="shared" si="24"/>
        <v>פרגוד אחות 3 כנפיים</v>
      </c>
      <c r="L184" s="180"/>
      <c r="M184" s="181">
        <f t="shared" si="22"/>
        <v>-1</v>
      </c>
      <c r="N184" s="181">
        <f t="shared" si="23"/>
        <v>0</v>
      </c>
      <c r="O184" s="180"/>
      <c r="P184" s="192"/>
      <c r="Q184" s="185" t="str">
        <f t="shared" si="29"/>
        <v>תשושי נפש</v>
      </c>
      <c r="R184" s="185">
        <f t="shared" si="30"/>
        <v>15</v>
      </c>
      <c r="S184" s="185" t="str">
        <f t="shared" si="31"/>
        <v>ריהוט</v>
      </c>
      <c r="T184" s="186" t="str">
        <f t="shared" si="32"/>
        <v>פרגוד אחות 3 כנפיים</v>
      </c>
      <c r="U184" s="187">
        <f t="shared" si="26"/>
        <v>0</v>
      </c>
      <c r="V184" s="181">
        <f t="shared" si="27"/>
        <v>-1</v>
      </c>
      <c r="W184" s="181">
        <f t="shared" si="28"/>
        <v>700</v>
      </c>
      <c r="X184" s="181">
        <f t="shared" si="25"/>
        <v>0</v>
      </c>
      <c r="Y184" s="193"/>
      <c r="AA184" s="189" t="str">
        <f>'טבלה מרכזת תקן מקור'!A184</f>
        <v>תשושי נפש</v>
      </c>
      <c r="AB184" s="189">
        <f>'טבלה מרכזת תקן מקור'!B184</f>
        <v>15</v>
      </c>
      <c r="AC184" s="189" t="str">
        <f>'טבלה מרכזת תקן מקור'!C184</f>
        <v>ריהוט</v>
      </c>
      <c r="AD184" s="189" t="str">
        <f>'טבלה מרכזת תקן מקור'!D184</f>
        <v>חדרי צוות/רב תחומי</v>
      </c>
      <c r="AE184" s="189" t="str">
        <f>'טבלה מרכזת תקן מקור'!E184</f>
        <v>פרגוד אחות 3 כנפיים</v>
      </c>
      <c r="AF184" s="189">
        <f>'טבלה מרכזת תקן מקור'!F184</f>
        <v>700</v>
      </c>
      <c r="AG184" s="189">
        <f>'טבלה מרכזת תקן מקור'!G184</f>
        <v>1</v>
      </c>
      <c r="AH184" s="189">
        <f>'טבלה מרכזת תקן מקור'!H184</f>
        <v>700</v>
      </c>
    </row>
    <row r="185" spans="2:34" ht="15" thickBot="1" x14ac:dyDescent="0.25">
      <c r="B185" s="190" t="str">
        <f>תקן[[#This Row],[סוג מרכז]]</f>
        <v>תשושי נפש</v>
      </c>
      <c r="C185" s="190">
        <f>תקן[[#This Row],[גודל מרכז]]</f>
        <v>15</v>
      </c>
      <c r="D185" s="190" t="str">
        <f>תקן[[#This Row],[סוג פריט]]</f>
        <v>ריהוט</v>
      </c>
      <c r="E185" s="190" t="str">
        <f>תקן[[#This Row],[קטגוריה]]</f>
        <v>חדר אוכל</v>
      </c>
      <c r="F185" s="177" t="str">
        <f>תקן[[#This Row],[תיאור הפריט]]</f>
        <v>שולחן אוכל (4 מקומות)</v>
      </c>
      <c r="G185" s="190">
        <f>תקן[[#This Row],[עלות פריט]]</f>
        <v>1590</v>
      </c>
      <c r="H185" s="190">
        <f>תקן[[#This Row],[כמות]]</f>
        <v>5</v>
      </c>
      <c r="I185" s="190">
        <f>תקן[[#This Row],[סהכ עלות]]</f>
        <v>7950</v>
      </c>
      <c r="J185" s="191"/>
      <c r="K185" s="179" t="str">
        <f t="shared" si="24"/>
        <v>שולחן אוכל (4 מקומות)</v>
      </c>
      <c r="L185" s="180"/>
      <c r="M185" s="181">
        <f t="shared" si="22"/>
        <v>-5</v>
      </c>
      <c r="N185" s="181">
        <f t="shared" si="23"/>
        <v>0</v>
      </c>
      <c r="O185" s="180"/>
      <c r="P185" s="192"/>
      <c r="Q185" s="185" t="str">
        <f t="shared" si="29"/>
        <v>תשושי נפש</v>
      </c>
      <c r="R185" s="185">
        <f t="shared" si="30"/>
        <v>15</v>
      </c>
      <c r="S185" s="185" t="str">
        <f t="shared" si="31"/>
        <v>ריהוט</v>
      </c>
      <c r="T185" s="186" t="str">
        <f t="shared" si="32"/>
        <v>שולחן אוכל (4 מקומות)</v>
      </c>
      <c r="U185" s="187">
        <f t="shared" si="26"/>
        <v>0</v>
      </c>
      <c r="V185" s="181">
        <f t="shared" si="27"/>
        <v>-5</v>
      </c>
      <c r="W185" s="181">
        <f t="shared" si="28"/>
        <v>1590</v>
      </c>
      <c r="X185" s="181">
        <f t="shared" si="25"/>
        <v>0</v>
      </c>
      <c r="Y185" s="193"/>
      <c r="AA185" s="189" t="str">
        <f>'טבלה מרכזת תקן מקור'!A185</f>
        <v>תשושי נפש</v>
      </c>
      <c r="AB185" s="189">
        <f>'טבלה מרכזת תקן מקור'!B185</f>
        <v>15</v>
      </c>
      <c r="AC185" s="189" t="str">
        <f>'טבלה מרכזת תקן מקור'!C185</f>
        <v>ריהוט</v>
      </c>
      <c r="AD185" s="189" t="str">
        <f>'טבלה מרכזת תקן מקור'!D185</f>
        <v>חדר אוכל</v>
      </c>
      <c r="AE185" s="189" t="str">
        <f>'טבלה מרכזת תקן מקור'!E185</f>
        <v>שולחן אוכל (4 מקומות)</v>
      </c>
      <c r="AF185" s="189">
        <f>'טבלה מרכזת תקן מקור'!F185</f>
        <v>1590</v>
      </c>
      <c r="AG185" s="189">
        <f>'טבלה מרכזת תקן מקור'!G185</f>
        <v>5</v>
      </c>
      <c r="AH185" s="189">
        <f>'טבלה מרכזת תקן מקור'!H185</f>
        <v>7950</v>
      </c>
    </row>
    <row r="186" spans="2:34" ht="15" thickBot="1" x14ac:dyDescent="0.25">
      <c r="B186" s="190" t="str">
        <f>תקן[[#This Row],[סוג מרכז]]</f>
        <v>תשושי נפש</v>
      </c>
      <c r="C186" s="190">
        <f>תקן[[#This Row],[גודל מרכז]]</f>
        <v>15</v>
      </c>
      <c r="D186" s="190" t="str">
        <f>תקן[[#This Row],[סוג פריט]]</f>
        <v>ריהוט</v>
      </c>
      <c r="E186" s="190" t="str">
        <f>תקן[[#This Row],[קטגוריה]]</f>
        <v>חצר פעילות ומנוחה</v>
      </c>
      <c r="F186" s="177" t="str">
        <f>תקן[[#This Row],[תיאור הפריט]]</f>
        <v>שולחן גן</v>
      </c>
      <c r="G186" s="190">
        <f>תקן[[#This Row],[עלות פריט]]</f>
        <v>850</v>
      </c>
      <c r="H186" s="190">
        <f>תקן[[#This Row],[כמות]]</f>
        <v>1</v>
      </c>
      <c r="I186" s="190">
        <f>תקן[[#This Row],[סהכ עלות]]</f>
        <v>850</v>
      </c>
      <c r="J186" s="191"/>
      <c r="K186" s="179" t="str">
        <f t="shared" si="24"/>
        <v>שולחן גן</v>
      </c>
      <c r="L186" s="180"/>
      <c r="M186" s="181">
        <f t="shared" si="22"/>
        <v>-1</v>
      </c>
      <c r="N186" s="181">
        <f t="shared" si="23"/>
        <v>0</v>
      </c>
      <c r="O186" s="180"/>
      <c r="P186" s="192"/>
      <c r="Q186" s="185" t="str">
        <f t="shared" si="29"/>
        <v>תשושי נפש</v>
      </c>
      <c r="R186" s="185">
        <f t="shared" si="30"/>
        <v>15</v>
      </c>
      <c r="S186" s="185" t="str">
        <f t="shared" si="31"/>
        <v>ריהוט</v>
      </c>
      <c r="T186" s="186" t="str">
        <f t="shared" si="32"/>
        <v>שולחן גן</v>
      </c>
      <c r="U186" s="187">
        <f t="shared" si="26"/>
        <v>0</v>
      </c>
      <c r="V186" s="181">
        <f t="shared" si="27"/>
        <v>-1</v>
      </c>
      <c r="W186" s="181">
        <f t="shared" si="28"/>
        <v>850</v>
      </c>
      <c r="X186" s="181">
        <f t="shared" si="25"/>
        <v>0</v>
      </c>
      <c r="Y186" s="193"/>
      <c r="AA186" s="189" t="str">
        <f>'טבלה מרכזת תקן מקור'!A186</f>
        <v>תשושי נפש</v>
      </c>
      <c r="AB186" s="189">
        <f>'טבלה מרכזת תקן מקור'!B186</f>
        <v>15</v>
      </c>
      <c r="AC186" s="189" t="str">
        <f>'טבלה מרכזת תקן מקור'!C186</f>
        <v>ריהוט</v>
      </c>
      <c r="AD186" s="189" t="str">
        <f>'טבלה מרכזת תקן מקור'!D186</f>
        <v>חצר פעילות ומנוחה</v>
      </c>
      <c r="AE186" s="189" t="str">
        <f>'טבלה מרכזת תקן מקור'!E186</f>
        <v>שולחן גן</v>
      </c>
      <c r="AF186" s="189">
        <f>'טבלה מרכזת תקן מקור'!F186</f>
        <v>850</v>
      </c>
      <c r="AG186" s="189">
        <f>'טבלה מרכזת תקן מקור'!G186</f>
        <v>1</v>
      </c>
      <c r="AH186" s="189">
        <f>'טבלה מרכזת תקן מקור'!H186</f>
        <v>850</v>
      </c>
    </row>
    <row r="187" spans="2:34" ht="15" thickBot="1" x14ac:dyDescent="0.25">
      <c r="B187" s="190" t="str">
        <f>תקן[[#This Row],[סוג מרכז]]</f>
        <v>תשושי נפש</v>
      </c>
      <c r="C187" s="190">
        <f>תקן[[#This Row],[גודל מרכז]]</f>
        <v>15</v>
      </c>
      <c r="D187" s="190" t="str">
        <f>תקן[[#This Row],[סוג פריט]]</f>
        <v>ריהוט</v>
      </c>
      <c r="E187" s="190" t="str">
        <f>תקן[[#This Row],[קטגוריה]]</f>
        <v>חדר מחשבים</v>
      </c>
      <c r="F187" s="177" t="str">
        <f>תקן[[#This Row],[תיאור הפריט]]</f>
        <v>שולחן מחשב</v>
      </c>
      <c r="G187" s="190">
        <f>תקן[[#This Row],[עלות פריט]]</f>
        <v>750</v>
      </c>
      <c r="H187" s="190">
        <f>תקן[[#This Row],[כמות]]</f>
        <v>1</v>
      </c>
      <c r="I187" s="190">
        <f>תקן[[#This Row],[סהכ עלות]]</f>
        <v>750</v>
      </c>
      <c r="J187" s="191"/>
      <c r="K187" s="179" t="str">
        <f t="shared" si="24"/>
        <v>שולחן מחשב</v>
      </c>
      <c r="L187" s="180"/>
      <c r="M187" s="181">
        <f t="shared" si="22"/>
        <v>-1</v>
      </c>
      <c r="N187" s="181">
        <f t="shared" si="23"/>
        <v>0</v>
      </c>
      <c r="O187" s="180"/>
      <c r="P187" s="192"/>
      <c r="Q187" s="185" t="str">
        <f t="shared" si="29"/>
        <v>תשושי נפש</v>
      </c>
      <c r="R187" s="185">
        <f t="shared" si="30"/>
        <v>15</v>
      </c>
      <c r="S187" s="185" t="str">
        <f t="shared" si="31"/>
        <v>ריהוט</v>
      </c>
      <c r="T187" s="186" t="str">
        <f t="shared" si="32"/>
        <v>שולחן מחשב</v>
      </c>
      <c r="U187" s="187">
        <f t="shared" si="26"/>
        <v>0</v>
      </c>
      <c r="V187" s="181">
        <f t="shared" si="27"/>
        <v>-1</v>
      </c>
      <c r="W187" s="181">
        <f t="shared" si="28"/>
        <v>750</v>
      </c>
      <c r="X187" s="181">
        <f t="shared" si="25"/>
        <v>0</v>
      </c>
      <c r="Y187" s="193"/>
      <c r="AA187" s="189" t="str">
        <f>'טבלה מרכזת תקן מקור'!A187</f>
        <v>תשושי נפש</v>
      </c>
      <c r="AB187" s="189">
        <f>'טבלה מרכזת תקן מקור'!B187</f>
        <v>15</v>
      </c>
      <c r="AC187" s="189" t="str">
        <f>'טבלה מרכזת תקן מקור'!C187</f>
        <v>ריהוט</v>
      </c>
      <c r="AD187" s="189" t="str">
        <f>'טבלה מרכזת תקן מקור'!D187</f>
        <v>חדר מחשבים</v>
      </c>
      <c r="AE187" s="189" t="str">
        <f>'טבלה מרכזת תקן מקור'!E187</f>
        <v>שולחן מחשב</v>
      </c>
      <c r="AF187" s="189">
        <f>'טבלה מרכזת תקן מקור'!F187</f>
        <v>750</v>
      </c>
      <c r="AG187" s="189">
        <f>'טבלה מרכזת תקן מקור'!G187</f>
        <v>1</v>
      </c>
      <c r="AH187" s="189">
        <f>'טבלה מרכזת תקן מקור'!H187</f>
        <v>750</v>
      </c>
    </row>
    <row r="188" spans="2:34" ht="15" thickBot="1" x14ac:dyDescent="0.25">
      <c r="B188" s="190" t="str">
        <f>תקן[[#This Row],[סוג מרכז]]</f>
        <v>תשושי נפש</v>
      </c>
      <c r="C188" s="190">
        <f>תקן[[#This Row],[גודל מרכז]]</f>
        <v>15</v>
      </c>
      <c r="D188" s="190" t="str">
        <f>תקן[[#This Row],[סוג פריט]]</f>
        <v>ריהוט</v>
      </c>
      <c r="E188" s="190" t="str">
        <f>תקן[[#This Row],[קטגוריה]]</f>
        <v>חדר מחשבים</v>
      </c>
      <c r="F188" s="177" t="str">
        <f>תקן[[#This Row],[תיאור הפריט]]</f>
        <v>שולחן מחשב מתכנן</v>
      </c>
      <c r="G188" s="190">
        <f>תקן[[#This Row],[עלות פריט]]</f>
        <v>2500</v>
      </c>
      <c r="H188" s="190">
        <f>תקן[[#This Row],[כמות]]</f>
        <v>1</v>
      </c>
      <c r="I188" s="190">
        <f>תקן[[#This Row],[סהכ עלות]]</f>
        <v>2500</v>
      </c>
      <c r="J188" s="191"/>
      <c r="K188" s="179" t="str">
        <f t="shared" si="24"/>
        <v>שולחן מחשב מתכנן</v>
      </c>
      <c r="L188" s="180"/>
      <c r="M188" s="181">
        <f t="shared" si="22"/>
        <v>-1</v>
      </c>
      <c r="N188" s="181">
        <f t="shared" si="23"/>
        <v>0</v>
      </c>
      <c r="O188" s="180"/>
      <c r="P188" s="192"/>
      <c r="Q188" s="185" t="str">
        <f t="shared" si="29"/>
        <v>תשושי נפש</v>
      </c>
      <c r="R188" s="185">
        <f t="shared" si="30"/>
        <v>15</v>
      </c>
      <c r="S188" s="185" t="str">
        <f t="shared" si="31"/>
        <v>ריהוט</v>
      </c>
      <c r="T188" s="186" t="str">
        <f t="shared" si="32"/>
        <v>שולחן מחשב מתכנן</v>
      </c>
      <c r="U188" s="187">
        <f t="shared" si="26"/>
        <v>0</v>
      </c>
      <c r="V188" s="181">
        <f t="shared" si="27"/>
        <v>-1</v>
      </c>
      <c r="W188" s="181">
        <f t="shared" si="28"/>
        <v>2500</v>
      </c>
      <c r="X188" s="181">
        <f t="shared" si="25"/>
        <v>0</v>
      </c>
      <c r="Y188" s="193"/>
      <c r="AA188" s="189" t="str">
        <f>'טבלה מרכזת תקן מקור'!A188</f>
        <v>תשושי נפש</v>
      </c>
      <c r="AB188" s="189">
        <f>'טבלה מרכזת תקן מקור'!B188</f>
        <v>15</v>
      </c>
      <c r="AC188" s="189" t="str">
        <f>'טבלה מרכזת תקן מקור'!C188</f>
        <v>ריהוט</v>
      </c>
      <c r="AD188" s="189" t="str">
        <f>'טבלה מרכזת תקן מקור'!D188</f>
        <v>חדר מחשבים</v>
      </c>
      <c r="AE188" s="189" t="str">
        <f>'טבלה מרכזת תקן מקור'!E188</f>
        <v>שולחן מחשב מתכנן</v>
      </c>
      <c r="AF188" s="189">
        <f>'טבלה מרכזת תקן מקור'!F188</f>
        <v>2500</v>
      </c>
      <c r="AG188" s="189">
        <f>'טבלה מרכזת תקן מקור'!G188</f>
        <v>1</v>
      </c>
      <c r="AH188" s="189">
        <f>'טבלה מרכזת תקן מקור'!H188</f>
        <v>2500</v>
      </c>
    </row>
    <row r="189" spans="2:34" ht="29.25" thickBot="1" x14ac:dyDescent="0.25">
      <c r="B189" s="190" t="str">
        <f>תקן[[#This Row],[סוג מרכז]]</f>
        <v>תשושי נפש</v>
      </c>
      <c r="C189" s="190">
        <f>תקן[[#This Row],[גודל מרכז]]</f>
        <v>15</v>
      </c>
      <c r="D189" s="190" t="str">
        <f>תקן[[#This Row],[סוג פריט]]</f>
        <v>ריהוט</v>
      </c>
      <c r="E189" s="190" t="str">
        <f>תקן[[#This Row],[קטגוריה]]</f>
        <v>חדר מזכירות וקבלה</v>
      </c>
      <c r="F189" s="177" t="str">
        <f>תקן[[#This Row],[תיאור הפריט]]</f>
        <v>שולחן משרדי + שלוחה + מגירות</v>
      </c>
      <c r="G189" s="190">
        <f>תקן[[#This Row],[עלות פריט]]</f>
        <v>1700</v>
      </c>
      <c r="H189" s="190">
        <f>תקן[[#This Row],[כמות]]</f>
        <v>0</v>
      </c>
      <c r="I189" s="190">
        <f>תקן[[#This Row],[סהכ עלות]]</f>
        <v>0</v>
      </c>
      <c r="J189" s="191"/>
      <c r="K189" s="179" t="str">
        <f t="shared" si="24"/>
        <v>שולחן משרדי + שלוחה + מגירות</v>
      </c>
      <c r="L189" s="180"/>
      <c r="M189" s="181">
        <f t="shared" si="22"/>
        <v>0</v>
      </c>
      <c r="N189" s="181">
        <f t="shared" si="23"/>
        <v>0</v>
      </c>
      <c r="O189" s="180"/>
      <c r="P189" s="192"/>
      <c r="Q189" s="185" t="str">
        <f t="shared" si="29"/>
        <v>תשושי נפש</v>
      </c>
      <c r="R189" s="185">
        <f t="shared" si="30"/>
        <v>15</v>
      </c>
      <c r="S189" s="185" t="str">
        <f t="shared" si="31"/>
        <v>ריהוט</v>
      </c>
      <c r="T189" s="186" t="str">
        <f t="shared" si="32"/>
        <v>שולחן משרדי + שלוחה + מגירות</v>
      </c>
      <c r="U189" s="187">
        <f t="shared" si="26"/>
        <v>0</v>
      </c>
      <c r="V189" s="181">
        <f t="shared" si="27"/>
        <v>0</v>
      </c>
      <c r="W189" s="181">
        <f t="shared" si="28"/>
        <v>1700</v>
      </c>
      <c r="X189" s="181">
        <f t="shared" si="25"/>
        <v>0</v>
      </c>
      <c r="Y189" s="193"/>
      <c r="AA189" s="189" t="str">
        <f>'טבלה מרכזת תקן מקור'!A189</f>
        <v>תשושי נפש</v>
      </c>
      <c r="AB189" s="189">
        <f>'טבלה מרכזת תקן מקור'!B189</f>
        <v>15</v>
      </c>
      <c r="AC189" s="189" t="str">
        <f>'טבלה מרכזת תקן מקור'!C189</f>
        <v>ריהוט</v>
      </c>
      <c r="AD189" s="189" t="str">
        <f>'טבלה מרכזת תקן מקור'!D189</f>
        <v>חדר מזכירות וקבלה</v>
      </c>
      <c r="AE189" s="189" t="str">
        <f>'טבלה מרכזת תקן מקור'!E189</f>
        <v>שולחן משרדי + שלוחה + מגירות</v>
      </c>
      <c r="AF189" s="189">
        <f>'טבלה מרכזת תקן מקור'!F189</f>
        <v>1700</v>
      </c>
      <c r="AG189" s="189">
        <f>'טבלה מרכזת תקן מקור'!G189</f>
        <v>0</v>
      </c>
      <c r="AH189" s="189">
        <f>'טבלה מרכזת תקן מקור'!H189</f>
        <v>0</v>
      </c>
    </row>
    <row r="190" spans="2:34" ht="29.25" thickBot="1" x14ac:dyDescent="0.25">
      <c r="B190" s="190" t="str">
        <f>תקן[[#This Row],[סוג מרכז]]</f>
        <v>תשושי נפש</v>
      </c>
      <c r="C190" s="190">
        <f>תקן[[#This Row],[גודל מרכז]]</f>
        <v>15</v>
      </c>
      <c r="D190" s="190" t="str">
        <f>תקן[[#This Row],[סוג פריט]]</f>
        <v>ריהוט</v>
      </c>
      <c r="E190" s="190" t="str">
        <f>תקן[[#This Row],[קטגוריה]]</f>
        <v>חדר מנהל</v>
      </c>
      <c r="F190" s="177" t="str">
        <f>תקן[[#This Row],[תיאור הפריט]]</f>
        <v>שולחן משרדי + שלוחה + מגירות</v>
      </c>
      <c r="G190" s="190">
        <f>תקן[[#This Row],[עלות פריט]]</f>
        <v>1700</v>
      </c>
      <c r="H190" s="190">
        <f>תקן[[#This Row],[כמות]]</f>
        <v>0</v>
      </c>
      <c r="I190" s="190">
        <f>תקן[[#This Row],[סהכ עלות]]</f>
        <v>0</v>
      </c>
      <c r="J190" s="191"/>
      <c r="K190" s="179" t="str">
        <f t="shared" si="24"/>
        <v>שולחן משרדי + שלוחה + מגירות</v>
      </c>
      <c r="L190" s="180"/>
      <c r="M190" s="181">
        <f t="shared" si="22"/>
        <v>0</v>
      </c>
      <c r="N190" s="181">
        <f t="shared" si="23"/>
        <v>0</v>
      </c>
      <c r="O190" s="180"/>
      <c r="P190" s="192"/>
      <c r="Q190" s="185" t="str">
        <f t="shared" si="29"/>
        <v>תשושי נפש</v>
      </c>
      <c r="R190" s="185">
        <f t="shared" si="30"/>
        <v>15</v>
      </c>
      <c r="S190" s="185" t="str">
        <f t="shared" si="31"/>
        <v>ריהוט</v>
      </c>
      <c r="T190" s="186" t="str">
        <f t="shared" si="32"/>
        <v>שולחן משרדי + שלוחה + מגירות</v>
      </c>
      <c r="U190" s="187">
        <f t="shared" si="26"/>
        <v>0</v>
      </c>
      <c r="V190" s="181">
        <f t="shared" si="27"/>
        <v>0</v>
      </c>
      <c r="W190" s="181">
        <f t="shared" si="28"/>
        <v>1700</v>
      </c>
      <c r="X190" s="181">
        <f t="shared" si="25"/>
        <v>0</v>
      </c>
      <c r="Y190" s="193"/>
      <c r="AA190" s="189" t="str">
        <f>'טבלה מרכזת תקן מקור'!A190</f>
        <v>תשושי נפש</v>
      </c>
      <c r="AB190" s="189">
        <f>'טבלה מרכזת תקן מקור'!B190</f>
        <v>15</v>
      </c>
      <c r="AC190" s="189" t="str">
        <f>'טבלה מרכזת תקן מקור'!C190</f>
        <v>ריהוט</v>
      </c>
      <c r="AD190" s="189" t="str">
        <f>'טבלה מרכזת תקן מקור'!D190</f>
        <v>חדר מנהל</v>
      </c>
      <c r="AE190" s="189" t="str">
        <f>'טבלה מרכזת תקן מקור'!E190</f>
        <v>שולחן משרדי + שלוחה + מגירות</v>
      </c>
      <c r="AF190" s="189">
        <f>'טבלה מרכזת תקן מקור'!F190</f>
        <v>1700</v>
      </c>
      <c r="AG190" s="189">
        <f>'טבלה מרכזת תקן מקור'!G190</f>
        <v>0</v>
      </c>
      <c r="AH190" s="189">
        <f>'טבלה מרכזת תקן מקור'!H190</f>
        <v>0</v>
      </c>
    </row>
    <row r="191" spans="2:34" ht="29.25" thickBot="1" x14ac:dyDescent="0.25">
      <c r="B191" s="190" t="str">
        <f>תקן[[#This Row],[סוג מרכז]]</f>
        <v>תשושי נפש</v>
      </c>
      <c r="C191" s="190">
        <f>תקן[[#This Row],[גודל מרכז]]</f>
        <v>15</v>
      </c>
      <c r="D191" s="190" t="str">
        <f>תקן[[#This Row],[סוג פריט]]</f>
        <v>ריהוט</v>
      </c>
      <c r="E191" s="190" t="str">
        <f>תקן[[#This Row],[קטגוריה]]</f>
        <v>חדרי צוות/רב תחומי</v>
      </c>
      <c r="F191" s="177" t="str">
        <f>תקן[[#This Row],[תיאור הפריט]]</f>
        <v>שולחן משרדי + שלוחה + מגירות</v>
      </c>
      <c r="G191" s="190">
        <f>תקן[[#This Row],[עלות פריט]]</f>
        <v>1700</v>
      </c>
      <c r="H191" s="190">
        <f>תקן[[#This Row],[כמות]]</f>
        <v>1</v>
      </c>
      <c r="I191" s="190">
        <f>תקן[[#This Row],[סהכ עלות]]</f>
        <v>1700</v>
      </c>
      <c r="J191" s="191"/>
      <c r="K191" s="179" t="str">
        <f t="shared" si="24"/>
        <v>שולחן משרדי + שלוחה + מגירות</v>
      </c>
      <c r="L191" s="180"/>
      <c r="M191" s="181">
        <f t="shared" ref="M191:M237" si="33">IF(L191-H191&lt;&gt;0,L191-H191,0)</f>
        <v>-1</v>
      </c>
      <c r="N191" s="181">
        <f t="shared" ref="N191:N237" si="34">L191*G191</f>
        <v>0</v>
      </c>
      <c r="O191" s="180"/>
      <c r="P191" s="192"/>
      <c r="Q191" s="185" t="str">
        <f t="shared" si="29"/>
        <v>תשושי נפש</v>
      </c>
      <c r="R191" s="185">
        <f t="shared" si="30"/>
        <v>15</v>
      </c>
      <c r="S191" s="185" t="str">
        <f t="shared" si="31"/>
        <v>ריהוט</v>
      </c>
      <c r="T191" s="186" t="str">
        <f t="shared" si="32"/>
        <v>שולחן משרדי + שלוחה + מגירות</v>
      </c>
      <c r="U191" s="187">
        <f t="shared" si="26"/>
        <v>0</v>
      </c>
      <c r="V191" s="181">
        <f t="shared" si="27"/>
        <v>-1</v>
      </c>
      <c r="W191" s="181">
        <f t="shared" si="28"/>
        <v>1700</v>
      </c>
      <c r="X191" s="181">
        <f t="shared" si="25"/>
        <v>0</v>
      </c>
      <c r="Y191" s="193"/>
      <c r="AA191" s="189" t="str">
        <f>'טבלה מרכזת תקן מקור'!A191</f>
        <v>תשושי נפש</v>
      </c>
      <c r="AB191" s="189">
        <f>'טבלה מרכזת תקן מקור'!B191</f>
        <v>15</v>
      </c>
      <c r="AC191" s="189" t="str">
        <f>'טבלה מרכזת תקן מקור'!C191</f>
        <v>ריהוט</v>
      </c>
      <c r="AD191" s="189" t="str">
        <f>'טבלה מרכזת תקן מקור'!D191</f>
        <v>חדרי צוות/רב תחומי</v>
      </c>
      <c r="AE191" s="189" t="str">
        <f>'טבלה מרכזת תקן מקור'!E191</f>
        <v>שולחן משרדי + שלוחה + מגירות</v>
      </c>
      <c r="AF191" s="189">
        <f>'טבלה מרכזת תקן מקור'!F191</f>
        <v>1700</v>
      </c>
      <c r="AG191" s="189">
        <f>'טבלה מרכזת תקן מקור'!G191</f>
        <v>1</v>
      </c>
      <c r="AH191" s="189">
        <f>'טבלה מרכזת תקן מקור'!H191</f>
        <v>1700</v>
      </c>
    </row>
    <row r="192" spans="2:34" ht="15" thickBot="1" x14ac:dyDescent="0.25">
      <c r="B192" s="190" t="str">
        <f>תקן[[#This Row],[סוג מרכז]]</f>
        <v>תשושי נפש</v>
      </c>
      <c r="C192" s="190">
        <f>תקן[[#This Row],[גודל מרכז]]</f>
        <v>15</v>
      </c>
      <c r="D192" s="190" t="str">
        <f>תקן[[#This Row],[סוג פריט]]</f>
        <v>ריהוט</v>
      </c>
      <c r="E192" s="190" t="str">
        <f>תקן[[#This Row],[קטגוריה]]</f>
        <v>אולם כניסה</v>
      </c>
      <c r="F192" s="177" t="str">
        <f>תקן[[#This Row],[תיאור הפריט]]</f>
        <v xml:space="preserve">שולחן פינתי נמוך 60/60  </v>
      </c>
      <c r="G192" s="190">
        <f>תקן[[#This Row],[עלות פריט]]</f>
        <v>800</v>
      </c>
      <c r="H192" s="190">
        <f>תקן[[#This Row],[כמות]]</f>
        <v>1</v>
      </c>
      <c r="I192" s="190">
        <f>תקן[[#This Row],[סהכ עלות]]</f>
        <v>800</v>
      </c>
      <c r="J192" s="191"/>
      <c r="K192" s="179" t="str">
        <f t="shared" ref="K192:K238" si="35">F192</f>
        <v xml:space="preserve">שולחן פינתי נמוך 60/60  </v>
      </c>
      <c r="L192" s="180"/>
      <c r="M192" s="181">
        <f t="shared" si="33"/>
        <v>-1</v>
      </c>
      <c r="N192" s="181">
        <f t="shared" si="34"/>
        <v>0</v>
      </c>
      <c r="O192" s="180"/>
      <c r="P192" s="192"/>
      <c r="Q192" s="185" t="str">
        <f t="shared" si="29"/>
        <v>תשושי נפש</v>
      </c>
      <c r="R192" s="185">
        <f t="shared" si="30"/>
        <v>15</v>
      </c>
      <c r="S192" s="185" t="str">
        <f t="shared" si="31"/>
        <v>ריהוט</v>
      </c>
      <c r="T192" s="186" t="str">
        <f t="shared" si="32"/>
        <v xml:space="preserve">שולחן פינתי נמוך 60/60  </v>
      </c>
      <c r="U192" s="187">
        <f t="shared" si="26"/>
        <v>0</v>
      </c>
      <c r="V192" s="181">
        <f t="shared" si="27"/>
        <v>-1</v>
      </c>
      <c r="W192" s="181">
        <f t="shared" si="28"/>
        <v>800</v>
      </c>
      <c r="X192" s="181">
        <f t="shared" ref="X192:X238" si="36">W192*U192</f>
        <v>0</v>
      </c>
      <c r="Y192" s="193"/>
      <c r="AA192" s="189" t="str">
        <f>'טבלה מרכזת תקן מקור'!A192</f>
        <v>תשושי נפש</v>
      </c>
      <c r="AB192" s="189">
        <f>'טבלה מרכזת תקן מקור'!B192</f>
        <v>15</v>
      </c>
      <c r="AC192" s="189" t="str">
        <f>'טבלה מרכזת תקן מקור'!C192</f>
        <v>ריהוט</v>
      </c>
      <c r="AD192" s="189" t="str">
        <f>'טבלה מרכזת תקן מקור'!D192</f>
        <v>אולם כניסה</v>
      </c>
      <c r="AE192" s="189" t="str">
        <f>'טבלה מרכזת תקן מקור'!E192</f>
        <v xml:space="preserve">שולחן פינתי נמוך 60/60  </v>
      </c>
      <c r="AF192" s="189">
        <f>'טבלה מרכזת תקן מקור'!F192</f>
        <v>800</v>
      </c>
      <c r="AG192" s="189">
        <f>'טבלה מרכזת תקן מקור'!G192</f>
        <v>1</v>
      </c>
      <c r="AH192" s="189">
        <f>'טבלה מרכזת תקן מקור'!H192</f>
        <v>800</v>
      </c>
    </row>
    <row r="193" spans="2:34" ht="15" thickBot="1" x14ac:dyDescent="0.25">
      <c r="B193" s="190" t="str">
        <f>תקן[[#This Row],[סוג מרכז]]</f>
        <v>תשושי נפש</v>
      </c>
      <c r="C193" s="190">
        <f>תקן[[#This Row],[גודל מרכז]]</f>
        <v>15</v>
      </c>
      <c r="D193" s="190" t="str">
        <f>תקן[[#This Row],[סוג פריט]]</f>
        <v>ריהוט</v>
      </c>
      <c r="E193" s="190" t="str">
        <f>תקן[[#This Row],[קטגוריה]]</f>
        <v>חדרי פעילות/תעסוקה</v>
      </c>
      <c r="F193" s="177" t="str">
        <f>תקן[[#This Row],[תיאור הפריט]]</f>
        <v>שולחן פעילות 6 מקומות</v>
      </c>
      <c r="G193" s="190">
        <f>תקן[[#This Row],[עלות פריט]]</f>
        <v>1500</v>
      </c>
      <c r="H193" s="190">
        <f>תקן[[#This Row],[כמות]]</f>
        <v>3</v>
      </c>
      <c r="I193" s="190">
        <f>תקן[[#This Row],[סהכ עלות]]</f>
        <v>4500</v>
      </c>
      <c r="J193" s="191"/>
      <c r="K193" s="179" t="str">
        <f t="shared" si="35"/>
        <v>שולחן פעילות 6 מקומות</v>
      </c>
      <c r="L193" s="180"/>
      <c r="M193" s="181">
        <f t="shared" si="33"/>
        <v>-3</v>
      </c>
      <c r="N193" s="181">
        <f t="shared" si="34"/>
        <v>0</v>
      </c>
      <c r="O193" s="180"/>
      <c r="P193" s="192"/>
      <c r="Q193" s="185" t="str">
        <f t="shared" si="29"/>
        <v>תשושי נפש</v>
      </c>
      <c r="R193" s="185">
        <f t="shared" si="30"/>
        <v>15</v>
      </c>
      <c r="S193" s="185" t="str">
        <f t="shared" si="31"/>
        <v>ריהוט</v>
      </c>
      <c r="T193" s="186" t="str">
        <f t="shared" si="32"/>
        <v>שולחן פעילות 6 מקומות</v>
      </c>
      <c r="U193" s="187">
        <f t="shared" si="26"/>
        <v>0</v>
      </c>
      <c r="V193" s="181">
        <f t="shared" si="27"/>
        <v>-3</v>
      </c>
      <c r="W193" s="181">
        <f t="shared" si="28"/>
        <v>1500</v>
      </c>
      <c r="X193" s="181">
        <f t="shared" si="36"/>
        <v>0</v>
      </c>
      <c r="Y193" s="193"/>
      <c r="AA193" s="189" t="str">
        <f>'טבלה מרכזת תקן מקור'!A193</f>
        <v>תשושי נפש</v>
      </c>
      <c r="AB193" s="189">
        <f>'טבלה מרכזת תקן מקור'!B193</f>
        <v>15</v>
      </c>
      <c r="AC193" s="189" t="str">
        <f>'טבלה מרכזת תקן מקור'!C193</f>
        <v>ריהוט</v>
      </c>
      <c r="AD193" s="189" t="str">
        <f>'טבלה מרכזת תקן מקור'!D193</f>
        <v>חדרי פעילות/תעסוקה</v>
      </c>
      <c r="AE193" s="189" t="str">
        <f>'טבלה מרכזת תקן מקור'!E193</f>
        <v>שולחן פעילות 6 מקומות</v>
      </c>
      <c r="AF193" s="189">
        <f>'טבלה מרכזת תקן מקור'!F193</f>
        <v>1500</v>
      </c>
      <c r="AG193" s="189">
        <f>'טבלה מרכזת תקן מקור'!G193</f>
        <v>3</v>
      </c>
      <c r="AH193" s="189">
        <f>'טבלה מרכזת תקן מקור'!H193</f>
        <v>4500</v>
      </c>
    </row>
    <row r="194" spans="2:34" ht="15" thickBot="1" x14ac:dyDescent="0.25">
      <c r="B194" s="190" t="str">
        <f>תקן[[#This Row],[סוג מרכז]]</f>
        <v>תשושי נפש</v>
      </c>
      <c r="C194" s="190">
        <f>תקן[[#This Row],[גודל מרכז]]</f>
        <v>15</v>
      </c>
      <c r="D194" s="190" t="str">
        <f>תקן[[#This Row],[סוג פריט]]</f>
        <v>ריהוט</v>
      </c>
      <c r="E194" s="190" t="str">
        <f>תקן[[#This Row],[קטגוריה]]</f>
        <v>חדרי צוות/רב תחומי</v>
      </c>
      <c r="F194" s="177" t="str">
        <f>תקן[[#This Row],[תיאור הפריט]]</f>
        <v>שולחן פעילות 6 מקומות</v>
      </c>
      <c r="G194" s="190">
        <f>תקן[[#This Row],[עלות פריט]]</f>
        <v>1500</v>
      </c>
      <c r="H194" s="190">
        <f>תקן[[#This Row],[כמות]]</f>
        <v>1</v>
      </c>
      <c r="I194" s="190">
        <f>תקן[[#This Row],[סהכ עלות]]</f>
        <v>1500</v>
      </c>
      <c r="J194" s="191"/>
      <c r="K194" s="179" t="str">
        <f t="shared" si="35"/>
        <v>שולחן פעילות 6 מקומות</v>
      </c>
      <c r="L194" s="180"/>
      <c r="M194" s="181">
        <f t="shared" si="33"/>
        <v>-1</v>
      </c>
      <c r="N194" s="181">
        <f t="shared" si="34"/>
        <v>0</v>
      </c>
      <c r="O194" s="180"/>
      <c r="P194" s="192"/>
      <c r="Q194" s="185" t="str">
        <f t="shared" si="29"/>
        <v>תשושי נפש</v>
      </c>
      <c r="R194" s="185">
        <f t="shared" si="30"/>
        <v>15</v>
      </c>
      <c r="S194" s="185" t="str">
        <f t="shared" si="31"/>
        <v>ריהוט</v>
      </c>
      <c r="T194" s="186" t="str">
        <f t="shared" si="32"/>
        <v>שולחן פעילות 6 מקומות</v>
      </c>
      <c r="U194" s="187">
        <f t="shared" si="26"/>
        <v>0</v>
      </c>
      <c r="V194" s="181">
        <f t="shared" si="27"/>
        <v>-1</v>
      </c>
      <c r="W194" s="181">
        <f t="shared" si="28"/>
        <v>1500</v>
      </c>
      <c r="X194" s="181">
        <f t="shared" si="36"/>
        <v>0</v>
      </c>
      <c r="Y194" s="193"/>
      <c r="AA194" s="189" t="str">
        <f>'טבלה מרכזת תקן מקור'!A194</f>
        <v>תשושי נפש</v>
      </c>
      <c r="AB194" s="189">
        <f>'טבלה מרכזת תקן מקור'!B194</f>
        <v>15</v>
      </c>
      <c r="AC194" s="189" t="str">
        <f>'טבלה מרכזת תקן מקור'!C194</f>
        <v>ריהוט</v>
      </c>
      <c r="AD194" s="189" t="str">
        <f>'טבלה מרכזת תקן מקור'!D194</f>
        <v>חדרי צוות/רב תחומי</v>
      </c>
      <c r="AE194" s="189" t="str">
        <f>'טבלה מרכזת תקן מקור'!E194</f>
        <v>שולחן פעילות 6 מקומות</v>
      </c>
      <c r="AF194" s="189">
        <f>'טבלה מרכזת תקן מקור'!F194</f>
        <v>1500</v>
      </c>
      <c r="AG194" s="189">
        <f>'טבלה מרכזת תקן מקור'!G194</f>
        <v>1</v>
      </c>
      <c r="AH194" s="189">
        <f>'טבלה מרכזת תקן מקור'!H194</f>
        <v>1500</v>
      </c>
    </row>
    <row r="195" spans="2:34" ht="15" thickBot="1" x14ac:dyDescent="0.25">
      <c r="B195" s="190" t="str">
        <f>תקן[[#This Row],[סוג מרכז]]</f>
        <v>תשושי נפש</v>
      </c>
      <c r="C195" s="190">
        <f>תקן[[#This Row],[גודל מרכז]]</f>
        <v>15</v>
      </c>
      <c r="D195" s="190" t="str">
        <f>תקן[[#This Row],[סוג פריט]]</f>
        <v>ריהוט</v>
      </c>
      <c r="E195" s="190" t="str">
        <f>תקן[[#This Row],[קטגוריה]]</f>
        <v>חצר פעילות ומנוחה</v>
      </c>
      <c r="F195" s="177" t="str">
        <f>תקן[[#This Row],[תיאור הפריט]]</f>
        <v>שמשיית גן</v>
      </c>
      <c r="G195" s="190">
        <f>תקן[[#This Row],[עלות פריט]]</f>
        <v>400</v>
      </c>
      <c r="H195" s="190">
        <f>תקן[[#This Row],[כמות]]</f>
        <v>1</v>
      </c>
      <c r="I195" s="190">
        <f>תקן[[#This Row],[סהכ עלות]]</f>
        <v>400</v>
      </c>
      <c r="J195" s="191"/>
      <c r="K195" s="179" t="str">
        <f t="shared" si="35"/>
        <v>שמשיית גן</v>
      </c>
      <c r="L195" s="180"/>
      <c r="M195" s="181">
        <f t="shared" si="33"/>
        <v>-1</v>
      </c>
      <c r="N195" s="181">
        <f t="shared" si="34"/>
        <v>0</v>
      </c>
      <c r="O195" s="180"/>
      <c r="P195" s="192"/>
      <c r="Q195" s="185" t="str">
        <f t="shared" si="29"/>
        <v>תשושי נפש</v>
      </c>
      <c r="R195" s="185">
        <f t="shared" si="30"/>
        <v>15</v>
      </c>
      <c r="S195" s="185" t="str">
        <f t="shared" si="31"/>
        <v>ריהוט</v>
      </c>
      <c r="T195" s="186" t="str">
        <f t="shared" si="32"/>
        <v>שמשיית גן</v>
      </c>
      <c r="U195" s="187">
        <f t="shared" si="26"/>
        <v>0</v>
      </c>
      <c r="V195" s="181">
        <f t="shared" si="27"/>
        <v>-1</v>
      </c>
      <c r="W195" s="181">
        <f t="shared" si="28"/>
        <v>400</v>
      </c>
      <c r="X195" s="181">
        <f t="shared" si="36"/>
        <v>0</v>
      </c>
      <c r="Y195" s="193"/>
      <c r="AA195" s="189" t="str">
        <f>'טבלה מרכזת תקן מקור'!A195</f>
        <v>תשושי נפש</v>
      </c>
      <c r="AB195" s="189">
        <f>'טבלה מרכזת תקן מקור'!B195</f>
        <v>15</v>
      </c>
      <c r="AC195" s="189" t="str">
        <f>'טבלה מרכזת תקן מקור'!C195</f>
        <v>ריהוט</v>
      </c>
      <c r="AD195" s="189" t="str">
        <f>'טבלה מרכזת תקן מקור'!D195</f>
        <v>חצר פעילות ומנוחה</v>
      </c>
      <c r="AE195" s="189" t="str">
        <f>'טבלה מרכזת תקן מקור'!E195</f>
        <v>שמשיית גן</v>
      </c>
      <c r="AF195" s="189">
        <f>'טבלה מרכזת תקן מקור'!F195</f>
        <v>400</v>
      </c>
      <c r="AG195" s="189">
        <f>'טבלה מרכזת תקן מקור'!G195</f>
        <v>1</v>
      </c>
      <c r="AH195" s="189">
        <f>'טבלה מרכזת תקן מקור'!H195</f>
        <v>400</v>
      </c>
    </row>
    <row r="196" spans="2:34" ht="15" thickBot="1" x14ac:dyDescent="0.25">
      <c r="B196" s="190" t="str">
        <f>תקן[[#This Row],[סוג מרכז]]</f>
        <v>תשושי נפש</v>
      </c>
      <c r="C196" s="190">
        <f>תקן[[#This Row],[גודל מרכז]]</f>
        <v>15</v>
      </c>
      <c r="D196" s="190" t="str">
        <f>תקן[[#This Row],[סוג פריט]]</f>
        <v>ריהוט</v>
      </c>
      <c r="E196" s="190" t="str">
        <f>תקן[[#This Row],[קטגוריה]]</f>
        <v>מלתחה</v>
      </c>
      <c r="F196" s="177" t="str">
        <f>תקן[[#This Row],[תיאור הפריט]]</f>
        <v>תא אישי עם נעילה</v>
      </c>
      <c r="G196" s="190">
        <f>תקן[[#This Row],[עלות פריט]]</f>
        <v>250</v>
      </c>
      <c r="H196" s="190">
        <f>תקן[[#This Row],[כמות]]</f>
        <v>5</v>
      </c>
      <c r="I196" s="190">
        <f>תקן[[#This Row],[סהכ עלות]]</f>
        <v>1250</v>
      </c>
      <c r="J196" s="191"/>
      <c r="K196" s="179" t="str">
        <f t="shared" si="35"/>
        <v>תא אישי עם נעילה</v>
      </c>
      <c r="L196" s="180"/>
      <c r="M196" s="181">
        <f t="shared" si="33"/>
        <v>-5</v>
      </c>
      <c r="N196" s="181">
        <f t="shared" si="34"/>
        <v>0</v>
      </c>
      <c r="O196" s="180"/>
      <c r="P196" s="192"/>
      <c r="Q196" s="185" t="str">
        <f t="shared" si="29"/>
        <v>תשושי נפש</v>
      </c>
      <c r="R196" s="185">
        <f t="shared" si="30"/>
        <v>15</v>
      </c>
      <c r="S196" s="185" t="str">
        <f t="shared" si="31"/>
        <v>ריהוט</v>
      </c>
      <c r="T196" s="186" t="str">
        <f t="shared" si="32"/>
        <v>תא אישי עם נעילה</v>
      </c>
      <c r="U196" s="187">
        <f t="shared" si="26"/>
        <v>0</v>
      </c>
      <c r="V196" s="181">
        <f t="shared" si="27"/>
        <v>-5</v>
      </c>
      <c r="W196" s="181">
        <f t="shared" si="28"/>
        <v>250</v>
      </c>
      <c r="X196" s="181">
        <f t="shared" si="36"/>
        <v>0</v>
      </c>
      <c r="Y196" s="193"/>
      <c r="AA196" s="189" t="str">
        <f>'טבלה מרכזת תקן מקור'!A196</f>
        <v>תשושי נפש</v>
      </c>
      <c r="AB196" s="189">
        <f>'טבלה מרכזת תקן מקור'!B196</f>
        <v>15</v>
      </c>
      <c r="AC196" s="189" t="str">
        <f>'טבלה מרכזת תקן מקור'!C196</f>
        <v>ריהוט</v>
      </c>
      <c r="AD196" s="189" t="str">
        <f>'טבלה מרכזת תקן מקור'!D196</f>
        <v>מלתחה</v>
      </c>
      <c r="AE196" s="189" t="str">
        <f>'טבלה מרכזת תקן מקור'!E196</f>
        <v>תא אישי עם נעילה</v>
      </c>
      <c r="AF196" s="189">
        <f>'טבלה מרכזת תקן מקור'!F196</f>
        <v>250</v>
      </c>
      <c r="AG196" s="189">
        <f>'טבלה מרכזת תקן מקור'!G196</f>
        <v>5</v>
      </c>
      <c r="AH196" s="189">
        <f>'טבלה מרכזת תקן מקור'!H196</f>
        <v>1250</v>
      </c>
    </row>
    <row r="197" spans="2:34" ht="15" thickBot="1" x14ac:dyDescent="0.25">
      <c r="B197" s="190" t="str">
        <f>תקן[[#This Row],[סוג מרכז]]</f>
        <v>תשושי נפש</v>
      </c>
      <c r="C197" s="190">
        <f>תקן[[#This Row],[גודל מרכז]]</f>
        <v>15</v>
      </c>
      <c r="D197" s="190" t="str">
        <f>תקן[[#This Row],[סוג פריט]]</f>
        <v>ריהוט</v>
      </c>
      <c r="E197" s="190" t="str">
        <f>תקן[[#This Row],[קטגוריה]]</f>
        <v>שירותי צוות ומלתחה</v>
      </c>
      <c r="F197" s="177" t="str">
        <f>תקן[[#This Row],[תיאור הפריט]]</f>
        <v>תא אישי עם נעילה</v>
      </c>
      <c r="G197" s="190">
        <f>תקן[[#This Row],[עלות פריט]]</f>
        <v>250</v>
      </c>
      <c r="H197" s="190">
        <f>תקן[[#This Row],[כמות]]</f>
        <v>4</v>
      </c>
      <c r="I197" s="190">
        <f>תקן[[#This Row],[סהכ עלות]]</f>
        <v>1000</v>
      </c>
      <c r="J197" s="191"/>
      <c r="K197" s="179" t="str">
        <f t="shared" si="35"/>
        <v>תא אישי עם נעילה</v>
      </c>
      <c r="L197" s="180"/>
      <c r="M197" s="181">
        <f t="shared" si="33"/>
        <v>-4</v>
      </c>
      <c r="N197" s="181">
        <f t="shared" si="34"/>
        <v>0</v>
      </c>
      <c r="O197" s="180"/>
      <c r="P197" s="192"/>
      <c r="Q197" s="185" t="str">
        <f t="shared" si="29"/>
        <v>תשושי נפש</v>
      </c>
      <c r="R197" s="185">
        <f t="shared" si="30"/>
        <v>15</v>
      </c>
      <c r="S197" s="185" t="str">
        <f t="shared" si="31"/>
        <v>ריהוט</v>
      </c>
      <c r="T197" s="186" t="str">
        <f t="shared" si="32"/>
        <v>תא אישי עם נעילה</v>
      </c>
      <c r="U197" s="187">
        <f t="shared" si="26"/>
        <v>0</v>
      </c>
      <c r="V197" s="181">
        <f t="shared" si="27"/>
        <v>-4</v>
      </c>
      <c r="W197" s="181">
        <f t="shared" si="28"/>
        <v>250</v>
      </c>
      <c r="X197" s="181">
        <f t="shared" si="36"/>
        <v>0</v>
      </c>
      <c r="Y197" s="193"/>
      <c r="AA197" s="189" t="str">
        <f>'טבלה מרכזת תקן מקור'!A197</f>
        <v>תשושי נפש</v>
      </c>
      <c r="AB197" s="189">
        <f>'טבלה מרכזת תקן מקור'!B197</f>
        <v>15</v>
      </c>
      <c r="AC197" s="189" t="str">
        <f>'טבלה מרכזת תקן מקור'!C197</f>
        <v>ריהוט</v>
      </c>
      <c r="AD197" s="189" t="str">
        <f>'טבלה מרכזת תקן מקור'!D197</f>
        <v>שירותי צוות ומלתחה</v>
      </c>
      <c r="AE197" s="189" t="str">
        <f>'טבלה מרכזת תקן מקור'!E197</f>
        <v>תא אישי עם נעילה</v>
      </c>
      <c r="AF197" s="189">
        <f>'טבלה מרכזת תקן מקור'!F197</f>
        <v>250</v>
      </c>
      <c r="AG197" s="189">
        <f>'טבלה מרכזת תקן מקור'!G197</f>
        <v>4</v>
      </c>
      <c r="AH197" s="189">
        <f>'טבלה מרכזת תקן מקור'!H197</f>
        <v>1000</v>
      </c>
    </row>
    <row r="198" spans="2:34" ht="15" thickBot="1" x14ac:dyDescent="0.25">
      <c r="B198" s="190" t="str">
        <f>תקן[[#This Row],[סוג מרכז]]</f>
        <v>תשושי נפש</v>
      </c>
      <c r="C198" s="190">
        <f>תקן[[#This Row],[גודל מרכז]]</f>
        <v>20</v>
      </c>
      <c r="D198" s="190" t="str">
        <f>תקן[[#This Row],[סוג פריט]]</f>
        <v>אביזרים</v>
      </c>
      <c r="E198" s="190" t="str">
        <f>תקן[[#This Row],[קטגוריה]]</f>
        <v>כללי</v>
      </c>
      <c r="F198" s="177" t="str">
        <f>תקן[[#This Row],[תיאור הפריט]]</f>
        <v xml:space="preserve"> שילוט לחדרים (תקציב)</v>
      </c>
      <c r="G198" s="190">
        <f>תקן[[#This Row],[עלות פריט]]</f>
        <v>250</v>
      </c>
      <c r="H198" s="190">
        <f>תקן[[#This Row],[כמות]]</f>
        <v>6</v>
      </c>
      <c r="I198" s="190">
        <f>תקן[[#This Row],[סהכ עלות]]</f>
        <v>1500</v>
      </c>
      <c r="J198" s="191"/>
      <c r="K198" s="179" t="str">
        <f t="shared" si="35"/>
        <v xml:space="preserve"> שילוט לחדרים (תקציב)</v>
      </c>
      <c r="L198" s="180"/>
      <c r="M198" s="181">
        <f t="shared" si="33"/>
        <v>-6</v>
      </c>
      <c r="N198" s="181">
        <f t="shared" si="34"/>
        <v>0</v>
      </c>
      <c r="O198" s="180"/>
      <c r="P198" s="192"/>
      <c r="Q198" s="185" t="str">
        <f t="shared" si="29"/>
        <v>תשושי נפש</v>
      </c>
      <c r="R198" s="185">
        <f t="shared" si="30"/>
        <v>20</v>
      </c>
      <c r="S198" s="185" t="str">
        <f t="shared" si="31"/>
        <v>אביזרים</v>
      </c>
      <c r="T198" s="186" t="str">
        <f t="shared" si="32"/>
        <v xml:space="preserve"> שילוט לחדרים (תקציב)</v>
      </c>
      <c r="U198" s="187">
        <f t="shared" si="26"/>
        <v>0</v>
      </c>
      <c r="V198" s="181">
        <f t="shared" si="27"/>
        <v>-6</v>
      </c>
      <c r="W198" s="181">
        <f t="shared" si="28"/>
        <v>250</v>
      </c>
      <c r="X198" s="181">
        <f t="shared" si="36"/>
        <v>0</v>
      </c>
      <c r="Y198" s="193"/>
      <c r="AA198" s="189" t="str">
        <f>'טבלה מרכזת תקן מקור'!A198</f>
        <v>תשושי נפש</v>
      </c>
      <c r="AB198" s="189">
        <f>'טבלה מרכזת תקן מקור'!B198</f>
        <v>20</v>
      </c>
      <c r="AC198" s="189" t="str">
        <f>'טבלה מרכזת תקן מקור'!C198</f>
        <v>אביזרים</v>
      </c>
      <c r="AD198" s="189" t="str">
        <f>'טבלה מרכזת תקן מקור'!D198</f>
        <v>כללי</v>
      </c>
      <c r="AE198" s="189" t="str">
        <f>'טבלה מרכזת תקן מקור'!E198</f>
        <v xml:space="preserve"> שילוט לחדרים (תקציב)</v>
      </c>
      <c r="AF198" s="189">
        <f>'טבלה מרכזת תקן מקור'!F198</f>
        <v>250</v>
      </c>
      <c r="AG198" s="189">
        <f>'טבלה מרכזת תקן מקור'!G198</f>
        <v>6</v>
      </c>
      <c r="AH198" s="189">
        <f>'טבלה מרכזת תקן מקור'!H198</f>
        <v>1500</v>
      </c>
    </row>
    <row r="199" spans="2:34" ht="29.25" thickBot="1" x14ac:dyDescent="0.25">
      <c r="B199" s="190" t="str">
        <f>תקן[[#This Row],[סוג מרכז]]</f>
        <v>תשושי נפש</v>
      </c>
      <c r="C199" s="190">
        <f>תקן[[#This Row],[גודל מרכז]]</f>
        <v>20</v>
      </c>
      <c r="D199" s="190" t="str">
        <f>תקן[[#This Row],[סוג פריט]]</f>
        <v>אביזרים</v>
      </c>
      <c r="E199" s="190" t="str">
        <f>תקן[[#This Row],[קטגוריה]]</f>
        <v>חדר מזכירות וקבלה</v>
      </c>
      <c r="F199" s="177" t="str">
        <f>תקן[[#This Row],[תיאור הפריט]]</f>
        <v>אביזרים (לוח מודעות, פח, פריטי עיצוב)</v>
      </c>
      <c r="G199" s="190">
        <f>תקן[[#This Row],[עלות פריט]]</f>
        <v>500</v>
      </c>
      <c r="H199" s="190">
        <f>תקן[[#This Row],[כמות]]</f>
        <v>1</v>
      </c>
      <c r="I199" s="190">
        <f>תקן[[#This Row],[סהכ עלות]]</f>
        <v>500</v>
      </c>
      <c r="J199" s="191"/>
      <c r="K199" s="179" t="str">
        <f t="shared" si="35"/>
        <v>אביזרים (לוח מודעות, פח, פריטי עיצוב)</v>
      </c>
      <c r="L199" s="180"/>
      <c r="M199" s="181">
        <f t="shared" si="33"/>
        <v>-1</v>
      </c>
      <c r="N199" s="181">
        <f t="shared" si="34"/>
        <v>0</v>
      </c>
      <c r="O199" s="180"/>
      <c r="P199" s="192"/>
      <c r="Q199" s="185" t="str">
        <f t="shared" si="29"/>
        <v>תשושי נפש</v>
      </c>
      <c r="R199" s="185">
        <f t="shared" si="30"/>
        <v>20</v>
      </c>
      <c r="S199" s="185" t="str">
        <f t="shared" si="31"/>
        <v>אביזרים</v>
      </c>
      <c r="T199" s="186" t="str">
        <f t="shared" si="32"/>
        <v>אביזרים (לוח מודעות, פח, פריטי עיצוב)</v>
      </c>
      <c r="U199" s="187">
        <f t="shared" si="26"/>
        <v>0</v>
      </c>
      <c r="V199" s="181">
        <f t="shared" si="27"/>
        <v>-1</v>
      </c>
      <c r="W199" s="181">
        <f t="shared" si="28"/>
        <v>500</v>
      </c>
      <c r="X199" s="181">
        <f t="shared" si="36"/>
        <v>0</v>
      </c>
      <c r="Y199" s="193"/>
      <c r="AA199" s="189" t="str">
        <f>'טבלה מרכזת תקן מקור'!A199</f>
        <v>תשושי נפש</v>
      </c>
      <c r="AB199" s="189">
        <f>'טבלה מרכזת תקן מקור'!B199</f>
        <v>20</v>
      </c>
      <c r="AC199" s="189" t="str">
        <f>'טבלה מרכזת תקן מקור'!C199</f>
        <v>אביזרים</v>
      </c>
      <c r="AD199" s="189" t="str">
        <f>'טבלה מרכזת תקן מקור'!D199</f>
        <v>חדר מזכירות וקבלה</v>
      </c>
      <c r="AE199" s="189" t="str">
        <f>'טבלה מרכזת תקן מקור'!E199</f>
        <v>אביזרים (לוח מודעות, פח, פריטי עיצוב)</v>
      </c>
      <c r="AF199" s="189">
        <f>'טבלה מרכזת תקן מקור'!F199</f>
        <v>500</v>
      </c>
      <c r="AG199" s="189">
        <f>'טבלה מרכזת תקן מקור'!G199</f>
        <v>1</v>
      </c>
      <c r="AH199" s="189">
        <f>'טבלה מרכזת תקן מקור'!H199</f>
        <v>500</v>
      </c>
    </row>
    <row r="200" spans="2:34" ht="29.25" thickBot="1" x14ac:dyDescent="0.25">
      <c r="B200" s="190" t="str">
        <f>תקן[[#This Row],[סוג מרכז]]</f>
        <v>תשושי נפש</v>
      </c>
      <c r="C200" s="190">
        <f>תקן[[#This Row],[גודל מרכז]]</f>
        <v>20</v>
      </c>
      <c r="D200" s="190" t="str">
        <f>תקן[[#This Row],[סוג פריט]]</f>
        <v>אביזרים</v>
      </c>
      <c r="E200" s="190" t="str">
        <f>תקן[[#This Row],[קטגוריה]]</f>
        <v>חדר מנהל</v>
      </c>
      <c r="F200" s="177" t="str">
        <f>תקן[[#This Row],[תיאור הפריט]]</f>
        <v>אביזרים (לוח מודעות, פח, פריטי עיצוב)</v>
      </c>
      <c r="G200" s="190">
        <f>תקן[[#This Row],[עלות פריט]]</f>
        <v>500</v>
      </c>
      <c r="H200" s="190">
        <f>תקן[[#This Row],[כמות]]</f>
        <v>0</v>
      </c>
      <c r="I200" s="190">
        <f>תקן[[#This Row],[סהכ עלות]]</f>
        <v>0</v>
      </c>
      <c r="J200" s="191"/>
      <c r="K200" s="179" t="str">
        <f t="shared" si="35"/>
        <v>אביזרים (לוח מודעות, פח, פריטי עיצוב)</v>
      </c>
      <c r="L200" s="180"/>
      <c r="M200" s="181">
        <f t="shared" si="33"/>
        <v>0</v>
      </c>
      <c r="N200" s="181">
        <f t="shared" si="34"/>
        <v>0</v>
      </c>
      <c r="O200" s="180"/>
      <c r="P200" s="192"/>
      <c r="Q200" s="185" t="str">
        <f t="shared" si="29"/>
        <v>תשושי נפש</v>
      </c>
      <c r="R200" s="185">
        <f t="shared" si="30"/>
        <v>20</v>
      </c>
      <c r="S200" s="185" t="str">
        <f t="shared" si="31"/>
        <v>אביזרים</v>
      </c>
      <c r="T200" s="186" t="str">
        <f t="shared" si="32"/>
        <v>אביזרים (לוח מודעות, פח, פריטי עיצוב)</v>
      </c>
      <c r="U200" s="187">
        <f t="shared" si="26"/>
        <v>0</v>
      </c>
      <c r="V200" s="181">
        <f t="shared" si="27"/>
        <v>0</v>
      </c>
      <c r="W200" s="181">
        <f t="shared" si="28"/>
        <v>500</v>
      </c>
      <c r="X200" s="181">
        <f t="shared" si="36"/>
        <v>0</v>
      </c>
      <c r="Y200" s="193"/>
      <c r="AA200" s="189" t="str">
        <f>'טבלה מרכזת תקן מקור'!A200</f>
        <v>תשושי נפש</v>
      </c>
      <c r="AB200" s="189">
        <f>'טבלה מרכזת תקן מקור'!B200</f>
        <v>20</v>
      </c>
      <c r="AC200" s="189" t="str">
        <f>'טבלה מרכזת תקן מקור'!C200</f>
        <v>אביזרים</v>
      </c>
      <c r="AD200" s="189" t="str">
        <f>'טבלה מרכזת תקן מקור'!D200</f>
        <v>חדר מנהל</v>
      </c>
      <c r="AE200" s="189" t="str">
        <f>'טבלה מרכזת תקן מקור'!E200</f>
        <v>אביזרים (לוח מודעות, פח, פריטי עיצוב)</v>
      </c>
      <c r="AF200" s="189">
        <f>'טבלה מרכזת תקן מקור'!F200</f>
        <v>500</v>
      </c>
      <c r="AG200" s="189">
        <f>'טבלה מרכזת תקן מקור'!G200</f>
        <v>0</v>
      </c>
      <c r="AH200" s="189">
        <f>'טבלה מרכזת תקן מקור'!H200</f>
        <v>0</v>
      </c>
    </row>
    <row r="201" spans="2:34" ht="43.5" thickBot="1" x14ac:dyDescent="0.25">
      <c r="B201" s="190" t="str">
        <f>תקן[[#This Row],[סוג מרכז]]</f>
        <v>תשושי נפש</v>
      </c>
      <c r="C201" s="190">
        <f>תקן[[#This Row],[גודל מרכז]]</f>
        <v>20</v>
      </c>
      <c r="D201" s="190" t="str">
        <f>תקן[[#This Row],[סוג פריט]]</f>
        <v>אביזרים</v>
      </c>
      <c r="E201" s="190" t="str">
        <f>תקן[[#This Row],[קטגוריה]]</f>
        <v>שירותי צוות ומלתחה</v>
      </c>
      <c r="F201" s="177" t="str">
        <f>תקן[[#This Row],[תיאור הפריט]]</f>
        <v>אביזרים (מתקן לסבון נוזלי, מתקן טואלט, מתקן מגבות נייר,פח וכדו')</v>
      </c>
      <c r="G201" s="190">
        <f>תקן[[#This Row],[עלות פריט]]</f>
        <v>500</v>
      </c>
      <c r="H201" s="190">
        <f>תקן[[#This Row],[כמות]]</f>
        <v>1</v>
      </c>
      <c r="I201" s="190">
        <f>תקן[[#This Row],[סהכ עלות]]</f>
        <v>500</v>
      </c>
      <c r="J201" s="191"/>
      <c r="K201" s="179" t="str">
        <f t="shared" si="35"/>
        <v>אביזרים (מתקן לסבון נוזלי, מתקן טואלט, מתקן מגבות נייר,פח וכדו')</v>
      </c>
      <c r="L201" s="180"/>
      <c r="M201" s="181">
        <f t="shared" si="33"/>
        <v>-1</v>
      </c>
      <c r="N201" s="181">
        <f t="shared" si="34"/>
        <v>0</v>
      </c>
      <c r="O201" s="180"/>
      <c r="P201" s="192"/>
      <c r="Q201" s="185" t="str">
        <f t="shared" si="29"/>
        <v>תשושי נפש</v>
      </c>
      <c r="R201" s="185">
        <f t="shared" si="30"/>
        <v>20</v>
      </c>
      <c r="S201" s="185" t="str">
        <f t="shared" si="31"/>
        <v>אביזרים</v>
      </c>
      <c r="T201" s="186" t="str">
        <f t="shared" si="32"/>
        <v>אביזרים (מתקן לסבון נוזלי, מתקן טואלט, מתקן מגבות נייר,פח וכדו')</v>
      </c>
      <c r="U201" s="187">
        <f t="shared" ref="U201:U264" si="37">L201</f>
        <v>0</v>
      </c>
      <c r="V201" s="181">
        <f t="shared" ref="V201:V264" si="38">M201</f>
        <v>-1</v>
      </c>
      <c r="W201" s="181">
        <f t="shared" ref="W201:W264" si="39">G201</f>
        <v>500</v>
      </c>
      <c r="X201" s="181">
        <f t="shared" si="36"/>
        <v>0</v>
      </c>
      <c r="Y201" s="193"/>
      <c r="AA201" s="189" t="str">
        <f>'טבלה מרכזת תקן מקור'!A201</f>
        <v>תשושי נפש</v>
      </c>
      <c r="AB201" s="189">
        <f>'טבלה מרכזת תקן מקור'!B201</f>
        <v>20</v>
      </c>
      <c r="AC201" s="189" t="str">
        <f>'טבלה מרכזת תקן מקור'!C201</f>
        <v>אביזרים</v>
      </c>
      <c r="AD201" s="189" t="str">
        <f>'טבלה מרכזת תקן מקור'!D201</f>
        <v>שירותי צוות ומלתחה</v>
      </c>
      <c r="AE201" s="189" t="str">
        <f>'טבלה מרכזת תקן מקור'!E201</f>
        <v>אביזרים (מתקן לסבון נוזלי, מתקן טואלט, מתקן מגבות נייר,פח וכדו')</v>
      </c>
      <c r="AF201" s="189">
        <f>'טבלה מרכזת תקן מקור'!F201</f>
        <v>500</v>
      </c>
      <c r="AG201" s="189">
        <f>'טבלה מרכזת תקן מקור'!G201</f>
        <v>1</v>
      </c>
      <c r="AH201" s="189">
        <f>'טבלה מרכזת תקן מקור'!H201</f>
        <v>500</v>
      </c>
    </row>
    <row r="202" spans="2:34" ht="57.75" thickBot="1" x14ac:dyDescent="0.25">
      <c r="B202" s="190" t="str">
        <f>תקן[[#This Row],[סוג מרכז]]</f>
        <v>תשושי נפש</v>
      </c>
      <c r="C202" s="190">
        <f>תקן[[#This Row],[גודל מרכז]]</f>
        <v>20</v>
      </c>
      <c r="D202" s="190" t="str">
        <f>תקן[[#This Row],[סוג פריט]]</f>
        <v>אביזרים</v>
      </c>
      <c r="E202" s="190" t="str">
        <f>תקן[[#This Row],[קטגוריה]]</f>
        <v>שירותים ציבוריים</v>
      </c>
      <c r="F202" s="177" t="str">
        <f>תקן[[#This Row],[תיאור הפריט]]</f>
        <v>אביזרים (מתקן לסבון נוזלי, מתקן טואלט, מתקן מגבות נייר,פח,ידיות אחיזה)</v>
      </c>
      <c r="G202" s="190">
        <f>תקן[[#This Row],[עלות פריט]]</f>
        <v>500</v>
      </c>
      <c r="H202" s="190">
        <f>תקן[[#This Row],[כמות]]</f>
        <v>2</v>
      </c>
      <c r="I202" s="190">
        <f>תקן[[#This Row],[סהכ עלות]]</f>
        <v>1000</v>
      </c>
      <c r="J202" s="191"/>
      <c r="K202" s="179" t="str">
        <f t="shared" si="35"/>
        <v>אביזרים (מתקן לסבון נוזלי, מתקן טואלט, מתקן מגבות נייר,פח,ידיות אחיזה)</v>
      </c>
      <c r="L202" s="180"/>
      <c r="M202" s="181">
        <f t="shared" si="33"/>
        <v>-2</v>
      </c>
      <c r="N202" s="181">
        <f t="shared" si="34"/>
        <v>0</v>
      </c>
      <c r="O202" s="180"/>
      <c r="P202" s="192"/>
      <c r="Q202" s="185" t="str">
        <f t="shared" ref="Q202:Q265" si="40">B202</f>
        <v>תשושי נפש</v>
      </c>
      <c r="R202" s="185">
        <f t="shared" ref="R202:R265" si="41">C202</f>
        <v>20</v>
      </c>
      <c r="S202" s="185" t="str">
        <f t="shared" ref="S202:S265" si="42">D202</f>
        <v>אביזרים</v>
      </c>
      <c r="T202" s="186" t="str">
        <f t="shared" ref="T202:T265" si="43">F202</f>
        <v>אביזרים (מתקן לסבון נוזלי, מתקן טואלט, מתקן מגבות נייר,פח,ידיות אחיזה)</v>
      </c>
      <c r="U202" s="187">
        <f t="shared" si="37"/>
        <v>0</v>
      </c>
      <c r="V202" s="181">
        <f t="shared" si="38"/>
        <v>-2</v>
      </c>
      <c r="W202" s="181">
        <f t="shared" si="39"/>
        <v>500</v>
      </c>
      <c r="X202" s="181">
        <f t="shared" si="36"/>
        <v>0</v>
      </c>
      <c r="Y202" s="193"/>
      <c r="AA202" s="189" t="str">
        <f>'טבלה מרכזת תקן מקור'!A202</f>
        <v>תשושי נפש</v>
      </c>
      <c r="AB202" s="189">
        <f>'טבלה מרכזת תקן מקור'!B202</f>
        <v>20</v>
      </c>
      <c r="AC202" s="189" t="str">
        <f>'טבלה מרכזת תקן מקור'!C202</f>
        <v>אביזרים</v>
      </c>
      <c r="AD202" s="189" t="str">
        <f>'טבלה מרכזת תקן מקור'!D202</f>
        <v>שירותים ציבוריים</v>
      </c>
      <c r="AE202" s="189" t="str">
        <f>'טבלה מרכזת תקן מקור'!E202</f>
        <v>אביזרים (מתקן לסבון נוזלי, מתקן טואלט, מתקן מגבות נייר,פח,ידיות אחיזה)</v>
      </c>
      <c r="AF202" s="189">
        <f>'טבלה מרכזת תקן מקור'!F202</f>
        <v>500</v>
      </c>
      <c r="AG202" s="189">
        <f>'טבלה מרכזת תקן מקור'!G202</f>
        <v>2</v>
      </c>
      <c r="AH202" s="189">
        <f>'טבלה מרכזת תקן מקור'!H202</f>
        <v>1000</v>
      </c>
    </row>
    <row r="203" spans="2:34" ht="57.75" thickBot="1" x14ac:dyDescent="0.25">
      <c r="B203" s="190" t="str">
        <f>תקן[[#This Row],[סוג מרכז]]</f>
        <v>תשושי נפש</v>
      </c>
      <c r="C203" s="190">
        <f>תקן[[#This Row],[גודל מרכז]]</f>
        <v>20</v>
      </c>
      <c r="D203" s="190" t="str">
        <f>תקן[[#This Row],[סוג פריט]]</f>
        <v>אביזרים</v>
      </c>
      <c r="E203" s="190" t="str">
        <f>תקן[[#This Row],[קטגוריה]]</f>
        <v>אולם כניסה</v>
      </c>
      <c r="F203" s="177" t="str">
        <f>תקן[[#This Row],[תיאור הפריט]]</f>
        <v>אביזרים (פח אשפה, מיכלי צמחים, מתקן מטריות, שעון קיר, אביזרי עיצוב)</v>
      </c>
      <c r="G203" s="190">
        <f>תקן[[#This Row],[עלות פריט]]</f>
        <v>500</v>
      </c>
      <c r="H203" s="190">
        <f>תקן[[#This Row],[כמות]]</f>
        <v>1</v>
      </c>
      <c r="I203" s="190">
        <f>תקן[[#This Row],[סהכ עלות]]</f>
        <v>500</v>
      </c>
      <c r="J203" s="191"/>
      <c r="K203" s="179" t="str">
        <f t="shared" si="35"/>
        <v>אביזרים (פח אשפה, מיכלי צמחים, מתקן מטריות, שעון קיר, אביזרי עיצוב)</v>
      </c>
      <c r="L203" s="180"/>
      <c r="M203" s="181">
        <f t="shared" si="33"/>
        <v>-1</v>
      </c>
      <c r="N203" s="181">
        <f t="shared" si="34"/>
        <v>0</v>
      </c>
      <c r="O203" s="180"/>
      <c r="P203" s="192"/>
      <c r="Q203" s="185" t="str">
        <f t="shared" si="40"/>
        <v>תשושי נפש</v>
      </c>
      <c r="R203" s="185">
        <f t="shared" si="41"/>
        <v>20</v>
      </c>
      <c r="S203" s="185" t="str">
        <f t="shared" si="42"/>
        <v>אביזרים</v>
      </c>
      <c r="T203" s="186" t="str">
        <f t="shared" si="43"/>
        <v>אביזרים (פח אשפה, מיכלי צמחים, מתקן מטריות, שעון קיר, אביזרי עיצוב)</v>
      </c>
      <c r="U203" s="187">
        <f t="shared" si="37"/>
        <v>0</v>
      </c>
      <c r="V203" s="181">
        <f t="shared" si="38"/>
        <v>-1</v>
      </c>
      <c r="W203" s="181">
        <f t="shared" si="39"/>
        <v>500</v>
      </c>
      <c r="X203" s="181">
        <f t="shared" si="36"/>
        <v>0</v>
      </c>
      <c r="Y203" s="193"/>
      <c r="AA203" s="189" t="str">
        <f>'טבלה מרכזת תקן מקור'!A203</f>
        <v>תשושי נפש</v>
      </c>
      <c r="AB203" s="189">
        <f>'טבלה מרכזת תקן מקור'!B203</f>
        <v>20</v>
      </c>
      <c r="AC203" s="189" t="str">
        <f>'טבלה מרכזת תקן מקור'!C203</f>
        <v>אביזרים</v>
      </c>
      <c r="AD203" s="189" t="str">
        <f>'טבלה מרכזת תקן מקור'!D203</f>
        <v>אולם כניסה</v>
      </c>
      <c r="AE203" s="189" t="str">
        <f>'טבלה מרכזת תקן מקור'!E203</f>
        <v>אביזרים (פח אשפה, מיכלי צמחים, מתקן מטריות, שעון קיר, אביזרי עיצוב)</v>
      </c>
      <c r="AF203" s="189">
        <f>'טבלה מרכזת תקן מקור'!F203</f>
        <v>500</v>
      </c>
      <c r="AG203" s="189">
        <f>'טבלה מרכזת תקן מקור'!G203</f>
        <v>1</v>
      </c>
      <c r="AH203" s="189">
        <f>'טבלה מרכזת תקן מקור'!H203</f>
        <v>500</v>
      </c>
    </row>
    <row r="204" spans="2:34" ht="29.25" thickBot="1" x14ac:dyDescent="0.25">
      <c r="B204" s="190" t="str">
        <f>תקן[[#This Row],[סוג מרכז]]</f>
        <v>תשושי נפש</v>
      </c>
      <c r="C204" s="190">
        <f>תקן[[#This Row],[גודל מרכז]]</f>
        <v>20</v>
      </c>
      <c r="D204" s="190" t="str">
        <f>תקן[[#This Row],[סוג פריט]]</f>
        <v>אביזרים</v>
      </c>
      <c r="E204" s="190" t="str">
        <f>תקן[[#This Row],[קטגוריה]]</f>
        <v>חצר פעילות ומנוחה</v>
      </c>
      <c r="F204" s="177" t="str">
        <f>תקן[[#This Row],[תיאור הפריט]]</f>
        <v>אביזרים (פח אשפה, מיכלי צמחים, פריטי עיצוב)</v>
      </c>
      <c r="G204" s="190">
        <f>תקן[[#This Row],[עלות פריט]]</f>
        <v>500</v>
      </c>
      <c r="H204" s="190">
        <f>תקן[[#This Row],[כמות]]</f>
        <v>1</v>
      </c>
      <c r="I204" s="190">
        <f>תקן[[#This Row],[סהכ עלות]]</f>
        <v>500</v>
      </c>
      <c r="J204" s="191"/>
      <c r="K204" s="179" t="str">
        <f t="shared" si="35"/>
        <v>אביזרים (פח אשפה, מיכלי צמחים, פריטי עיצוב)</v>
      </c>
      <c r="L204" s="180"/>
      <c r="M204" s="181">
        <f t="shared" si="33"/>
        <v>-1</v>
      </c>
      <c r="N204" s="181">
        <f t="shared" si="34"/>
        <v>0</v>
      </c>
      <c r="O204" s="180"/>
      <c r="P204" s="192"/>
      <c r="Q204" s="185" t="str">
        <f t="shared" si="40"/>
        <v>תשושי נפש</v>
      </c>
      <c r="R204" s="185">
        <f t="shared" si="41"/>
        <v>20</v>
      </c>
      <c r="S204" s="185" t="str">
        <f t="shared" si="42"/>
        <v>אביזרים</v>
      </c>
      <c r="T204" s="186" t="str">
        <f t="shared" si="43"/>
        <v>אביזרים (פח אשפה, מיכלי צמחים, פריטי עיצוב)</v>
      </c>
      <c r="U204" s="187">
        <f t="shared" si="37"/>
        <v>0</v>
      </c>
      <c r="V204" s="181">
        <f t="shared" si="38"/>
        <v>-1</v>
      </c>
      <c r="W204" s="181">
        <f t="shared" si="39"/>
        <v>500</v>
      </c>
      <c r="X204" s="181">
        <f t="shared" si="36"/>
        <v>0</v>
      </c>
      <c r="Y204" s="193"/>
      <c r="AA204" s="189" t="str">
        <f>'טבלה מרכזת תקן מקור'!A204</f>
        <v>תשושי נפש</v>
      </c>
      <c r="AB204" s="189">
        <f>'טבלה מרכזת תקן מקור'!B204</f>
        <v>20</v>
      </c>
      <c r="AC204" s="189" t="str">
        <f>'טבלה מרכזת תקן מקור'!C204</f>
        <v>אביזרים</v>
      </c>
      <c r="AD204" s="189" t="str">
        <f>'טבלה מרכזת תקן מקור'!D204</f>
        <v>חצר פעילות ומנוחה</v>
      </c>
      <c r="AE204" s="189" t="str">
        <f>'טבלה מרכזת תקן מקור'!E204</f>
        <v>אביזרים (פח אשפה, מיכלי צמחים, פריטי עיצוב)</v>
      </c>
      <c r="AF204" s="189">
        <f>'טבלה מרכזת תקן מקור'!F204</f>
        <v>500</v>
      </c>
      <c r="AG204" s="189">
        <f>'טבלה מרכזת תקן מקור'!G204</f>
        <v>1</v>
      </c>
      <c r="AH204" s="189">
        <f>'טבלה מרכזת תקן מקור'!H204</f>
        <v>500</v>
      </c>
    </row>
    <row r="205" spans="2:34" ht="15" thickBot="1" x14ac:dyDescent="0.25">
      <c r="B205" s="190" t="str">
        <f>תקן[[#This Row],[סוג מרכז]]</f>
        <v>תשושי נפש</v>
      </c>
      <c r="C205" s="190">
        <f>תקן[[#This Row],[גודל מרכז]]</f>
        <v>20</v>
      </c>
      <c r="D205" s="190" t="str">
        <f>תקן[[#This Row],[סוג פריט]]</f>
        <v>אביזרים</v>
      </c>
      <c r="E205" s="190" t="str">
        <f>תקן[[#This Row],[קטגוריה]]</f>
        <v>חדר מחשבים</v>
      </c>
      <c r="F205" s="177" t="str">
        <f>תקן[[#This Row],[תיאור הפריט]]</f>
        <v>אביזרים (פח, עיצוב וכדו')</v>
      </c>
      <c r="G205" s="190">
        <f>תקן[[#This Row],[עלות פריט]]</f>
        <v>500</v>
      </c>
      <c r="H205" s="190">
        <f>תקן[[#This Row],[כמות]]</f>
        <v>1</v>
      </c>
      <c r="I205" s="190">
        <f>תקן[[#This Row],[סהכ עלות]]</f>
        <v>500</v>
      </c>
      <c r="J205" s="191"/>
      <c r="K205" s="179" t="str">
        <f t="shared" si="35"/>
        <v>אביזרים (פח, עיצוב וכדו')</v>
      </c>
      <c r="L205" s="180"/>
      <c r="M205" s="181">
        <f t="shared" si="33"/>
        <v>-1</v>
      </c>
      <c r="N205" s="181">
        <f t="shared" si="34"/>
        <v>0</v>
      </c>
      <c r="O205" s="180"/>
      <c r="P205" s="192"/>
      <c r="Q205" s="185" t="str">
        <f t="shared" si="40"/>
        <v>תשושי נפש</v>
      </c>
      <c r="R205" s="185">
        <f t="shared" si="41"/>
        <v>20</v>
      </c>
      <c r="S205" s="185" t="str">
        <f t="shared" si="42"/>
        <v>אביזרים</v>
      </c>
      <c r="T205" s="186" t="str">
        <f t="shared" si="43"/>
        <v>אביזרים (פח, עיצוב וכדו')</v>
      </c>
      <c r="U205" s="187">
        <f t="shared" si="37"/>
        <v>0</v>
      </c>
      <c r="V205" s="181">
        <f t="shared" si="38"/>
        <v>-1</v>
      </c>
      <c r="W205" s="181">
        <f t="shared" si="39"/>
        <v>500</v>
      </c>
      <c r="X205" s="181">
        <f t="shared" si="36"/>
        <v>0</v>
      </c>
      <c r="Y205" s="193"/>
      <c r="AA205" s="189" t="str">
        <f>'טבלה מרכזת תקן מקור'!A205</f>
        <v>תשושי נפש</v>
      </c>
      <c r="AB205" s="189">
        <f>'טבלה מרכזת תקן מקור'!B205</f>
        <v>20</v>
      </c>
      <c r="AC205" s="189" t="str">
        <f>'טבלה מרכזת תקן מקור'!C205</f>
        <v>אביזרים</v>
      </c>
      <c r="AD205" s="189" t="str">
        <f>'טבלה מרכזת תקן מקור'!D205</f>
        <v>חדר מחשבים</v>
      </c>
      <c r="AE205" s="189" t="str">
        <f>'טבלה מרכזת תקן מקור'!E205</f>
        <v>אביזרים (פח, עיצוב וכדו')</v>
      </c>
      <c r="AF205" s="189">
        <f>'טבלה מרכזת תקן מקור'!F205</f>
        <v>500</v>
      </c>
      <c r="AG205" s="189">
        <f>'טבלה מרכזת תקן מקור'!G205</f>
        <v>1</v>
      </c>
      <c r="AH205" s="189">
        <f>'טבלה מרכזת תקן מקור'!H205</f>
        <v>500</v>
      </c>
    </row>
    <row r="206" spans="2:34" ht="29.25" thickBot="1" x14ac:dyDescent="0.25">
      <c r="B206" s="190" t="str">
        <f>תקן[[#This Row],[סוג מרכז]]</f>
        <v>תשושי נפש</v>
      </c>
      <c r="C206" s="190">
        <f>תקן[[#This Row],[גודל מרכז]]</f>
        <v>20</v>
      </c>
      <c r="D206" s="190" t="str">
        <f>תקן[[#This Row],[סוג פריט]]</f>
        <v>אביזרים</v>
      </c>
      <c r="E206" s="190" t="str">
        <f>תקן[[#This Row],[קטגוריה]]</f>
        <v>מחסנים - מטבח, כללי, תעסוקה</v>
      </c>
      <c r="F206" s="177" t="str">
        <f>תקן[[#This Row],[תיאור הפריט]]</f>
        <v>ארגז כלי עבודה כולל מקדחה ומברגה</v>
      </c>
      <c r="G206" s="190">
        <f>תקן[[#This Row],[עלות פריט]]</f>
        <v>1300</v>
      </c>
      <c r="H206" s="190">
        <f>תקן[[#This Row],[כמות]]</f>
        <v>1</v>
      </c>
      <c r="I206" s="190">
        <f>תקן[[#This Row],[סהכ עלות]]</f>
        <v>1300</v>
      </c>
      <c r="J206" s="191"/>
      <c r="K206" s="179" t="str">
        <f t="shared" si="35"/>
        <v>ארגז כלי עבודה כולל מקדחה ומברגה</v>
      </c>
      <c r="L206" s="180"/>
      <c r="M206" s="181">
        <f t="shared" si="33"/>
        <v>-1</v>
      </c>
      <c r="N206" s="181">
        <f t="shared" si="34"/>
        <v>0</v>
      </c>
      <c r="O206" s="180"/>
      <c r="P206" s="192"/>
      <c r="Q206" s="185" t="str">
        <f t="shared" si="40"/>
        <v>תשושי נפש</v>
      </c>
      <c r="R206" s="185">
        <f t="shared" si="41"/>
        <v>20</v>
      </c>
      <c r="S206" s="185" t="str">
        <f t="shared" si="42"/>
        <v>אביזרים</v>
      </c>
      <c r="T206" s="186" t="str">
        <f t="shared" si="43"/>
        <v>ארגז כלי עבודה כולל מקדחה ומברגה</v>
      </c>
      <c r="U206" s="187">
        <f t="shared" si="37"/>
        <v>0</v>
      </c>
      <c r="V206" s="181">
        <f t="shared" si="38"/>
        <v>-1</v>
      </c>
      <c r="W206" s="181">
        <f t="shared" si="39"/>
        <v>1300</v>
      </c>
      <c r="X206" s="181">
        <f t="shared" si="36"/>
        <v>0</v>
      </c>
      <c r="Y206" s="193"/>
      <c r="AA206" s="189" t="str">
        <f>'טבלה מרכזת תקן מקור'!A206</f>
        <v>תשושי נפש</v>
      </c>
      <c r="AB206" s="189">
        <f>'טבלה מרכזת תקן מקור'!B206</f>
        <v>20</v>
      </c>
      <c r="AC206" s="189" t="str">
        <f>'טבלה מרכזת תקן מקור'!C206</f>
        <v>אביזרים</v>
      </c>
      <c r="AD206" s="189" t="str">
        <f>'טבלה מרכזת תקן מקור'!D206</f>
        <v>מחסנים - מטבח, כללי, תעסוקה</v>
      </c>
      <c r="AE206" s="189" t="str">
        <f>'טבלה מרכזת תקן מקור'!E206</f>
        <v>ארגז כלי עבודה כולל מקדחה ומברגה</v>
      </c>
      <c r="AF206" s="189">
        <f>'טבלה מרכזת תקן מקור'!F206</f>
        <v>1300</v>
      </c>
      <c r="AG206" s="189">
        <f>'טבלה מרכזת תקן מקור'!G206</f>
        <v>1</v>
      </c>
      <c r="AH206" s="189">
        <f>'טבלה מרכזת תקן מקור'!H206</f>
        <v>1300</v>
      </c>
    </row>
    <row r="207" spans="2:34" ht="15" thickBot="1" x14ac:dyDescent="0.25">
      <c r="B207" s="190" t="str">
        <f>תקן[[#This Row],[סוג מרכז]]</f>
        <v>תשושי נפש</v>
      </c>
      <c r="C207" s="190">
        <f>תקן[[#This Row],[גודל מרכז]]</f>
        <v>20</v>
      </c>
      <c r="D207" s="190" t="str">
        <f>תקן[[#This Row],[סוג פריט]]</f>
        <v>אביזרים</v>
      </c>
      <c r="E207" s="190" t="str">
        <f>תקן[[#This Row],[קטגוריה]]</f>
        <v>חדר רחצה</v>
      </c>
      <c r="F207" s="177" t="str">
        <f>תקן[[#This Row],[תיאור הפריט]]</f>
        <v>וילון מקלחת</v>
      </c>
      <c r="G207" s="190">
        <f>תקן[[#This Row],[עלות פריט]]</f>
        <v>150</v>
      </c>
      <c r="H207" s="190">
        <f>תקן[[#This Row],[כמות]]</f>
        <v>1</v>
      </c>
      <c r="I207" s="190">
        <f>תקן[[#This Row],[סהכ עלות]]</f>
        <v>150</v>
      </c>
      <c r="J207" s="191"/>
      <c r="K207" s="179" t="str">
        <f t="shared" si="35"/>
        <v>וילון מקלחת</v>
      </c>
      <c r="L207" s="180"/>
      <c r="M207" s="181">
        <f t="shared" si="33"/>
        <v>-1</v>
      </c>
      <c r="N207" s="181">
        <f t="shared" si="34"/>
        <v>0</v>
      </c>
      <c r="O207" s="180"/>
      <c r="P207" s="192"/>
      <c r="Q207" s="185" t="str">
        <f t="shared" si="40"/>
        <v>תשושי נפש</v>
      </c>
      <c r="R207" s="185">
        <f t="shared" si="41"/>
        <v>20</v>
      </c>
      <c r="S207" s="185" t="str">
        <f t="shared" si="42"/>
        <v>אביזרים</v>
      </c>
      <c r="T207" s="186" t="str">
        <f t="shared" si="43"/>
        <v>וילון מקלחת</v>
      </c>
      <c r="U207" s="187">
        <f t="shared" si="37"/>
        <v>0</v>
      </c>
      <c r="V207" s="181">
        <f t="shared" si="38"/>
        <v>-1</v>
      </c>
      <c r="W207" s="181">
        <f t="shared" si="39"/>
        <v>150</v>
      </c>
      <c r="X207" s="181">
        <f t="shared" si="36"/>
        <v>0</v>
      </c>
      <c r="Y207" s="193"/>
      <c r="AA207" s="189" t="str">
        <f>'טבלה מרכזת תקן מקור'!A207</f>
        <v>תשושי נפש</v>
      </c>
      <c r="AB207" s="189">
        <f>'טבלה מרכזת תקן מקור'!B207</f>
        <v>20</v>
      </c>
      <c r="AC207" s="189" t="str">
        <f>'טבלה מרכזת תקן מקור'!C207</f>
        <v>אביזרים</v>
      </c>
      <c r="AD207" s="189" t="str">
        <f>'טבלה מרכזת תקן מקור'!D207</f>
        <v>חדר רחצה</v>
      </c>
      <c r="AE207" s="189" t="str">
        <f>'טבלה מרכזת תקן מקור'!E207</f>
        <v>וילון מקלחת</v>
      </c>
      <c r="AF207" s="189">
        <f>'טבלה מרכזת תקן מקור'!F207</f>
        <v>150</v>
      </c>
      <c r="AG207" s="189">
        <f>'טבלה מרכזת תקן מקור'!G207</f>
        <v>1</v>
      </c>
      <c r="AH207" s="189">
        <f>'טבלה מרכזת תקן מקור'!H207</f>
        <v>150</v>
      </c>
    </row>
    <row r="208" spans="2:34" ht="15" thickBot="1" x14ac:dyDescent="0.25">
      <c r="B208" s="190" t="str">
        <f>תקן[[#This Row],[סוג מרכז]]</f>
        <v>תשושי נפש</v>
      </c>
      <c r="C208" s="190">
        <f>תקן[[#This Row],[גודל מרכז]]</f>
        <v>20</v>
      </c>
      <c r="D208" s="190" t="str">
        <f>תקן[[#This Row],[סוג פריט]]</f>
        <v>אביזרים</v>
      </c>
      <c r="E208" s="190" t="str">
        <f>תקן[[#This Row],[קטגוריה]]</f>
        <v>חדר רחצה</v>
      </c>
      <c r="F208" s="177" t="str">
        <f>תקן[[#This Row],[תיאור הפריט]]</f>
        <v>ידיות אחיזה</v>
      </c>
      <c r="G208" s="190">
        <f>תקן[[#This Row],[עלות פריט]]</f>
        <v>300</v>
      </c>
      <c r="H208" s="190">
        <f>תקן[[#This Row],[כמות]]</f>
        <v>2</v>
      </c>
      <c r="I208" s="190">
        <f>תקן[[#This Row],[סהכ עלות]]</f>
        <v>600</v>
      </c>
      <c r="J208" s="191"/>
      <c r="K208" s="179" t="str">
        <f t="shared" si="35"/>
        <v>ידיות אחיזה</v>
      </c>
      <c r="L208" s="180"/>
      <c r="M208" s="181">
        <f t="shared" si="33"/>
        <v>-2</v>
      </c>
      <c r="N208" s="181">
        <f t="shared" si="34"/>
        <v>0</v>
      </c>
      <c r="O208" s="180"/>
      <c r="P208" s="192"/>
      <c r="Q208" s="185" t="str">
        <f t="shared" si="40"/>
        <v>תשושי נפש</v>
      </c>
      <c r="R208" s="185">
        <f t="shared" si="41"/>
        <v>20</v>
      </c>
      <c r="S208" s="185" t="str">
        <f t="shared" si="42"/>
        <v>אביזרים</v>
      </c>
      <c r="T208" s="186" t="str">
        <f t="shared" si="43"/>
        <v>ידיות אחיזה</v>
      </c>
      <c r="U208" s="187">
        <f t="shared" si="37"/>
        <v>0</v>
      </c>
      <c r="V208" s="181">
        <f t="shared" si="38"/>
        <v>-2</v>
      </c>
      <c r="W208" s="181">
        <f t="shared" si="39"/>
        <v>300</v>
      </c>
      <c r="X208" s="181">
        <f t="shared" si="36"/>
        <v>0</v>
      </c>
      <c r="Y208" s="193"/>
      <c r="AA208" s="189" t="str">
        <f>'טבלה מרכזת תקן מקור'!A208</f>
        <v>תשושי נפש</v>
      </c>
      <c r="AB208" s="189">
        <f>'טבלה מרכזת תקן מקור'!B208</f>
        <v>20</v>
      </c>
      <c r="AC208" s="189" t="str">
        <f>'טבלה מרכזת תקן מקור'!C208</f>
        <v>אביזרים</v>
      </c>
      <c r="AD208" s="189" t="str">
        <f>'טבלה מרכזת תקן מקור'!D208</f>
        <v>חדר רחצה</v>
      </c>
      <c r="AE208" s="189" t="str">
        <f>'טבלה מרכזת תקן מקור'!E208</f>
        <v>ידיות אחיזה</v>
      </c>
      <c r="AF208" s="189">
        <f>'טבלה מרכזת תקן מקור'!F208</f>
        <v>300</v>
      </c>
      <c r="AG208" s="189">
        <f>'טבלה מרכזת תקן מקור'!G208</f>
        <v>2</v>
      </c>
      <c r="AH208" s="189">
        <f>'טבלה מרכזת תקן מקור'!H208</f>
        <v>600</v>
      </c>
    </row>
    <row r="209" spans="2:34" ht="15" thickBot="1" x14ac:dyDescent="0.25">
      <c r="B209" s="190" t="str">
        <f>תקן[[#This Row],[סוג מרכז]]</f>
        <v>תשושי נפש</v>
      </c>
      <c r="C209" s="190">
        <f>תקן[[#This Row],[גודל מרכז]]</f>
        <v>20</v>
      </c>
      <c r="D209" s="190" t="str">
        <f>תקן[[#This Row],[סוג פריט]]</f>
        <v>אביזרים</v>
      </c>
      <c r="E209" s="190" t="str">
        <f>תקן[[#This Row],[קטגוריה]]</f>
        <v>חדר אוכל</v>
      </c>
      <c r="F209" s="177" t="str">
        <f>תקן[[#This Row],[תיאור הפריט]]</f>
        <v>לוח מודעות 80/120</v>
      </c>
      <c r="G209" s="190">
        <f>תקן[[#This Row],[עלות פריט]]</f>
        <v>200</v>
      </c>
      <c r="H209" s="190">
        <f>תקן[[#This Row],[כמות]]</f>
        <v>2</v>
      </c>
      <c r="I209" s="190">
        <f>תקן[[#This Row],[סהכ עלות]]</f>
        <v>400</v>
      </c>
      <c r="J209" s="191"/>
      <c r="K209" s="179" t="str">
        <f t="shared" si="35"/>
        <v>לוח מודעות 80/120</v>
      </c>
      <c r="L209" s="180"/>
      <c r="M209" s="181">
        <f t="shared" si="33"/>
        <v>-2</v>
      </c>
      <c r="N209" s="181">
        <f t="shared" si="34"/>
        <v>0</v>
      </c>
      <c r="O209" s="180"/>
      <c r="P209" s="192"/>
      <c r="Q209" s="185" t="str">
        <f t="shared" si="40"/>
        <v>תשושי נפש</v>
      </c>
      <c r="R209" s="185">
        <f t="shared" si="41"/>
        <v>20</v>
      </c>
      <c r="S209" s="185" t="str">
        <f t="shared" si="42"/>
        <v>אביזרים</v>
      </c>
      <c r="T209" s="186" t="str">
        <f t="shared" si="43"/>
        <v>לוח מודעות 80/120</v>
      </c>
      <c r="U209" s="187">
        <f t="shared" si="37"/>
        <v>0</v>
      </c>
      <c r="V209" s="181">
        <f t="shared" si="38"/>
        <v>-2</v>
      </c>
      <c r="W209" s="181">
        <f t="shared" si="39"/>
        <v>200</v>
      </c>
      <c r="X209" s="181">
        <f t="shared" si="36"/>
        <v>0</v>
      </c>
      <c r="Y209" s="193"/>
      <c r="AA209" s="189" t="str">
        <f>'טבלה מרכזת תקן מקור'!A209</f>
        <v>תשושי נפש</v>
      </c>
      <c r="AB209" s="189">
        <f>'טבלה מרכזת תקן מקור'!B209</f>
        <v>20</v>
      </c>
      <c r="AC209" s="189" t="str">
        <f>'טבלה מרכזת תקן מקור'!C209</f>
        <v>אביזרים</v>
      </c>
      <c r="AD209" s="189" t="str">
        <f>'טבלה מרכזת תקן מקור'!D209</f>
        <v>חדר אוכל</v>
      </c>
      <c r="AE209" s="189" t="str">
        <f>'טבלה מרכזת תקן מקור'!E209</f>
        <v>לוח מודעות 80/120</v>
      </c>
      <c r="AF209" s="189">
        <f>'טבלה מרכזת תקן מקור'!F209</f>
        <v>200</v>
      </c>
      <c r="AG209" s="189">
        <f>'טבלה מרכזת תקן מקור'!G209</f>
        <v>2</v>
      </c>
      <c r="AH209" s="189">
        <f>'טבלה מרכזת תקן מקור'!H209</f>
        <v>400</v>
      </c>
    </row>
    <row r="210" spans="2:34" ht="15" thickBot="1" x14ac:dyDescent="0.25">
      <c r="B210" s="190" t="str">
        <f>תקן[[#This Row],[סוג מרכז]]</f>
        <v>תשושי נפש</v>
      </c>
      <c r="C210" s="190">
        <f>תקן[[#This Row],[גודל מרכז]]</f>
        <v>20</v>
      </c>
      <c r="D210" s="190" t="str">
        <f>תקן[[#This Row],[סוג פריט]]</f>
        <v>אביזרים</v>
      </c>
      <c r="E210" s="190" t="str">
        <f>תקן[[#This Row],[קטגוריה]]</f>
        <v>חדר מחשבים</v>
      </c>
      <c r="F210" s="177" t="str">
        <f>תקן[[#This Row],[תיאור הפריט]]</f>
        <v>לוח מודעות 80/120</v>
      </c>
      <c r="G210" s="190">
        <f>תקן[[#This Row],[עלות פריט]]</f>
        <v>200</v>
      </c>
      <c r="H210" s="190">
        <f>תקן[[#This Row],[כמות]]</f>
        <v>1</v>
      </c>
      <c r="I210" s="190">
        <f>תקן[[#This Row],[סהכ עלות]]</f>
        <v>200</v>
      </c>
      <c r="J210" s="191"/>
      <c r="K210" s="179" t="str">
        <f t="shared" si="35"/>
        <v>לוח מודעות 80/120</v>
      </c>
      <c r="L210" s="180"/>
      <c r="M210" s="181">
        <f t="shared" si="33"/>
        <v>-1</v>
      </c>
      <c r="N210" s="181">
        <f t="shared" si="34"/>
        <v>0</v>
      </c>
      <c r="O210" s="180"/>
      <c r="P210" s="192"/>
      <c r="Q210" s="185" t="str">
        <f t="shared" si="40"/>
        <v>תשושי נפש</v>
      </c>
      <c r="R210" s="185">
        <f t="shared" si="41"/>
        <v>20</v>
      </c>
      <c r="S210" s="185" t="str">
        <f t="shared" si="42"/>
        <v>אביזרים</v>
      </c>
      <c r="T210" s="186" t="str">
        <f t="shared" si="43"/>
        <v>לוח מודעות 80/120</v>
      </c>
      <c r="U210" s="187">
        <f t="shared" si="37"/>
        <v>0</v>
      </c>
      <c r="V210" s="181">
        <f t="shared" si="38"/>
        <v>-1</v>
      </c>
      <c r="W210" s="181">
        <f t="shared" si="39"/>
        <v>200</v>
      </c>
      <c r="X210" s="181">
        <f t="shared" si="36"/>
        <v>0</v>
      </c>
      <c r="Y210" s="193"/>
      <c r="AA210" s="189" t="str">
        <f>'טבלה מרכזת תקן מקור'!A210</f>
        <v>תשושי נפש</v>
      </c>
      <c r="AB210" s="189">
        <f>'טבלה מרכזת תקן מקור'!B210</f>
        <v>20</v>
      </c>
      <c r="AC210" s="189" t="str">
        <f>'טבלה מרכזת תקן מקור'!C210</f>
        <v>אביזרים</v>
      </c>
      <c r="AD210" s="189" t="str">
        <f>'טבלה מרכזת תקן מקור'!D210</f>
        <v>חדר מחשבים</v>
      </c>
      <c r="AE210" s="189" t="str">
        <f>'טבלה מרכזת תקן מקור'!E210</f>
        <v>לוח מודעות 80/120</v>
      </c>
      <c r="AF210" s="189">
        <f>'טבלה מרכזת תקן מקור'!F210</f>
        <v>200</v>
      </c>
      <c r="AG210" s="189">
        <f>'טבלה מרכזת תקן מקור'!G210</f>
        <v>1</v>
      </c>
      <c r="AH210" s="189">
        <f>'טבלה מרכזת תקן מקור'!H210</f>
        <v>200</v>
      </c>
    </row>
    <row r="211" spans="2:34" ht="15" thickBot="1" x14ac:dyDescent="0.25">
      <c r="B211" s="190" t="str">
        <f>תקן[[#This Row],[סוג מרכז]]</f>
        <v>תשושי נפש</v>
      </c>
      <c r="C211" s="190">
        <f>תקן[[#This Row],[גודל מרכז]]</f>
        <v>20</v>
      </c>
      <c r="D211" s="190" t="str">
        <f>תקן[[#This Row],[סוג פריט]]</f>
        <v>אביזרים</v>
      </c>
      <c r="E211" s="190" t="str">
        <f>תקן[[#This Row],[קטגוריה]]</f>
        <v>חדרי פעילות/תעסוקה</v>
      </c>
      <c r="F211" s="177" t="str">
        <f>תקן[[#This Row],[תיאור הפריט]]</f>
        <v>לוח מודעות 80/120</v>
      </c>
      <c r="G211" s="190">
        <f>תקן[[#This Row],[עלות פריט]]</f>
        <v>200</v>
      </c>
      <c r="H211" s="190">
        <f>תקן[[#This Row],[כמות]]</f>
        <v>2</v>
      </c>
      <c r="I211" s="190">
        <f>תקן[[#This Row],[סהכ עלות]]</f>
        <v>400</v>
      </c>
      <c r="J211" s="191"/>
      <c r="K211" s="179" t="str">
        <f t="shared" si="35"/>
        <v>לוח מודעות 80/120</v>
      </c>
      <c r="L211" s="180"/>
      <c r="M211" s="181">
        <f t="shared" si="33"/>
        <v>-2</v>
      </c>
      <c r="N211" s="181">
        <f t="shared" si="34"/>
        <v>0</v>
      </c>
      <c r="O211" s="180"/>
      <c r="P211" s="192"/>
      <c r="Q211" s="185" t="str">
        <f t="shared" si="40"/>
        <v>תשושי נפש</v>
      </c>
      <c r="R211" s="185">
        <f t="shared" si="41"/>
        <v>20</v>
      </c>
      <c r="S211" s="185" t="str">
        <f t="shared" si="42"/>
        <v>אביזרים</v>
      </c>
      <c r="T211" s="186" t="str">
        <f t="shared" si="43"/>
        <v>לוח מודעות 80/120</v>
      </c>
      <c r="U211" s="187">
        <f t="shared" si="37"/>
        <v>0</v>
      </c>
      <c r="V211" s="181">
        <f t="shared" si="38"/>
        <v>-2</v>
      </c>
      <c r="W211" s="181">
        <f t="shared" si="39"/>
        <v>200</v>
      </c>
      <c r="X211" s="181">
        <f t="shared" si="36"/>
        <v>0</v>
      </c>
      <c r="Y211" s="193"/>
      <c r="AA211" s="189" t="str">
        <f>'טבלה מרכזת תקן מקור'!A211</f>
        <v>תשושי נפש</v>
      </c>
      <c r="AB211" s="189">
        <f>'טבלה מרכזת תקן מקור'!B211</f>
        <v>20</v>
      </c>
      <c r="AC211" s="189" t="str">
        <f>'טבלה מרכזת תקן מקור'!C211</f>
        <v>אביזרים</v>
      </c>
      <c r="AD211" s="189" t="str">
        <f>'טבלה מרכזת תקן מקור'!D211</f>
        <v>חדרי פעילות/תעסוקה</v>
      </c>
      <c r="AE211" s="189" t="str">
        <f>'טבלה מרכזת תקן מקור'!E211</f>
        <v>לוח מודעות 80/120</v>
      </c>
      <c r="AF211" s="189">
        <f>'טבלה מרכזת תקן מקור'!F211</f>
        <v>200</v>
      </c>
      <c r="AG211" s="189">
        <f>'טבלה מרכזת תקן מקור'!G211</f>
        <v>2</v>
      </c>
      <c r="AH211" s="189">
        <f>'טבלה מרכזת תקן מקור'!H211</f>
        <v>400</v>
      </c>
    </row>
    <row r="212" spans="2:34" ht="15" thickBot="1" x14ac:dyDescent="0.25">
      <c r="B212" s="190" t="str">
        <f>תקן[[#This Row],[סוג מרכז]]</f>
        <v>תשושי נפש</v>
      </c>
      <c r="C212" s="190">
        <f>תקן[[#This Row],[גודל מרכז]]</f>
        <v>20</v>
      </c>
      <c r="D212" s="190" t="str">
        <f>תקן[[#This Row],[סוג פריט]]</f>
        <v>אביזרים</v>
      </c>
      <c r="E212" s="190" t="str">
        <f>תקן[[#This Row],[קטגוריה]]</f>
        <v>חדרי צוות/רב תחומי</v>
      </c>
      <c r="F212" s="177" t="str">
        <f>תקן[[#This Row],[תיאור הפריט]]</f>
        <v>לוח מודעות 80/120</v>
      </c>
      <c r="G212" s="190">
        <f>תקן[[#This Row],[עלות פריט]]</f>
        <v>200</v>
      </c>
      <c r="H212" s="190">
        <f>תקן[[#This Row],[כמות]]</f>
        <v>1</v>
      </c>
      <c r="I212" s="190">
        <f>תקן[[#This Row],[סהכ עלות]]</f>
        <v>200</v>
      </c>
      <c r="J212" s="191"/>
      <c r="K212" s="179" t="str">
        <f t="shared" si="35"/>
        <v>לוח מודעות 80/120</v>
      </c>
      <c r="L212" s="180"/>
      <c r="M212" s="181">
        <f t="shared" si="33"/>
        <v>-1</v>
      </c>
      <c r="N212" s="181">
        <f t="shared" si="34"/>
        <v>0</v>
      </c>
      <c r="O212" s="180"/>
      <c r="P212" s="192"/>
      <c r="Q212" s="185" t="str">
        <f t="shared" si="40"/>
        <v>תשושי נפש</v>
      </c>
      <c r="R212" s="185">
        <f t="shared" si="41"/>
        <v>20</v>
      </c>
      <c r="S212" s="185" t="str">
        <f t="shared" si="42"/>
        <v>אביזרים</v>
      </c>
      <c r="T212" s="186" t="str">
        <f t="shared" si="43"/>
        <v>לוח מודעות 80/120</v>
      </c>
      <c r="U212" s="187">
        <f t="shared" si="37"/>
        <v>0</v>
      </c>
      <c r="V212" s="181">
        <f t="shared" si="38"/>
        <v>-1</v>
      </c>
      <c r="W212" s="181">
        <f t="shared" si="39"/>
        <v>200</v>
      </c>
      <c r="X212" s="181">
        <f t="shared" si="36"/>
        <v>0</v>
      </c>
      <c r="Y212" s="193"/>
      <c r="AA212" s="189" t="str">
        <f>'טבלה מרכזת תקן מקור'!A212</f>
        <v>תשושי נפש</v>
      </c>
      <c r="AB212" s="189">
        <f>'טבלה מרכזת תקן מקור'!B212</f>
        <v>20</v>
      </c>
      <c r="AC212" s="189" t="str">
        <f>'טבלה מרכזת תקן מקור'!C212</f>
        <v>אביזרים</v>
      </c>
      <c r="AD212" s="189" t="str">
        <f>'טבלה מרכזת תקן מקור'!D212</f>
        <v>חדרי צוות/רב תחומי</v>
      </c>
      <c r="AE212" s="189" t="str">
        <f>'טבלה מרכזת תקן מקור'!E212</f>
        <v>לוח מודעות 80/120</v>
      </c>
      <c r="AF212" s="189">
        <f>'טבלה מרכזת תקן מקור'!F212</f>
        <v>200</v>
      </c>
      <c r="AG212" s="189">
        <f>'טבלה מרכזת תקן מקור'!G212</f>
        <v>1</v>
      </c>
      <c r="AH212" s="189">
        <f>'טבלה מרכזת תקן מקור'!H212</f>
        <v>200</v>
      </c>
    </row>
    <row r="213" spans="2:34" ht="15" thickBot="1" x14ac:dyDescent="0.25">
      <c r="B213" s="190" t="str">
        <f>תקן[[#This Row],[סוג מרכז]]</f>
        <v>תשושי נפש</v>
      </c>
      <c r="C213" s="190">
        <f>תקן[[#This Row],[גודל מרכז]]</f>
        <v>20</v>
      </c>
      <c r="D213" s="190" t="str">
        <f>תקן[[#This Row],[סוג פריט]]</f>
        <v>אביזרים</v>
      </c>
      <c r="E213" s="190" t="str">
        <f>תקן[[#This Row],[קטגוריה]]</f>
        <v>כללי</v>
      </c>
      <c r="F213" s="177" t="str">
        <f>תקן[[#This Row],[תיאור הפריט]]</f>
        <v>מאזני אדם</v>
      </c>
      <c r="G213" s="190">
        <f>תקן[[#This Row],[עלות פריט]]</f>
        <v>250</v>
      </c>
      <c r="H213" s="190">
        <f>תקן[[#This Row],[כמות]]</f>
        <v>1</v>
      </c>
      <c r="I213" s="190">
        <f>תקן[[#This Row],[סהכ עלות]]</f>
        <v>250</v>
      </c>
      <c r="J213" s="191"/>
      <c r="K213" s="179" t="str">
        <f t="shared" si="35"/>
        <v>מאזני אדם</v>
      </c>
      <c r="L213" s="180"/>
      <c r="M213" s="181">
        <f t="shared" si="33"/>
        <v>-1</v>
      </c>
      <c r="N213" s="181">
        <f t="shared" si="34"/>
        <v>0</v>
      </c>
      <c r="O213" s="180"/>
      <c r="P213" s="192"/>
      <c r="Q213" s="185" t="str">
        <f t="shared" si="40"/>
        <v>תשושי נפש</v>
      </c>
      <c r="R213" s="185">
        <f t="shared" si="41"/>
        <v>20</v>
      </c>
      <c r="S213" s="185" t="str">
        <f t="shared" si="42"/>
        <v>אביזרים</v>
      </c>
      <c r="T213" s="186" t="str">
        <f t="shared" si="43"/>
        <v>מאזני אדם</v>
      </c>
      <c r="U213" s="187">
        <f t="shared" si="37"/>
        <v>0</v>
      </c>
      <c r="V213" s="181">
        <f t="shared" si="38"/>
        <v>-1</v>
      </c>
      <c r="W213" s="181">
        <f t="shared" si="39"/>
        <v>250</v>
      </c>
      <c r="X213" s="181">
        <f t="shared" si="36"/>
        <v>0</v>
      </c>
      <c r="Y213" s="193"/>
      <c r="AA213" s="189" t="str">
        <f>'טבלה מרכזת תקן מקור'!A213</f>
        <v>תשושי נפש</v>
      </c>
      <c r="AB213" s="189">
        <f>'טבלה מרכזת תקן מקור'!B213</f>
        <v>20</v>
      </c>
      <c r="AC213" s="189" t="str">
        <f>'טבלה מרכזת תקן מקור'!C213</f>
        <v>אביזרים</v>
      </c>
      <c r="AD213" s="189" t="str">
        <f>'טבלה מרכזת תקן מקור'!D213</f>
        <v>כללי</v>
      </c>
      <c r="AE213" s="189" t="str">
        <f>'טבלה מרכזת תקן מקור'!E213</f>
        <v>מאזני אדם</v>
      </c>
      <c r="AF213" s="189">
        <f>'טבלה מרכזת תקן מקור'!F213</f>
        <v>250</v>
      </c>
      <c r="AG213" s="189">
        <f>'טבלה מרכזת תקן מקור'!G213</f>
        <v>1</v>
      </c>
      <c r="AH213" s="189">
        <f>'טבלה מרכזת תקן מקור'!H213</f>
        <v>250</v>
      </c>
    </row>
    <row r="214" spans="2:34" ht="15" thickBot="1" x14ac:dyDescent="0.25">
      <c r="B214" s="190" t="str">
        <f>תקן[[#This Row],[סוג מרכז]]</f>
        <v>תשושי נפש</v>
      </c>
      <c r="C214" s="190">
        <f>תקן[[#This Row],[גודל מרכז]]</f>
        <v>20</v>
      </c>
      <c r="D214" s="190" t="str">
        <f>תקן[[#This Row],[סוג פריט]]</f>
        <v>אביזרים</v>
      </c>
      <c r="E214" s="190" t="str">
        <f>תקן[[#This Row],[קטגוריה]]</f>
        <v>חדר רחצה</v>
      </c>
      <c r="F214" s="177" t="str">
        <f>תקן[[#This Row],[תיאור הפריט]]</f>
        <v>מדף לסבונים + סבוניה</v>
      </c>
      <c r="G214" s="190">
        <f>תקן[[#This Row],[עלות פריט]]</f>
        <v>350</v>
      </c>
      <c r="H214" s="190">
        <f>תקן[[#This Row],[כמות]]</f>
        <v>1</v>
      </c>
      <c r="I214" s="190">
        <f>תקן[[#This Row],[סהכ עלות]]</f>
        <v>350</v>
      </c>
      <c r="J214" s="191"/>
      <c r="K214" s="179" t="str">
        <f t="shared" si="35"/>
        <v>מדף לסבונים + סבוניה</v>
      </c>
      <c r="L214" s="180"/>
      <c r="M214" s="181">
        <f t="shared" si="33"/>
        <v>-1</v>
      </c>
      <c r="N214" s="181">
        <f t="shared" si="34"/>
        <v>0</v>
      </c>
      <c r="O214" s="180"/>
      <c r="P214" s="192"/>
      <c r="Q214" s="185" t="str">
        <f t="shared" si="40"/>
        <v>תשושי נפש</v>
      </c>
      <c r="R214" s="185">
        <f t="shared" si="41"/>
        <v>20</v>
      </c>
      <c r="S214" s="185" t="str">
        <f t="shared" si="42"/>
        <v>אביזרים</v>
      </c>
      <c r="T214" s="186" t="str">
        <f t="shared" si="43"/>
        <v>מדף לסבונים + סבוניה</v>
      </c>
      <c r="U214" s="187">
        <f t="shared" si="37"/>
        <v>0</v>
      </c>
      <c r="V214" s="181">
        <f t="shared" si="38"/>
        <v>-1</v>
      </c>
      <c r="W214" s="181">
        <f t="shared" si="39"/>
        <v>350</v>
      </c>
      <c r="X214" s="181">
        <f t="shared" si="36"/>
        <v>0</v>
      </c>
      <c r="Y214" s="193"/>
      <c r="AA214" s="189" t="str">
        <f>'טבלה מרכזת תקן מקור'!A214</f>
        <v>תשושי נפש</v>
      </c>
      <c r="AB214" s="189">
        <f>'טבלה מרכזת תקן מקור'!B214</f>
        <v>20</v>
      </c>
      <c r="AC214" s="189" t="str">
        <f>'טבלה מרכזת תקן מקור'!C214</f>
        <v>אביזרים</v>
      </c>
      <c r="AD214" s="189" t="str">
        <f>'טבלה מרכזת תקן מקור'!D214</f>
        <v>חדר רחצה</v>
      </c>
      <c r="AE214" s="189" t="str">
        <f>'טבלה מרכזת תקן מקור'!E214</f>
        <v>מדף לסבונים + סבוניה</v>
      </c>
      <c r="AF214" s="189">
        <f>'טבלה מרכזת תקן מקור'!F214</f>
        <v>350</v>
      </c>
      <c r="AG214" s="189">
        <f>'טבלה מרכזת תקן מקור'!G214</f>
        <v>1</v>
      </c>
      <c r="AH214" s="189">
        <f>'טבלה מרכזת תקן מקור'!H214</f>
        <v>350</v>
      </c>
    </row>
    <row r="215" spans="2:34" ht="15" thickBot="1" x14ac:dyDescent="0.25">
      <c r="B215" s="190" t="str">
        <f>תקן[[#This Row],[סוג מרכז]]</f>
        <v>תשושי נפש</v>
      </c>
      <c r="C215" s="190">
        <f>תקן[[#This Row],[גודל מרכז]]</f>
        <v>20</v>
      </c>
      <c r="D215" s="190" t="str">
        <f>תקן[[#This Row],[סוג פריט]]</f>
        <v>אביזרים</v>
      </c>
      <c r="E215" s="190" t="str">
        <f>תקן[[#This Row],[קטגוריה]]</f>
        <v>שירותים ציבוריים</v>
      </c>
      <c r="F215" s="177" t="str">
        <f>תקן[[#This Row],[תיאור הפריט]]</f>
        <v>מושב הגבהה לשירותים</v>
      </c>
      <c r="G215" s="190">
        <f>תקן[[#This Row],[עלות פריט]]</f>
        <v>500</v>
      </c>
      <c r="H215" s="190">
        <f>תקן[[#This Row],[כמות]]</f>
        <v>2</v>
      </c>
      <c r="I215" s="190">
        <f>תקן[[#This Row],[סהכ עלות]]</f>
        <v>1000</v>
      </c>
      <c r="J215" s="191"/>
      <c r="K215" s="179" t="str">
        <f t="shared" si="35"/>
        <v>מושב הגבהה לשירותים</v>
      </c>
      <c r="L215" s="180"/>
      <c r="M215" s="181">
        <f t="shared" si="33"/>
        <v>-2</v>
      </c>
      <c r="N215" s="181">
        <f t="shared" si="34"/>
        <v>0</v>
      </c>
      <c r="O215" s="180"/>
      <c r="P215" s="192"/>
      <c r="Q215" s="185" t="str">
        <f t="shared" si="40"/>
        <v>תשושי נפש</v>
      </c>
      <c r="R215" s="185">
        <f t="shared" si="41"/>
        <v>20</v>
      </c>
      <c r="S215" s="185" t="str">
        <f t="shared" si="42"/>
        <v>אביזרים</v>
      </c>
      <c r="T215" s="186" t="str">
        <f t="shared" si="43"/>
        <v>מושב הגבהה לשירותים</v>
      </c>
      <c r="U215" s="187">
        <f t="shared" si="37"/>
        <v>0</v>
      </c>
      <c r="V215" s="181">
        <f t="shared" si="38"/>
        <v>-2</v>
      </c>
      <c r="W215" s="181">
        <f t="shared" si="39"/>
        <v>500</v>
      </c>
      <c r="X215" s="181">
        <f t="shared" si="36"/>
        <v>0</v>
      </c>
      <c r="Y215" s="193"/>
      <c r="AA215" s="189" t="str">
        <f>'טבלה מרכזת תקן מקור'!A215</f>
        <v>תשושי נפש</v>
      </c>
      <c r="AB215" s="189">
        <f>'טבלה מרכזת תקן מקור'!B215</f>
        <v>20</v>
      </c>
      <c r="AC215" s="189" t="str">
        <f>'טבלה מרכזת תקן מקור'!C215</f>
        <v>אביזרים</v>
      </c>
      <c r="AD215" s="189" t="str">
        <f>'טבלה מרכזת תקן מקור'!D215</f>
        <v>שירותים ציבוריים</v>
      </c>
      <c r="AE215" s="189" t="str">
        <f>'טבלה מרכזת תקן מקור'!E215</f>
        <v>מושב הגבהה לשירותים</v>
      </c>
      <c r="AF215" s="189">
        <f>'טבלה מרכזת תקן מקור'!F215</f>
        <v>500</v>
      </c>
      <c r="AG215" s="189">
        <f>'טבלה מרכזת תקן מקור'!G215</f>
        <v>2</v>
      </c>
      <c r="AH215" s="189">
        <f>'טבלה מרכזת תקן מקור'!H215</f>
        <v>1000</v>
      </c>
    </row>
    <row r="216" spans="2:34" ht="15" thickBot="1" x14ac:dyDescent="0.25">
      <c r="B216" s="190" t="str">
        <f>תקן[[#This Row],[סוג מרכז]]</f>
        <v>תשושי נפש</v>
      </c>
      <c r="C216" s="190">
        <f>תקן[[#This Row],[גודל מרכז]]</f>
        <v>20</v>
      </c>
      <c r="D216" s="190" t="str">
        <f>תקן[[#This Row],[סוג פריט]]</f>
        <v>אביזרים</v>
      </c>
      <c r="E216" s="190" t="str">
        <f>תקן[[#This Row],[קטגוריה]]</f>
        <v>כללי</v>
      </c>
      <c r="F216" s="177" t="str">
        <f>תקן[[#This Row],[תיאור הפריט]]</f>
        <v>מזוזות</v>
      </c>
      <c r="G216" s="190">
        <f>תקן[[#This Row],[עלות פריט]]</f>
        <v>200</v>
      </c>
      <c r="H216" s="190">
        <f>תקן[[#This Row],[כמות]]</f>
        <v>6</v>
      </c>
      <c r="I216" s="190">
        <f>תקן[[#This Row],[סהכ עלות]]</f>
        <v>1200</v>
      </c>
      <c r="J216" s="191"/>
      <c r="K216" s="179" t="str">
        <f t="shared" si="35"/>
        <v>מזוזות</v>
      </c>
      <c r="L216" s="180"/>
      <c r="M216" s="181">
        <f t="shared" si="33"/>
        <v>-6</v>
      </c>
      <c r="N216" s="181">
        <f t="shared" si="34"/>
        <v>0</v>
      </c>
      <c r="O216" s="180"/>
      <c r="P216" s="192"/>
      <c r="Q216" s="185" t="str">
        <f t="shared" si="40"/>
        <v>תשושי נפש</v>
      </c>
      <c r="R216" s="185">
        <f t="shared" si="41"/>
        <v>20</v>
      </c>
      <c r="S216" s="185" t="str">
        <f t="shared" si="42"/>
        <v>אביזרים</v>
      </c>
      <c r="T216" s="186" t="str">
        <f t="shared" si="43"/>
        <v>מזוזות</v>
      </c>
      <c r="U216" s="187">
        <f t="shared" si="37"/>
        <v>0</v>
      </c>
      <c r="V216" s="181">
        <f t="shared" si="38"/>
        <v>-6</v>
      </c>
      <c r="W216" s="181">
        <f t="shared" si="39"/>
        <v>200</v>
      </c>
      <c r="X216" s="181">
        <f t="shared" si="36"/>
        <v>0</v>
      </c>
      <c r="Y216" s="193"/>
      <c r="AA216" s="189" t="str">
        <f>'טבלה מרכזת תקן מקור'!A216</f>
        <v>תשושי נפש</v>
      </c>
      <c r="AB216" s="189">
        <f>'טבלה מרכזת תקן מקור'!B216</f>
        <v>20</v>
      </c>
      <c r="AC216" s="189" t="str">
        <f>'טבלה מרכזת תקן מקור'!C216</f>
        <v>אביזרים</v>
      </c>
      <c r="AD216" s="189" t="str">
        <f>'טבלה מרכזת תקן מקור'!D216</f>
        <v>כללי</v>
      </c>
      <c r="AE216" s="189" t="str">
        <f>'טבלה מרכזת תקן מקור'!E216</f>
        <v>מזוזות</v>
      </c>
      <c r="AF216" s="189">
        <f>'טבלה מרכזת תקן מקור'!F216</f>
        <v>200</v>
      </c>
      <c r="AG216" s="189">
        <f>'טבלה מרכזת תקן מקור'!G216</f>
        <v>6</v>
      </c>
      <c r="AH216" s="189">
        <f>'טבלה מרכזת תקן מקור'!H216</f>
        <v>1200</v>
      </c>
    </row>
    <row r="217" spans="2:34" ht="29.25" thickBot="1" x14ac:dyDescent="0.25">
      <c r="B217" s="190" t="str">
        <f>תקן[[#This Row],[סוג מרכז]]</f>
        <v>תשושי נפש</v>
      </c>
      <c r="C217" s="190">
        <f>תקן[[#This Row],[גודל מרכז]]</f>
        <v>20</v>
      </c>
      <c r="D217" s="190" t="str">
        <f>תקן[[#This Row],[סוג פריט]]</f>
        <v>אביזרים</v>
      </c>
      <c r="E217" s="190" t="str">
        <f>תקן[[#This Row],[קטגוריה]]</f>
        <v>חדרי צוות/רב תחומי</v>
      </c>
      <c r="F217" s="177" t="str">
        <f>תקן[[#This Row],[תיאור הפריט]]</f>
        <v>מיכל לאיסוף מחטים משומשות</v>
      </c>
      <c r="G217" s="190">
        <f>תקן[[#This Row],[עלות פריט]]</f>
        <v>50</v>
      </c>
      <c r="H217" s="190">
        <f>תקן[[#This Row],[כמות]]</f>
        <v>1</v>
      </c>
      <c r="I217" s="190">
        <f>תקן[[#This Row],[סהכ עלות]]</f>
        <v>50</v>
      </c>
      <c r="J217" s="191"/>
      <c r="K217" s="179" t="str">
        <f t="shared" si="35"/>
        <v>מיכל לאיסוף מחטים משומשות</v>
      </c>
      <c r="L217" s="180"/>
      <c r="M217" s="181">
        <f t="shared" si="33"/>
        <v>-1</v>
      </c>
      <c r="N217" s="181">
        <f t="shared" si="34"/>
        <v>0</v>
      </c>
      <c r="O217" s="180"/>
      <c r="P217" s="192"/>
      <c r="Q217" s="185" t="str">
        <f t="shared" si="40"/>
        <v>תשושי נפש</v>
      </c>
      <c r="R217" s="185">
        <f t="shared" si="41"/>
        <v>20</v>
      </c>
      <c r="S217" s="185" t="str">
        <f t="shared" si="42"/>
        <v>אביזרים</v>
      </c>
      <c r="T217" s="186" t="str">
        <f t="shared" si="43"/>
        <v>מיכל לאיסוף מחטים משומשות</v>
      </c>
      <c r="U217" s="187">
        <f t="shared" si="37"/>
        <v>0</v>
      </c>
      <c r="V217" s="181">
        <f t="shared" si="38"/>
        <v>-1</v>
      </c>
      <c r="W217" s="181">
        <f t="shared" si="39"/>
        <v>50</v>
      </c>
      <c r="X217" s="181">
        <f t="shared" si="36"/>
        <v>0</v>
      </c>
      <c r="Y217" s="193"/>
      <c r="AA217" s="189" t="str">
        <f>'טבלה מרכזת תקן מקור'!A217</f>
        <v>תשושי נפש</v>
      </c>
      <c r="AB217" s="189">
        <f>'טבלה מרכזת תקן מקור'!B217</f>
        <v>20</v>
      </c>
      <c r="AC217" s="189" t="str">
        <f>'טבלה מרכזת תקן מקור'!C217</f>
        <v>אביזרים</v>
      </c>
      <c r="AD217" s="189" t="str">
        <f>'טבלה מרכזת תקן מקור'!D217</f>
        <v>חדרי צוות/רב תחומי</v>
      </c>
      <c r="AE217" s="189" t="str">
        <f>'טבלה מרכזת תקן מקור'!E217</f>
        <v>מיכל לאיסוף מחטים משומשות</v>
      </c>
      <c r="AF217" s="189">
        <f>'טבלה מרכזת תקן מקור'!F217</f>
        <v>50</v>
      </c>
      <c r="AG217" s="189">
        <f>'טבלה מרכזת תקן מקור'!G217</f>
        <v>1</v>
      </c>
      <c r="AH217" s="189">
        <f>'טבלה מרכזת תקן מקור'!H217</f>
        <v>50</v>
      </c>
    </row>
    <row r="218" spans="2:34" ht="15" thickBot="1" x14ac:dyDescent="0.25">
      <c r="B218" s="190" t="str">
        <f>תקן[[#This Row],[סוג מרכז]]</f>
        <v>תשושי נפש</v>
      </c>
      <c r="C218" s="190">
        <f>תקן[[#This Row],[גודל מרכז]]</f>
        <v>20</v>
      </c>
      <c r="D218" s="190" t="str">
        <f>תקן[[#This Row],[סוג פריט]]</f>
        <v>אביזרים</v>
      </c>
      <c r="E218" s="190" t="str">
        <f>תקן[[#This Row],[קטגוריה]]</f>
        <v>חדרי צוות/רב תחומי</v>
      </c>
      <c r="F218" s="177" t="str">
        <f>תקן[[#This Row],[תיאור הפריט]]</f>
        <v>מתקן לגלילי נייר חד פעמי</v>
      </c>
      <c r="G218" s="190">
        <f>תקן[[#This Row],[עלות פריט]]</f>
        <v>150</v>
      </c>
      <c r="H218" s="190">
        <f>תקן[[#This Row],[כמות]]</f>
        <v>1</v>
      </c>
      <c r="I218" s="190">
        <f>תקן[[#This Row],[סהכ עלות]]</f>
        <v>150</v>
      </c>
      <c r="J218" s="191"/>
      <c r="K218" s="179" t="str">
        <f t="shared" si="35"/>
        <v>מתקן לגלילי נייר חד פעמי</v>
      </c>
      <c r="L218" s="180"/>
      <c r="M218" s="181">
        <f t="shared" si="33"/>
        <v>-1</v>
      </c>
      <c r="N218" s="181">
        <f t="shared" si="34"/>
        <v>0</v>
      </c>
      <c r="O218" s="180"/>
      <c r="P218" s="192"/>
      <c r="Q218" s="185" t="str">
        <f t="shared" si="40"/>
        <v>תשושי נפש</v>
      </c>
      <c r="R218" s="185">
        <f t="shared" si="41"/>
        <v>20</v>
      </c>
      <c r="S218" s="185" t="str">
        <f t="shared" si="42"/>
        <v>אביזרים</v>
      </c>
      <c r="T218" s="186" t="str">
        <f t="shared" si="43"/>
        <v>מתקן לגלילי נייר חד פעמי</v>
      </c>
      <c r="U218" s="187">
        <f t="shared" si="37"/>
        <v>0</v>
      </c>
      <c r="V218" s="181">
        <f t="shared" si="38"/>
        <v>-1</v>
      </c>
      <c r="W218" s="181">
        <f t="shared" si="39"/>
        <v>150</v>
      </c>
      <c r="X218" s="181">
        <f t="shared" si="36"/>
        <v>0</v>
      </c>
      <c r="Y218" s="193"/>
      <c r="AA218" s="189" t="str">
        <f>'טבלה מרכזת תקן מקור'!A218</f>
        <v>תשושי נפש</v>
      </c>
      <c r="AB218" s="189">
        <f>'טבלה מרכזת תקן מקור'!B218</f>
        <v>20</v>
      </c>
      <c r="AC218" s="189" t="str">
        <f>'טבלה מרכזת תקן מקור'!C218</f>
        <v>אביזרים</v>
      </c>
      <c r="AD218" s="189" t="str">
        <f>'טבלה מרכזת תקן מקור'!D218</f>
        <v>חדרי צוות/רב תחומי</v>
      </c>
      <c r="AE218" s="189" t="str">
        <f>'טבלה מרכזת תקן מקור'!E218</f>
        <v>מתקן לגלילי נייר חד פעמי</v>
      </c>
      <c r="AF218" s="189">
        <f>'טבלה מרכזת תקן מקור'!F218</f>
        <v>150</v>
      </c>
      <c r="AG218" s="189">
        <f>'טבלה מרכזת תקן מקור'!G218</f>
        <v>1</v>
      </c>
      <c r="AH218" s="189">
        <f>'טבלה מרכזת תקן מקור'!H218</f>
        <v>150</v>
      </c>
    </row>
    <row r="219" spans="2:34" ht="15" thickBot="1" x14ac:dyDescent="0.25">
      <c r="B219" s="190" t="str">
        <f>תקן[[#This Row],[סוג מרכז]]</f>
        <v>תשושי נפש</v>
      </c>
      <c r="C219" s="190">
        <f>תקן[[#This Row],[גודל מרכז]]</f>
        <v>20</v>
      </c>
      <c r="D219" s="190" t="str">
        <f>תקן[[#This Row],[סוג פריט]]</f>
        <v>אביזרים</v>
      </c>
      <c r="E219" s="190" t="str">
        <f>תקן[[#This Row],[קטגוריה]]</f>
        <v>חדר ניקיון</v>
      </c>
      <c r="F219" s="177" t="str">
        <f>תקן[[#This Row],[תיאור הפריט]]</f>
        <v>סולם</v>
      </c>
      <c r="G219" s="190">
        <f>תקן[[#This Row],[עלות פריט]]</f>
        <v>650</v>
      </c>
      <c r="H219" s="190">
        <f>תקן[[#This Row],[כמות]]</f>
        <v>1</v>
      </c>
      <c r="I219" s="190">
        <f>תקן[[#This Row],[סהכ עלות]]</f>
        <v>650</v>
      </c>
      <c r="J219" s="191"/>
      <c r="K219" s="179" t="str">
        <f t="shared" si="35"/>
        <v>סולם</v>
      </c>
      <c r="L219" s="180"/>
      <c r="M219" s="181">
        <f t="shared" si="33"/>
        <v>-1</v>
      </c>
      <c r="N219" s="181">
        <f t="shared" si="34"/>
        <v>0</v>
      </c>
      <c r="O219" s="180"/>
      <c r="P219" s="192"/>
      <c r="Q219" s="185" t="str">
        <f t="shared" si="40"/>
        <v>תשושי נפש</v>
      </c>
      <c r="R219" s="185">
        <f t="shared" si="41"/>
        <v>20</v>
      </c>
      <c r="S219" s="185" t="str">
        <f t="shared" si="42"/>
        <v>אביזרים</v>
      </c>
      <c r="T219" s="186" t="str">
        <f t="shared" si="43"/>
        <v>סולם</v>
      </c>
      <c r="U219" s="187">
        <f t="shared" si="37"/>
        <v>0</v>
      </c>
      <c r="V219" s="181">
        <f t="shared" si="38"/>
        <v>-1</v>
      </c>
      <c r="W219" s="181">
        <f t="shared" si="39"/>
        <v>650</v>
      </c>
      <c r="X219" s="181">
        <f t="shared" si="36"/>
        <v>0</v>
      </c>
      <c r="Y219" s="193"/>
      <c r="AA219" s="189" t="str">
        <f>'טבלה מרכזת תקן מקור'!A219</f>
        <v>תשושי נפש</v>
      </c>
      <c r="AB219" s="189">
        <f>'טבלה מרכזת תקן מקור'!B219</f>
        <v>20</v>
      </c>
      <c r="AC219" s="189" t="str">
        <f>'טבלה מרכזת תקן מקור'!C219</f>
        <v>אביזרים</v>
      </c>
      <c r="AD219" s="189" t="str">
        <f>'טבלה מרכזת תקן מקור'!D219</f>
        <v>חדר ניקיון</v>
      </c>
      <c r="AE219" s="189" t="str">
        <f>'טבלה מרכזת תקן מקור'!E219</f>
        <v>סולם</v>
      </c>
      <c r="AF219" s="189">
        <f>'טבלה מרכזת תקן מקור'!F219</f>
        <v>650</v>
      </c>
      <c r="AG219" s="189">
        <f>'טבלה מרכזת תקן מקור'!G219</f>
        <v>1</v>
      </c>
      <c r="AH219" s="189">
        <f>'טבלה מרכזת תקן מקור'!H219</f>
        <v>650</v>
      </c>
    </row>
    <row r="220" spans="2:34" ht="15" thickBot="1" x14ac:dyDescent="0.25">
      <c r="B220" s="190" t="str">
        <f>תקן[[#This Row],[סוג מרכז]]</f>
        <v>תשושי נפש</v>
      </c>
      <c r="C220" s="190">
        <f>תקן[[#This Row],[גודל מרכז]]</f>
        <v>20</v>
      </c>
      <c r="D220" s="190" t="str">
        <f>תקן[[#This Row],[סוג פריט]]</f>
        <v>אביזרים</v>
      </c>
      <c r="E220" s="190" t="str">
        <f>תקן[[#This Row],[קטגוריה]]</f>
        <v>מכבסה</v>
      </c>
      <c r="F220" s="177" t="str">
        <f>תקן[[#This Row],[תיאור הפריט]]</f>
        <v>סלי כביסה</v>
      </c>
      <c r="G220" s="190">
        <f>תקן[[#This Row],[עלות פריט]]</f>
        <v>150</v>
      </c>
      <c r="H220" s="190">
        <f>תקן[[#This Row],[כמות]]</f>
        <v>1</v>
      </c>
      <c r="I220" s="190">
        <f>תקן[[#This Row],[סהכ עלות]]</f>
        <v>150</v>
      </c>
      <c r="J220" s="191"/>
      <c r="K220" s="179" t="str">
        <f t="shared" si="35"/>
        <v>סלי כביסה</v>
      </c>
      <c r="L220" s="180"/>
      <c r="M220" s="181">
        <f t="shared" si="33"/>
        <v>-1</v>
      </c>
      <c r="N220" s="181">
        <f t="shared" si="34"/>
        <v>0</v>
      </c>
      <c r="O220" s="180"/>
      <c r="P220" s="192"/>
      <c r="Q220" s="185" t="str">
        <f t="shared" si="40"/>
        <v>תשושי נפש</v>
      </c>
      <c r="R220" s="185">
        <f t="shared" si="41"/>
        <v>20</v>
      </c>
      <c r="S220" s="185" t="str">
        <f t="shared" si="42"/>
        <v>אביזרים</v>
      </c>
      <c r="T220" s="186" t="str">
        <f t="shared" si="43"/>
        <v>סלי כביסה</v>
      </c>
      <c r="U220" s="187">
        <f t="shared" si="37"/>
        <v>0</v>
      </c>
      <c r="V220" s="181">
        <f t="shared" si="38"/>
        <v>-1</v>
      </c>
      <c r="W220" s="181">
        <f t="shared" si="39"/>
        <v>150</v>
      </c>
      <c r="X220" s="181">
        <f t="shared" si="36"/>
        <v>0</v>
      </c>
      <c r="Y220" s="193"/>
      <c r="AA220" s="189" t="str">
        <f>'טבלה מרכזת תקן מקור'!A220</f>
        <v>תשושי נפש</v>
      </c>
      <c r="AB220" s="189">
        <f>'טבלה מרכזת תקן מקור'!B220</f>
        <v>20</v>
      </c>
      <c r="AC220" s="189" t="str">
        <f>'טבלה מרכזת תקן מקור'!C220</f>
        <v>אביזרים</v>
      </c>
      <c r="AD220" s="189" t="str">
        <f>'טבלה מרכזת תקן מקור'!D220</f>
        <v>מכבסה</v>
      </c>
      <c r="AE220" s="189" t="str">
        <f>'טבלה מרכזת תקן מקור'!E220</f>
        <v>סלי כביסה</v>
      </c>
      <c r="AF220" s="189">
        <f>'טבלה מרכזת תקן מקור'!F220</f>
        <v>150</v>
      </c>
      <c r="AG220" s="189">
        <f>'טבלה מרכזת תקן מקור'!G220</f>
        <v>1</v>
      </c>
      <c r="AH220" s="189">
        <f>'טבלה מרכזת תקן מקור'!H220</f>
        <v>150</v>
      </c>
    </row>
    <row r="221" spans="2:34" ht="29.25" thickBot="1" x14ac:dyDescent="0.25">
      <c r="B221" s="190" t="str">
        <f>תקן[[#This Row],[סוג מרכז]]</f>
        <v>תשושי נפש</v>
      </c>
      <c r="C221" s="190">
        <f>תקן[[#This Row],[גודל מרכז]]</f>
        <v>20</v>
      </c>
      <c r="D221" s="190" t="str">
        <f>תקן[[#This Row],[סוג פריט]]</f>
        <v>אביזרים</v>
      </c>
      <c r="E221" s="190" t="str">
        <f>תקן[[#This Row],[קטגוריה]]</f>
        <v>חדרי פעילות/תעסוקה</v>
      </c>
      <c r="F221" s="177" t="str">
        <f>תקן[[#This Row],[תיאור הפריט]]</f>
        <v>סלסלות אישיות לעבודות הקשישים</v>
      </c>
      <c r="G221" s="190">
        <f>תקן[[#This Row],[עלות פריט]]</f>
        <v>30</v>
      </c>
      <c r="H221" s="190">
        <f>תקן[[#This Row],[כמות]]</f>
        <v>10</v>
      </c>
      <c r="I221" s="190">
        <f>תקן[[#This Row],[סהכ עלות]]</f>
        <v>300</v>
      </c>
      <c r="J221" s="191"/>
      <c r="K221" s="179" t="str">
        <f t="shared" si="35"/>
        <v>סלסלות אישיות לעבודות הקשישים</v>
      </c>
      <c r="L221" s="180"/>
      <c r="M221" s="181">
        <f t="shared" si="33"/>
        <v>-10</v>
      </c>
      <c r="N221" s="181">
        <f t="shared" si="34"/>
        <v>0</v>
      </c>
      <c r="O221" s="180"/>
      <c r="P221" s="192"/>
      <c r="Q221" s="185" t="str">
        <f t="shared" si="40"/>
        <v>תשושי נפש</v>
      </c>
      <c r="R221" s="185">
        <f t="shared" si="41"/>
        <v>20</v>
      </c>
      <c r="S221" s="185" t="str">
        <f t="shared" si="42"/>
        <v>אביזרים</v>
      </c>
      <c r="T221" s="186" t="str">
        <f t="shared" si="43"/>
        <v>סלסלות אישיות לעבודות הקשישים</v>
      </c>
      <c r="U221" s="187">
        <f t="shared" si="37"/>
        <v>0</v>
      </c>
      <c r="V221" s="181">
        <f t="shared" si="38"/>
        <v>-10</v>
      </c>
      <c r="W221" s="181">
        <f t="shared" si="39"/>
        <v>30</v>
      </c>
      <c r="X221" s="181">
        <f t="shared" si="36"/>
        <v>0</v>
      </c>
      <c r="Y221" s="193"/>
      <c r="AA221" s="189" t="str">
        <f>'טבלה מרכזת תקן מקור'!A221</f>
        <v>תשושי נפש</v>
      </c>
      <c r="AB221" s="189">
        <f>'טבלה מרכזת תקן מקור'!B221</f>
        <v>20</v>
      </c>
      <c r="AC221" s="189" t="str">
        <f>'טבלה מרכזת תקן מקור'!C221</f>
        <v>אביזרים</v>
      </c>
      <c r="AD221" s="189" t="str">
        <f>'טבלה מרכזת תקן מקור'!D221</f>
        <v>חדרי פעילות/תעסוקה</v>
      </c>
      <c r="AE221" s="189" t="str">
        <f>'טבלה מרכזת תקן מקור'!E221</f>
        <v>סלסלות אישיות לעבודות הקשישים</v>
      </c>
      <c r="AF221" s="189">
        <f>'טבלה מרכזת תקן מקור'!F221</f>
        <v>30</v>
      </c>
      <c r="AG221" s="189">
        <f>'טבלה מרכזת תקן מקור'!G221</f>
        <v>10</v>
      </c>
      <c r="AH221" s="189">
        <f>'טבלה מרכזת תקן מקור'!H221</f>
        <v>300</v>
      </c>
    </row>
    <row r="222" spans="2:34" ht="15" thickBot="1" x14ac:dyDescent="0.25">
      <c r="B222" s="190" t="str">
        <f>תקן[[#This Row],[סוג מרכז]]</f>
        <v>תשושי נפש</v>
      </c>
      <c r="C222" s="190">
        <f>תקן[[#This Row],[גודל מרכז]]</f>
        <v>20</v>
      </c>
      <c r="D222" s="190" t="str">
        <f>תקן[[#This Row],[סוג פריט]]</f>
        <v>אביזרים</v>
      </c>
      <c r="E222" s="190" t="str">
        <f>תקן[[#This Row],[קטגוריה]]</f>
        <v>חדר ניקיון</v>
      </c>
      <c r="F222" s="177" t="str">
        <f>תקן[[#This Row],[תיאור הפריט]]</f>
        <v>עגלת ניקיון</v>
      </c>
      <c r="G222" s="190">
        <f>תקן[[#This Row],[עלות פריט]]</f>
        <v>750</v>
      </c>
      <c r="H222" s="190">
        <f>תקן[[#This Row],[כמות]]</f>
        <v>1</v>
      </c>
      <c r="I222" s="190">
        <f>תקן[[#This Row],[סהכ עלות]]</f>
        <v>750</v>
      </c>
      <c r="J222" s="191"/>
      <c r="K222" s="179" t="str">
        <f t="shared" si="35"/>
        <v>עגלת ניקיון</v>
      </c>
      <c r="L222" s="180"/>
      <c r="M222" s="181">
        <f t="shared" si="33"/>
        <v>-1</v>
      </c>
      <c r="N222" s="181">
        <f t="shared" si="34"/>
        <v>0</v>
      </c>
      <c r="O222" s="180"/>
      <c r="P222" s="192"/>
      <c r="Q222" s="185" t="str">
        <f t="shared" si="40"/>
        <v>תשושי נפש</v>
      </c>
      <c r="R222" s="185">
        <f t="shared" si="41"/>
        <v>20</v>
      </c>
      <c r="S222" s="185" t="str">
        <f t="shared" si="42"/>
        <v>אביזרים</v>
      </c>
      <c r="T222" s="186" t="str">
        <f t="shared" si="43"/>
        <v>עגלת ניקיון</v>
      </c>
      <c r="U222" s="187">
        <f t="shared" si="37"/>
        <v>0</v>
      </c>
      <c r="V222" s="181">
        <f t="shared" si="38"/>
        <v>-1</v>
      </c>
      <c r="W222" s="181">
        <f t="shared" si="39"/>
        <v>750</v>
      </c>
      <c r="X222" s="181">
        <f t="shared" si="36"/>
        <v>0</v>
      </c>
      <c r="Y222" s="193"/>
      <c r="AA222" s="189" t="str">
        <f>'טבלה מרכזת תקן מקור'!A222</f>
        <v>תשושי נפש</v>
      </c>
      <c r="AB222" s="189">
        <f>'טבלה מרכזת תקן מקור'!B222</f>
        <v>20</v>
      </c>
      <c r="AC222" s="189" t="str">
        <f>'טבלה מרכזת תקן מקור'!C222</f>
        <v>אביזרים</v>
      </c>
      <c r="AD222" s="189" t="str">
        <f>'טבלה מרכזת תקן מקור'!D222</f>
        <v>חדר ניקיון</v>
      </c>
      <c r="AE222" s="189" t="str">
        <f>'טבלה מרכזת תקן מקור'!E222</f>
        <v>עגלת ניקיון</v>
      </c>
      <c r="AF222" s="189">
        <f>'טבלה מרכזת תקן מקור'!F222</f>
        <v>750</v>
      </c>
      <c r="AG222" s="189">
        <f>'טבלה מרכזת תקן מקור'!G222</f>
        <v>1</v>
      </c>
      <c r="AH222" s="189">
        <f>'טבלה מרכזת תקן מקור'!H222</f>
        <v>750</v>
      </c>
    </row>
    <row r="223" spans="2:34" ht="15" thickBot="1" x14ac:dyDescent="0.25">
      <c r="B223" s="190" t="str">
        <f>תקן[[#This Row],[סוג מרכז]]</f>
        <v>תשושי נפש</v>
      </c>
      <c r="C223" s="190">
        <f>תקן[[#This Row],[גודל מרכז]]</f>
        <v>20</v>
      </c>
      <c r="D223" s="190" t="str">
        <f>תקן[[#This Row],[סוג פריט]]</f>
        <v>אביזרים</v>
      </c>
      <c r="E223" s="190" t="str">
        <f>תקן[[#This Row],[קטגוריה]]</f>
        <v>חדר ניקיון</v>
      </c>
      <c r="F223" s="177" t="str">
        <f>תקן[[#This Row],[תיאור הפריט]]</f>
        <v>פח אשפה</v>
      </c>
      <c r="G223" s="190">
        <f>תקן[[#This Row],[עלות פריט]]</f>
        <v>150</v>
      </c>
      <c r="H223" s="190">
        <f>תקן[[#This Row],[כמות]]</f>
        <v>1</v>
      </c>
      <c r="I223" s="190">
        <f>תקן[[#This Row],[סהכ עלות]]</f>
        <v>150</v>
      </c>
      <c r="J223" s="191"/>
      <c r="K223" s="179" t="str">
        <f t="shared" si="35"/>
        <v>פח אשפה</v>
      </c>
      <c r="L223" s="180"/>
      <c r="M223" s="181">
        <f t="shared" si="33"/>
        <v>-1</v>
      </c>
      <c r="N223" s="181">
        <f t="shared" si="34"/>
        <v>0</v>
      </c>
      <c r="O223" s="180"/>
      <c r="P223" s="192"/>
      <c r="Q223" s="185" t="str">
        <f t="shared" si="40"/>
        <v>תשושי נפש</v>
      </c>
      <c r="R223" s="185">
        <f t="shared" si="41"/>
        <v>20</v>
      </c>
      <c r="S223" s="185" t="str">
        <f t="shared" si="42"/>
        <v>אביזרים</v>
      </c>
      <c r="T223" s="186" t="str">
        <f t="shared" si="43"/>
        <v>פח אשפה</v>
      </c>
      <c r="U223" s="187">
        <f t="shared" si="37"/>
        <v>0</v>
      </c>
      <c r="V223" s="181">
        <f t="shared" si="38"/>
        <v>-1</v>
      </c>
      <c r="W223" s="181">
        <f t="shared" si="39"/>
        <v>150</v>
      </c>
      <c r="X223" s="181">
        <f t="shared" si="36"/>
        <v>0</v>
      </c>
      <c r="Y223" s="193"/>
      <c r="AA223" s="189" t="str">
        <f>'טבלה מרכזת תקן מקור'!A223</f>
        <v>תשושי נפש</v>
      </c>
      <c r="AB223" s="189">
        <f>'טבלה מרכזת תקן מקור'!B223</f>
        <v>20</v>
      </c>
      <c r="AC223" s="189" t="str">
        <f>'טבלה מרכזת תקן מקור'!C223</f>
        <v>אביזרים</v>
      </c>
      <c r="AD223" s="189" t="str">
        <f>'טבלה מרכזת תקן מקור'!D223</f>
        <v>חדר ניקיון</v>
      </c>
      <c r="AE223" s="189" t="str">
        <f>'טבלה מרכזת תקן מקור'!E223</f>
        <v>פח אשפה</v>
      </c>
      <c r="AF223" s="189">
        <f>'טבלה מרכזת תקן מקור'!F223</f>
        <v>150</v>
      </c>
      <c r="AG223" s="189">
        <f>'טבלה מרכזת תקן מקור'!G223</f>
        <v>1</v>
      </c>
      <c r="AH223" s="189">
        <f>'טבלה מרכזת תקן מקור'!H223</f>
        <v>150</v>
      </c>
    </row>
    <row r="224" spans="2:34" ht="15" thickBot="1" x14ac:dyDescent="0.25">
      <c r="B224" s="190" t="str">
        <f>תקן[[#This Row],[סוג מרכז]]</f>
        <v>תשושי נפש</v>
      </c>
      <c r="C224" s="190">
        <f>תקן[[#This Row],[גודל מרכז]]</f>
        <v>20</v>
      </c>
      <c r="D224" s="190" t="str">
        <f>תקן[[#This Row],[סוג פריט]]</f>
        <v>אביזרים</v>
      </c>
      <c r="E224" s="190" t="str">
        <f>תקן[[#This Row],[קטגוריה]]</f>
        <v>חדר רחצה</v>
      </c>
      <c r="F224" s="177" t="str">
        <f>תקן[[#This Row],[תיאור הפריט]]</f>
        <v>פח אשפה</v>
      </c>
      <c r="G224" s="190">
        <f>תקן[[#This Row],[עלות פריט]]</f>
        <v>150</v>
      </c>
      <c r="H224" s="190">
        <f>תקן[[#This Row],[כמות]]</f>
        <v>1</v>
      </c>
      <c r="I224" s="190">
        <f>תקן[[#This Row],[סהכ עלות]]</f>
        <v>150</v>
      </c>
      <c r="J224" s="191"/>
      <c r="K224" s="179" t="str">
        <f t="shared" si="35"/>
        <v>פח אשפה</v>
      </c>
      <c r="L224" s="180"/>
      <c r="M224" s="181">
        <f t="shared" si="33"/>
        <v>-1</v>
      </c>
      <c r="N224" s="181">
        <f t="shared" si="34"/>
        <v>0</v>
      </c>
      <c r="O224" s="180"/>
      <c r="P224" s="192"/>
      <c r="Q224" s="185" t="str">
        <f t="shared" si="40"/>
        <v>תשושי נפש</v>
      </c>
      <c r="R224" s="185">
        <f t="shared" si="41"/>
        <v>20</v>
      </c>
      <c r="S224" s="185" t="str">
        <f t="shared" si="42"/>
        <v>אביזרים</v>
      </c>
      <c r="T224" s="186" t="str">
        <f t="shared" si="43"/>
        <v>פח אשפה</v>
      </c>
      <c r="U224" s="187">
        <f t="shared" si="37"/>
        <v>0</v>
      </c>
      <c r="V224" s="181">
        <f t="shared" si="38"/>
        <v>-1</v>
      </c>
      <c r="W224" s="181">
        <f t="shared" si="39"/>
        <v>150</v>
      </c>
      <c r="X224" s="181">
        <f t="shared" si="36"/>
        <v>0</v>
      </c>
      <c r="Y224" s="193"/>
      <c r="AA224" s="189" t="str">
        <f>'טבלה מרכזת תקן מקור'!A224</f>
        <v>תשושי נפש</v>
      </c>
      <c r="AB224" s="189">
        <f>'טבלה מרכזת תקן מקור'!B224</f>
        <v>20</v>
      </c>
      <c r="AC224" s="189" t="str">
        <f>'טבלה מרכזת תקן מקור'!C224</f>
        <v>אביזרים</v>
      </c>
      <c r="AD224" s="189" t="str">
        <f>'טבלה מרכזת תקן מקור'!D224</f>
        <v>חדר רחצה</v>
      </c>
      <c r="AE224" s="189" t="str">
        <f>'טבלה מרכזת תקן מקור'!E224</f>
        <v>פח אשפה</v>
      </c>
      <c r="AF224" s="189">
        <f>'טבלה מרכזת תקן מקור'!F224</f>
        <v>150</v>
      </c>
      <c r="AG224" s="189">
        <f>'טבלה מרכזת תקן מקור'!G224</f>
        <v>1</v>
      </c>
      <c r="AH224" s="189">
        <f>'טבלה מרכזת תקן מקור'!H224</f>
        <v>150</v>
      </c>
    </row>
    <row r="225" spans="2:34" ht="15" thickBot="1" x14ac:dyDescent="0.25">
      <c r="B225" s="190" t="str">
        <f>תקן[[#This Row],[סוג מרכז]]</f>
        <v>תשושי נפש</v>
      </c>
      <c r="C225" s="190">
        <f>תקן[[#This Row],[גודל מרכז]]</f>
        <v>20</v>
      </c>
      <c r="D225" s="190" t="str">
        <f>תקן[[#This Row],[סוג פריט]]</f>
        <v>אביזרים</v>
      </c>
      <c r="E225" s="190" t="str">
        <f>תקן[[#This Row],[קטגוריה]]</f>
        <v>חדרי פעילות/תעסוקה</v>
      </c>
      <c r="F225" s="177" t="str">
        <f>תקן[[#This Row],[תיאור הפריט]]</f>
        <v>פח אשפה</v>
      </c>
      <c r="G225" s="190">
        <f>תקן[[#This Row],[עלות פריט]]</f>
        <v>150</v>
      </c>
      <c r="H225" s="190">
        <f>תקן[[#This Row],[כמות]]</f>
        <v>2</v>
      </c>
      <c r="I225" s="190">
        <f>תקן[[#This Row],[סהכ עלות]]</f>
        <v>300</v>
      </c>
      <c r="J225" s="191"/>
      <c r="K225" s="179" t="str">
        <f t="shared" si="35"/>
        <v>פח אשפה</v>
      </c>
      <c r="L225" s="180"/>
      <c r="M225" s="181">
        <f t="shared" si="33"/>
        <v>-2</v>
      </c>
      <c r="N225" s="181">
        <f t="shared" si="34"/>
        <v>0</v>
      </c>
      <c r="O225" s="180"/>
      <c r="P225" s="192"/>
      <c r="Q225" s="185" t="str">
        <f t="shared" si="40"/>
        <v>תשושי נפש</v>
      </c>
      <c r="R225" s="185">
        <f t="shared" si="41"/>
        <v>20</v>
      </c>
      <c r="S225" s="185" t="str">
        <f t="shared" si="42"/>
        <v>אביזרים</v>
      </c>
      <c r="T225" s="186" t="str">
        <f t="shared" si="43"/>
        <v>פח אשפה</v>
      </c>
      <c r="U225" s="187">
        <f t="shared" si="37"/>
        <v>0</v>
      </c>
      <c r="V225" s="181">
        <f t="shared" si="38"/>
        <v>-2</v>
      </c>
      <c r="W225" s="181">
        <f t="shared" si="39"/>
        <v>150</v>
      </c>
      <c r="X225" s="181">
        <f t="shared" si="36"/>
        <v>0</v>
      </c>
      <c r="Y225" s="193"/>
      <c r="AA225" s="189" t="str">
        <f>'טבלה מרכזת תקן מקור'!A225</f>
        <v>תשושי נפש</v>
      </c>
      <c r="AB225" s="189">
        <f>'טבלה מרכזת תקן מקור'!B225</f>
        <v>20</v>
      </c>
      <c r="AC225" s="189" t="str">
        <f>'טבלה מרכזת תקן מקור'!C225</f>
        <v>אביזרים</v>
      </c>
      <c r="AD225" s="189" t="str">
        <f>'טבלה מרכזת תקן מקור'!D225</f>
        <v>חדרי פעילות/תעסוקה</v>
      </c>
      <c r="AE225" s="189" t="str">
        <f>'טבלה מרכזת תקן מקור'!E225</f>
        <v>פח אשפה</v>
      </c>
      <c r="AF225" s="189">
        <f>'טבלה מרכזת תקן מקור'!F225</f>
        <v>150</v>
      </c>
      <c r="AG225" s="189">
        <f>'טבלה מרכזת תקן מקור'!G225</f>
        <v>2</v>
      </c>
      <c r="AH225" s="189">
        <f>'טבלה מרכזת תקן מקור'!H225</f>
        <v>300</v>
      </c>
    </row>
    <row r="226" spans="2:34" ht="29.25" thickBot="1" x14ac:dyDescent="0.25">
      <c r="B226" s="190" t="str">
        <f>תקן[[#This Row],[סוג מרכז]]</f>
        <v>תשושי נפש</v>
      </c>
      <c r="C226" s="190">
        <f>תקן[[#This Row],[גודל מרכז]]</f>
        <v>20</v>
      </c>
      <c r="D226" s="190" t="str">
        <f>תקן[[#This Row],[סוג פריט]]</f>
        <v>אביזרים</v>
      </c>
      <c r="E226" s="190" t="str">
        <f>תקן[[#This Row],[קטגוריה]]</f>
        <v>חדר אוכל</v>
      </c>
      <c r="F226" s="177" t="str">
        <f>תקן[[#This Row],[תיאור הפריט]]</f>
        <v>פריטי עיצוב, תמונות, מיכל צמחים וכדו' (תקציב)</v>
      </c>
      <c r="G226" s="190">
        <f>תקן[[#This Row],[עלות פריט]]</f>
        <v>1000</v>
      </c>
      <c r="H226" s="190">
        <f>תקן[[#This Row],[כמות]]</f>
        <v>2</v>
      </c>
      <c r="I226" s="190">
        <f>תקן[[#This Row],[סהכ עלות]]</f>
        <v>2000</v>
      </c>
      <c r="J226" s="191"/>
      <c r="K226" s="179" t="str">
        <f t="shared" si="35"/>
        <v>פריטי עיצוב, תמונות, מיכל צמחים וכדו' (תקציב)</v>
      </c>
      <c r="L226" s="180"/>
      <c r="M226" s="181">
        <f t="shared" si="33"/>
        <v>-2</v>
      </c>
      <c r="N226" s="181">
        <f t="shared" si="34"/>
        <v>0</v>
      </c>
      <c r="O226" s="180"/>
      <c r="P226" s="192"/>
      <c r="Q226" s="185" t="str">
        <f t="shared" si="40"/>
        <v>תשושי נפש</v>
      </c>
      <c r="R226" s="185">
        <f t="shared" si="41"/>
        <v>20</v>
      </c>
      <c r="S226" s="185" t="str">
        <f t="shared" si="42"/>
        <v>אביזרים</v>
      </c>
      <c r="T226" s="186" t="str">
        <f t="shared" si="43"/>
        <v>פריטי עיצוב, תמונות, מיכל צמחים וכדו' (תקציב)</v>
      </c>
      <c r="U226" s="187">
        <f t="shared" si="37"/>
        <v>0</v>
      </c>
      <c r="V226" s="181">
        <f t="shared" si="38"/>
        <v>-2</v>
      </c>
      <c r="W226" s="181">
        <f t="shared" si="39"/>
        <v>1000</v>
      </c>
      <c r="X226" s="181">
        <f t="shared" si="36"/>
        <v>0</v>
      </c>
      <c r="Y226" s="193"/>
      <c r="AA226" s="189" t="str">
        <f>'טבלה מרכזת תקן מקור'!A226</f>
        <v>תשושי נפש</v>
      </c>
      <c r="AB226" s="189">
        <f>'טבלה מרכזת תקן מקור'!B226</f>
        <v>20</v>
      </c>
      <c r="AC226" s="189" t="str">
        <f>'טבלה מרכזת תקן מקור'!C226</f>
        <v>אביזרים</v>
      </c>
      <c r="AD226" s="189" t="str">
        <f>'טבלה מרכזת תקן מקור'!D226</f>
        <v>חדר אוכל</v>
      </c>
      <c r="AE226" s="189" t="str">
        <f>'טבלה מרכזת תקן מקור'!E226</f>
        <v>פריטי עיצוב, תמונות, מיכל צמחים וכדו' (תקציב)</v>
      </c>
      <c r="AF226" s="189">
        <f>'טבלה מרכזת תקן מקור'!F226</f>
        <v>1000</v>
      </c>
      <c r="AG226" s="189">
        <f>'טבלה מרכזת תקן מקור'!G226</f>
        <v>2</v>
      </c>
      <c r="AH226" s="189">
        <f>'טבלה מרכזת תקן מקור'!H226</f>
        <v>2000</v>
      </c>
    </row>
    <row r="227" spans="2:34" ht="15" thickBot="1" x14ac:dyDescent="0.25">
      <c r="B227" s="190" t="str">
        <f>תקן[[#This Row],[סוג מרכז]]</f>
        <v>תשושי נפש</v>
      </c>
      <c r="C227" s="190">
        <f>תקן[[#This Row],[גודל מרכז]]</f>
        <v>20</v>
      </c>
      <c r="D227" s="190" t="str">
        <f>תקן[[#This Row],[סוג פריט]]</f>
        <v>אביזרים</v>
      </c>
      <c r="E227" s="190" t="str">
        <f>תקן[[#This Row],[קטגוריה]]</f>
        <v>חדר רחצה</v>
      </c>
      <c r="F227" s="177" t="str">
        <f>תקן[[#This Row],[תיאור הפריט]]</f>
        <v>קולב בגדים</v>
      </c>
      <c r="G227" s="190">
        <f>תקן[[#This Row],[עלות פריט]]</f>
        <v>300</v>
      </c>
      <c r="H227" s="190">
        <f>תקן[[#This Row],[כמות]]</f>
        <v>1</v>
      </c>
      <c r="I227" s="190">
        <f>תקן[[#This Row],[סהכ עלות]]</f>
        <v>300</v>
      </c>
      <c r="J227" s="191"/>
      <c r="K227" s="179" t="str">
        <f t="shared" si="35"/>
        <v>קולב בגדים</v>
      </c>
      <c r="L227" s="180"/>
      <c r="M227" s="181">
        <f t="shared" si="33"/>
        <v>-1</v>
      </c>
      <c r="N227" s="181">
        <f t="shared" si="34"/>
        <v>0</v>
      </c>
      <c r="O227" s="180"/>
      <c r="P227" s="192"/>
      <c r="Q227" s="185" t="str">
        <f t="shared" si="40"/>
        <v>תשושי נפש</v>
      </c>
      <c r="R227" s="185">
        <f t="shared" si="41"/>
        <v>20</v>
      </c>
      <c r="S227" s="185" t="str">
        <f t="shared" si="42"/>
        <v>אביזרים</v>
      </c>
      <c r="T227" s="186" t="str">
        <f t="shared" si="43"/>
        <v>קולב בגדים</v>
      </c>
      <c r="U227" s="187">
        <f t="shared" si="37"/>
        <v>0</v>
      </c>
      <c r="V227" s="181">
        <f t="shared" si="38"/>
        <v>-1</v>
      </c>
      <c r="W227" s="181">
        <f t="shared" si="39"/>
        <v>300</v>
      </c>
      <c r="X227" s="181">
        <f t="shared" si="36"/>
        <v>0</v>
      </c>
      <c r="Y227" s="193"/>
      <c r="AA227" s="189" t="str">
        <f>'טבלה מרכזת תקן מקור'!A227</f>
        <v>תשושי נפש</v>
      </c>
      <c r="AB227" s="189">
        <f>'טבלה מרכזת תקן מקור'!B227</f>
        <v>20</v>
      </c>
      <c r="AC227" s="189" t="str">
        <f>'טבלה מרכזת תקן מקור'!C227</f>
        <v>אביזרים</v>
      </c>
      <c r="AD227" s="189" t="str">
        <f>'טבלה מרכזת תקן מקור'!D227</f>
        <v>חדר רחצה</v>
      </c>
      <c r="AE227" s="189" t="str">
        <f>'טבלה מרכזת תקן מקור'!E227</f>
        <v>קולב בגדים</v>
      </c>
      <c r="AF227" s="189">
        <f>'טבלה מרכזת תקן מקור'!F227</f>
        <v>300</v>
      </c>
      <c r="AG227" s="189">
        <f>'טבלה מרכזת תקן מקור'!G227</f>
        <v>1</v>
      </c>
      <c r="AH227" s="189">
        <f>'טבלה מרכזת תקן מקור'!H227</f>
        <v>300</v>
      </c>
    </row>
    <row r="228" spans="2:34" ht="15" thickBot="1" x14ac:dyDescent="0.25">
      <c r="B228" s="190" t="str">
        <f>תקן[[#This Row],[סוג מרכז]]</f>
        <v>תשושי נפש</v>
      </c>
      <c r="C228" s="190">
        <f>תקן[[#This Row],[גודל מרכז]]</f>
        <v>20</v>
      </c>
      <c r="D228" s="190" t="str">
        <f>תקן[[#This Row],[סוג פריט]]</f>
        <v>אביזרים</v>
      </c>
      <c r="E228" s="190" t="str">
        <f>תקן[[#This Row],[קטגוריה]]</f>
        <v>חדרי צוות/רב תחומי</v>
      </c>
      <c r="F228" s="177" t="str">
        <f>תקן[[#This Row],[תיאור הפריט]]</f>
        <v>קולב בגדים</v>
      </c>
      <c r="G228" s="190">
        <f>תקן[[#This Row],[עלות פריט]]</f>
        <v>300</v>
      </c>
      <c r="H228" s="190">
        <f>תקן[[#This Row],[כמות]]</f>
        <v>1</v>
      </c>
      <c r="I228" s="190">
        <f>תקן[[#This Row],[סהכ עלות]]</f>
        <v>300</v>
      </c>
      <c r="J228" s="191"/>
      <c r="K228" s="179" t="str">
        <f t="shared" si="35"/>
        <v>קולב בגדים</v>
      </c>
      <c r="L228" s="180"/>
      <c r="M228" s="181">
        <f t="shared" si="33"/>
        <v>-1</v>
      </c>
      <c r="N228" s="181">
        <f t="shared" si="34"/>
        <v>0</v>
      </c>
      <c r="O228" s="180"/>
      <c r="P228" s="192"/>
      <c r="Q228" s="185" t="str">
        <f t="shared" si="40"/>
        <v>תשושי נפש</v>
      </c>
      <c r="R228" s="185">
        <f t="shared" si="41"/>
        <v>20</v>
      </c>
      <c r="S228" s="185" t="str">
        <f t="shared" si="42"/>
        <v>אביזרים</v>
      </c>
      <c r="T228" s="186" t="str">
        <f t="shared" si="43"/>
        <v>קולב בגדים</v>
      </c>
      <c r="U228" s="187">
        <f t="shared" si="37"/>
        <v>0</v>
      </c>
      <c r="V228" s="181">
        <f t="shared" si="38"/>
        <v>-1</v>
      </c>
      <c r="W228" s="181">
        <f t="shared" si="39"/>
        <v>300</v>
      </c>
      <c r="X228" s="181">
        <f t="shared" si="36"/>
        <v>0</v>
      </c>
      <c r="Y228" s="193"/>
      <c r="AA228" s="189" t="str">
        <f>'טבלה מרכזת תקן מקור'!A228</f>
        <v>תשושי נפש</v>
      </c>
      <c r="AB228" s="189">
        <f>'טבלה מרכזת תקן מקור'!B228</f>
        <v>20</v>
      </c>
      <c r="AC228" s="189" t="str">
        <f>'טבלה מרכזת תקן מקור'!C228</f>
        <v>אביזרים</v>
      </c>
      <c r="AD228" s="189" t="str">
        <f>'טבלה מרכזת תקן מקור'!D228</f>
        <v>חדרי צוות/רב תחומי</v>
      </c>
      <c r="AE228" s="189" t="str">
        <f>'טבלה מרכזת תקן מקור'!E228</f>
        <v>קולב בגדים</v>
      </c>
      <c r="AF228" s="189">
        <f>'טבלה מרכזת תקן מקור'!F228</f>
        <v>300</v>
      </c>
      <c r="AG228" s="189">
        <f>'טבלה מרכזת תקן מקור'!G228</f>
        <v>1</v>
      </c>
      <c r="AH228" s="189">
        <f>'טבלה מרכזת תקן מקור'!H228</f>
        <v>300</v>
      </c>
    </row>
    <row r="229" spans="2:34" ht="15" thickBot="1" x14ac:dyDescent="0.25">
      <c r="B229" s="190" t="str">
        <f>תקן[[#This Row],[סוג מרכז]]</f>
        <v>תשושי נפש</v>
      </c>
      <c r="C229" s="190">
        <f>תקן[[#This Row],[גודל מרכז]]</f>
        <v>20</v>
      </c>
      <c r="D229" s="190" t="str">
        <f>תקן[[#This Row],[סוג פריט]]</f>
        <v>אביזרים</v>
      </c>
      <c r="E229" s="190" t="str">
        <f>תקן[[#This Row],[קטגוריה]]</f>
        <v>מכבסה</v>
      </c>
      <c r="F229" s="177" t="str">
        <f>תקן[[#This Row],[תיאור הפריט]]</f>
        <v>קרש גיהוץ + מגהץ</v>
      </c>
      <c r="G229" s="190">
        <f>תקן[[#This Row],[עלות פריט]]</f>
        <v>1000</v>
      </c>
      <c r="H229" s="190">
        <f>תקן[[#This Row],[כמות]]</f>
        <v>1</v>
      </c>
      <c r="I229" s="190">
        <f>תקן[[#This Row],[סהכ עלות]]</f>
        <v>1000</v>
      </c>
      <c r="J229" s="191"/>
      <c r="K229" s="179" t="str">
        <f t="shared" si="35"/>
        <v>קרש גיהוץ + מגהץ</v>
      </c>
      <c r="L229" s="180"/>
      <c r="M229" s="181">
        <f t="shared" si="33"/>
        <v>-1</v>
      </c>
      <c r="N229" s="181">
        <f t="shared" si="34"/>
        <v>0</v>
      </c>
      <c r="O229" s="180"/>
      <c r="P229" s="192"/>
      <c r="Q229" s="185" t="str">
        <f t="shared" si="40"/>
        <v>תשושי נפש</v>
      </c>
      <c r="R229" s="185">
        <f t="shared" si="41"/>
        <v>20</v>
      </c>
      <c r="S229" s="185" t="str">
        <f t="shared" si="42"/>
        <v>אביזרים</v>
      </c>
      <c r="T229" s="186" t="str">
        <f t="shared" si="43"/>
        <v>קרש גיהוץ + מגהץ</v>
      </c>
      <c r="U229" s="187">
        <f t="shared" si="37"/>
        <v>0</v>
      </c>
      <c r="V229" s="181">
        <f t="shared" si="38"/>
        <v>-1</v>
      </c>
      <c r="W229" s="181">
        <f t="shared" si="39"/>
        <v>1000</v>
      </c>
      <c r="X229" s="181">
        <f t="shared" si="36"/>
        <v>0</v>
      </c>
      <c r="Y229" s="193"/>
      <c r="AA229" s="189" t="str">
        <f>'טבלה מרכזת תקן מקור'!A229</f>
        <v>תשושי נפש</v>
      </c>
      <c r="AB229" s="189">
        <f>'טבלה מרכזת תקן מקור'!B229</f>
        <v>20</v>
      </c>
      <c r="AC229" s="189" t="str">
        <f>'טבלה מרכזת תקן מקור'!C229</f>
        <v>אביזרים</v>
      </c>
      <c r="AD229" s="189" t="str">
        <f>'טבלה מרכזת תקן מקור'!D229</f>
        <v>מכבסה</v>
      </c>
      <c r="AE229" s="189" t="str">
        <f>'טבלה מרכזת תקן מקור'!E229</f>
        <v>קרש גיהוץ + מגהץ</v>
      </c>
      <c r="AF229" s="189">
        <f>'טבלה מרכזת תקן מקור'!F229</f>
        <v>1000</v>
      </c>
      <c r="AG229" s="189">
        <f>'טבלה מרכזת תקן מקור'!G229</f>
        <v>1</v>
      </c>
      <c r="AH229" s="189">
        <f>'טבלה מרכזת תקן מקור'!H229</f>
        <v>1000</v>
      </c>
    </row>
    <row r="230" spans="2:34" ht="15" thickBot="1" x14ac:dyDescent="0.25">
      <c r="B230" s="190" t="str">
        <f>תקן[[#This Row],[סוג מרכז]]</f>
        <v>תשושי נפש</v>
      </c>
      <c r="C230" s="190">
        <f>תקן[[#This Row],[גודל מרכז]]</f>
        <v>20</v>
      </c>
      <c r="D230" s="190" t="str">
        <f>תקן[[#This Row],[סוג פריט]]</f>
        <v>אביזרים</v>
      </c>
      <c r="E230" s="190" t="str">
        <f>תקן[[#This Row],[קטגוריה]]</f>
        <v>חדר רחצה</v>
      </c>
      <c r="F230" s="177" t="str">
        <f>תקן[[#This Row],[תיאור הפריט]]</f>
        <v>שטיח למניעת החלקה</v>
      </c>
      <c r="G230" s="190">
        <f>תקן[[#This Row],[עלות פריט]]</f>
        <v>200</v>
      </c>
      <c r="H230" s="190">
        <f>תקן[[#This Row],[כמות]]</f>
        <v>1</v>
      </c>
      <c r="I230" s="190">
        <f>תקן[[#This Row],[סהכ עלות]]</f>
        <v>200</v>
      </c>
      <c r="J230" s="191"/>
      <c r="K230" s="179" t="str">
        <f t="shared" si="35"/>
        <v>שטיח למניעת החלקה</v>
      </c>
      <c r="L230" s="180"/>
      <c r="M230" s="181">
        <f t="shared" si="33"/>
        <v>-1</v>
      </c>
      <c r="N230" s="181">
        <f t="shared" si="34"/>
        <v>0</v>
      </c>
      <c r="O230" s="180"/>
      <c r="P230" s="192"/>
      <c r="Q230" s="185" t="str">
        <f t="shared" si="40"/>
        <v>תשושי נפש</v>
      </c>
      <c r="R230" s="185">
        <f t="shared" si="41"/>
        <v>20</v>
      </c>
      <c r="S230" s="185" t="str">
        <f t="shared" si="42"/>
        <v>אביזרים</v>
      </c>
      <c r="T230" s="186" t="str">
        <f t="shared" si="43"/>
        <v>שטיח למניעת החלקה</v>
      </c>
      <c r="U230" s="187">
        <f t="shared" si="37"/>
        <v>0</v>
      </c>
      <c r="V230" s="181">
        <f t="shared" si="38"/>
        <v>-1</v>
      </c>
      <c r="W230" s="181">
        <f t="shared" si="39"/>
        <v>200</v>
      </c>
      <c r="X230" s="181">
        <f t="shared" si="36"/>
        <v>0</v>
      </c>
      <c r="Y230" s="193"/>
      <c r="AA230" s="189" t="str">
        <f>'טבלה מרכזת תקן מקור'!A230</f>
        <v>תשושי נפש</v>
      </c>
      <c r="AB230" s="189">
        <f>'טבלה מרכזת תקן מקור'!B230</f>
        <v>20</v>
      </c>
      <c r="AC230" s="189" t="str">
        <f>'טבלה מרכזת תקן מקור'!C230</f>
        <v>אביזרים</v>
      </c>
      <c r="AD230" s="189" t="str">
        <f>'טבלה מרכזת תקן מקור'!D230</f>
        <v>חדר רחצה</v>
      </c>
      <c r="AE230" s="189" t="str">
        <f>'טבלה מרכזת תקן מקור'!E230</f>
        <v>שטיח למניעת החלקה</v>
      </c>
      <c r="AF230" s="189">
        <f>'טבלה מרכזת תקן מקור'!F230</f>
        <v>200</v>
      </c>
      <c r="AG230" s="189">
        <f>'טבלה מרכזת תקן מקור'!G230</f>
        <v>1</v>
      </c>
      <c r="AH230" s="189">
        <f>'טבלה מרכזת תקן מקור'!H230</f>
        <v>200</v>
      </c>
    </row>
    <row r="231" spans="2:34" ht="29.25" thickBot="1" x14ac:dyDescent="0.25">
      <c r="B231" s="190" t="str">
        <f>תקן[[#This Row],[סוג מרכז]]</f>
        <v>תשושי נפש</v>
      </c>
      <c r="C231" s="190">
        <f>תקן[[#This Row],[גודל מרכז]]</f>
        <v>20</v>
      </c>
      <c r="D231" s="190" t="str">
        <f>תקן[[#This Row],[סוג פריט]]</f>
        <v>אביזרים</v>
      </c>
      <c r="E231" s="190" t="str">
        <f>תקן[[#This Row],[קטגוריה]]</f>
        <v>כללי</v>
      </c>
      <c r="F231" s="177" t="str">
        <f>תקן[[#This Row],[תיאור הפריט]]</f>
        <v>שילוט חיצוני למרכז (תקציב)</v>
      </c>
      <c r="G231" s="190">
        <f>תקן[[#This Row],[עלות פריט]]</f>
        <v>8000</v>
      </c>
      <c r="H231" s="190">
        <f>תקן[[#This Row],[כמות]]</f>
        <v>1</v>
      </c>
      <c r="I231" s="190">
        <f>תקן[[#This Row],[סהכ עלות]]</f>
        <v>8000</v>
      </c>
      <c r="J231" s="191"/>
      <c r="K231" s="179" t="str">
        <f t="shared" si="35"/>
        <v>שילוט חיצוני למרכז (תקציב)</v>
      </c>
      <c r="L231" s="180"/>
      <c r="M231" s="181">
        <f t="shared" si="33"/>
        <v>-1</v>
      </c>
      <c r="N231" s="181">
        <f t="shared" si="34"/>
        <v>0</v>
      </c>
      <c r="O231" s="180"/>
      <c r="P231" s="192"/>
      <c r="Q231" s="185" t="str">
        <f t="shared" si="40"/>
        <v>תשושי נפש</v>
      </c>
      <c r="R231" s="185">
        <f t="shared" si="41"/>
        <v>20</v>
      </c>
      <c r="S231" s="185" t="str">
        <f t="shared" si="42"/>
        <v>אביזרים</v>
      </c>
      <c r="T231" s="186" t="str">
        <f t="shared" si="43"/>
        <v>שילוט חיצוני למרכז (תקציב)</v>
      </c>
      <c r="U231" s="187">
        <f t="shared" si="37"/>
        <v>0</v>
      </c>
      <c r="V231" s="181">
        <f t="shared" si="38"/>
        <v>-1</v>
      </c>
      <c r="W231" s="181">
        <f t="shared" si="39"/>
        <v>8000</v>
      </c>
      <c r="X231" s="181">
        <f t="shared" si="36"/>
        <v>0</v>
      </c>
      <c r="Y231" s="193"/>
      <c r="AA231" s="189" t="str">
        <f>'טבלה מרכזת תקן מקור'!A231</f>
        <v>תשושי נפש</v>
      </c>
      <c r="AB231" s="189">
        <f>'טבלה מרכזת תקן מקור'!B231</f>
        <v>20</v>
      </c>
      <c r="AC231" s="189" t="str">
        <f>'טבלה מרכזת תקן מקור'!C231</f>
        <v>אביזרים</v>
      </c>
      <c r="AD231" s="189" t="str">
        <f>'טבלה מרכזת תקן מקור'!D231</f>
        <v>כללי</v>
      </c>
      <c r="AE231" s="189" t="str">
        <f>'טבלה מרכזת תקן מקור'!E231</f>
        <v>שילוט חיצוני למרכז (תקציב)</v>
      </c>
      <c r="AF231" s="189">
        <f>'טבלה מרכזת תקן מקור'!F231</f>
        <v>8000</v>
      </c>
      <c r="AG231" s="189">
        <f>'טבלה מרכזת תקן מקור'!G231</f>
        <v>1</v>
      </c>
      <c r="AH231" s="189">
        <f>'טבלה מרכזת תקן מקור'!H231</f>
        <v>8000</v>
      </c>
    </row>
    <row r="232" spans="2:34" ht="15" thickBot="1" x14ac:dyDescent="0.25">
      <c r="B232" s="190" t="str">
        <f>תקן[[#This Row],[סוג מרכז]]</f>
        <v>תשושי נפש</v>
      </c>
      <c r="C232" s="190">
        <f>תקן[[#This Row],[גודל מרכז]]</f>
        <v>20</v>
      </c>
      <c r="D232" s="190" t="str">
        <f>תקן[[#This Row],[סוג פריט]]</f>
        <v>אביזרים</v>
      </c>
      <c r="E232" s="190" t="str">
        <f>תקן[[#This Row],[קטגוריה]]</f>
        <v>כללי</v>
      </c>
      <c r="F232" s="177" t="str">
        <f>תקן[[#This Row],[תיאור הפריט]]</f>
        <v>שעון נוכחות</v>
      </c>
      <c r="G232" s="190">
        <f>תקן[[#This Row],[עלות פריט]]</f>
        <v>900</v>
      </c>
      <c r="H232" s="190">
        <f>תקן[[#This Row],[כמות]]</f>
        <v>1</v>
      </c>
      <c r="I232" s="190">
        <f>תקן[[#This Row],[סהכ עלות]]</f>
        <v>900</v>
      </c>
      <c r="J232" s="191"/>
      <c r="K232" s="179" t="str">
        <f t="shared" si="35"/>
        <v>שעון נוכחות</v>
      </c>
      <c r="L232" s="180"/>
      <c r="M232" s="181">
        <f t="shared" si="33"/>
        <v>-1</v>
      </c>
      <c r="N232" s="181">
        <f t="shared" si="34"/>
        <v>0</v>
      </c>
      <c r="O232" s="180"/>
      <c r="P232" s="192"/>
      <c r="Q232" s="185" t="str">
        <f t="shared" si="40"/>
        <v>תשושי נפש</v>
      </c>
      <c r="R232" s="185">
        <f t="shared" si="41"/>
        <v>20</v>
      </c>
      <c r="S232" s="185" t="str">
        <f t="shared" si="42"/>
        <v>אביזרים</v>
      </c>
      <c r="T232" s="186" t="str">
        <f t="shared" si="43"/>
        <v>שעון נוכחות</v>
      </c>
      <c r="U232" s="187">
        <f t="shared" si="37"/>
        <v>0</v>
      </c>
      <c r="V232" s="181">
        <f t="shared" si="38"/>
        <v>-1</v>
      </c>
      <c r="W232" s="181">
        <f t="shared" si="39"/>
        <v>900</v>
      </c>
      <c r="X232" s="181">
        <f t="shared" si="36"/>
        <v>0</v>
      </c>
      <c r="Y232" s="193"/>
      <c r="AA232" s="189" t="str">
        <f>'טבלה מרכזת תקן מקור'!A232</f>
        <v>תשושי נפש</v>
      </c>
      <c r="AB232" s="189">
        <f>'טבלה מרכזת תקן מקור'!B232</f>
        <v>20</v>
      </c>
      <c r="AC232" s="189" t="str">
        <f>'טבלה מרכזת תקן מקור'!C232</f>
        <v>אביזרים</v>
      </c>
      <c r="AD232" s="189" t="str">
        <f>'טבלה מרכזת תקן מקור'!D232</f>
        <v>כללי</v>
      </c>
      <c r="AE232" s="189" t="str">
        <f>'טבלה מרכזת תקן מקור'!E232</f>
        <v>שעון נוכחות</v>
      </c>
      <c r="AF232" s="189">
        <f>'טבלה מרכזת תקן מקור'!F232</f>
        <v>900</v>
      </c>
      <c r="AG232" s="189">
        <f>'טבלה מרכזת תקן מקור'!G232</f>
        <v>1</v>
      </c>
      <c r="AH232" s="189">
        <f>'טבלה מרכזת תקן מקור'!H232</f>
        <v>900</v>
      </c>
    </row>
    <row r="233" spans="2:34" ht="15" thickBot="1" x14ac:dyDescent="0.25">
      <c r="B233" s="190" t="str">
        <f>תקן[[#This Row],[סוג מרכז]]</f>
        <v>תשושי נפש</v>
      </c>
      <c r="C233" s="190">
        <f>תקן[[#This Row],[גודל מרכז]]</f>
        <v>20</v>
      </c>
      <c r="D233" s="190" t="str">
        <f>תקן[[#This Row],[סוג פריט]]</f>
        <v>אביזרים</v>
      </c>
      <c r="E233" s="190" t="str">
        <f>תקן[[#This Row],[קטגוריה]]</f>
        <v>כללי</v>
      </c>
      <c r="F233" s="177" t="str">
        <f>תקן[[#This Row],[תיאור הפריט]]</f>
        <v>שעון קיר</v>
      </c>
      <c r="G233" s="190">
        <f>תקן[[#This Row],[עלות פריט]]</f>
        <v>150</v>
      </c>
      <c r="H233" s="190">
        <f>תקן[[#This Row],[כמות]]</f>
        <v>1</v>
      </c>
      <c r="I233" s="190">
        <f>תקן[[#This Row],[סהכ עלות]]</f>
        <v>150</v>
      </c>
      <c r="J233" s="191"/>
      <c r="K233" s="179" t="str">
        <f t="shared" si="35"/>
        <v>שעון קיר</v>
      </c>
      <c r="L233" s="180"/>
      <c r="M233" s="181">
        <f t="shared" si="33"/>
        <v>-1</v>
      </c>
      <c r="N233" s="181">
        <f t="shared" si="34"/>
        <v>0</v>
      </c>
      <c r="O233" s="180"/>
      <c r="P233" s="192"/>
      <c r="Q233" s="185" t="str">
        <f t="shared" si="40"/>
        <v>תשושי נפש</v>
      </c>
      <c r="R233" s="185">
        <f t="shared" si="41"/>
        <v>20</v>
      </c>
      <c r="S233" s="185" t="str">
        <f t="shared" si="42"/>
        <v>אביזרים</v>
      </c>
      <c r="T233" s="186" t="str">
        <f t="shared" si="43"/>
        <v>שעון קיר</v>
      </c>
      <c r="U233" s="187">
        <f t="shared" si="37"/>
        <v>0</v>
      </c>
      <c r="V233" s="181">
        <f t="shared" si="38"/>
        <v>-1</v>
      </c>
      <c r="W233" s="181">
        <f t="shared" si="39"/>
        <v>150</v>
      </c>
      <c r="X233" s="181">
        <f t="shared" si="36"/>
        <v>0</v>
      </c>
      <c r="Y233" s="193"/>
      <c r="AA233" s="189" t="str">
        <f>'טבלה מרכזת תקן מקור'!A233</f>
        <v>תשושי נפש</v>
      </c>
      <c r="AB233" s="189">
        <f>'טבלה מרכזת תקן מקור'!B233</f>
        <v>20</v>
      </c>
      <c r="AC233" s="189" t="str">
        <f>'טבלה מרכזת תקן מקור'!C233</f>
        <v>אביזרים</v>
      </c>
      <c r="AD233" s="189" t="str">
        <f>'טבלה מרכזת תקן מקור'!D233</f>
        <v>כללי</v>
      </c>
      <c r="AE233" s="189" t="str">
        <f>'טבלה מרכזת תקן מקור'!E233</f>
        <v>שעון קיר</v>
      </c>
      <c r="AF233" s="189">
        <f>'טבלה מרכזת תקן מקור'!F233</f>
        <v>150</v>
      </c>
      <c r="AG233" s="189">
        <f>'טבלה מרכזת תקן מקור'!G233</f>
        <v>1</v>
      </c>
      <c r="AH233" s="189">
        <f>'טבלה מרכזת תקן מקור'!H233</f>
        <v>150</v>
      </c>
    </row>
    <row r="234" spans="2:34" ht="29.25" thickBot="1" x14ac:dyDescent="0.25">
      <c r="B234" s="190" t="str">
        <f>תקן[[#This Row],[סוג מרכז]]</f>
        <v>תשושי נפש</v>
      </c>
      <c r="C234" s="190">
        <f>תקן[[#This Row],[גודל מרכז]]</f>
        <v>20</v>
      </c>
      <c r="D234" s="190" t="str">
        <f>תקן[[#This Row],[סוג פריט]]</f>
        <v>אביזרים</v>
      </c>
      <c r="E234" s="190" t="str">
        <f>תקן[[#This Row],[קטגוריה]]</f>
        <v>כללי</v>
      </c>
      <c r="F234" s="177" t="str">
        <f>תקן[[#This Row],[תיאור הפריט]]</f>
        <v>תמונות וקישוטי קיר (תקציב)</v>
      </c>
      <c r="G234" s="190">
        <f>תקן[[#This Row],[עלות פריט]]</f>
        <v>2200</v>
      </c>
      <c r="H234" s="190">
        <f>תקן[[#This Row],[כמות]]</f>
        <v>1</v>
      </c>
      <c r="I234" s="190">
        <f>תקן[[#This Row],[סהכ עלות]]</f>
        <v>2200</v>
      </c>
      <c r="J234" s="191"/>
      <c r="K234" s="179" t="str">
        <f t="shared" si="35"/>
        <v>תמונות וקישוטי קיר (תקציב)</v>
      </c>
      <c r="L234" s="180"/>
      <c r="M234" s="181">
        <f t="shared" si="33"/>
        <v>-1</v>
      </c>
      <c r="N234" s="181">
        <f t="shared" si="34"/>
        <v>0</v>
      </c>
      <c r="O234" s="180"/>
      <c r="P234" s="192"/>
      <c r="Q234" s="185" t="str">
        <f t="shared" si="40"/>
        <v>תשושי נפש</v>
      </c>
      <c r="R234" s="185">
        <f t="shared" si="41"/>
        <v>20</v>
      </c>
      <c r="S234" s="185" t="str">
        <f t="shared" si="42"/>
        <v>אביזרים</v>
      </c>
      <c r="T234" s="186" t="str">
        <f t="shared" si="43"/>
        <v>תמונות וקישוטי קיר (תקציב)</v>
      </c>
      <c r="U234" s="187">
        <f t="shared" si="37"/>
        <v>0</v>
      </c>
      <c r="V234" s="181">
        <f t="shared" si="38"/>
        <v>-1</v>
      </c>
      <c r="W234" s="181">
        <f t="shared" si="39"/>
        <v>2200</v>
      </c>
      <c r="X234" s="181">
        <f t="shared" si="36"/>
        <v>0</v>
      </c>
      <c r="Y234" s="193"/>
      <c r="AA234" s="189" t="str">
        <f>'טבלה מרכזת תקן מקור'!A234</f>
        <v>תשושי נפש</v>
      </c>
      <c r="AB234" s="189">
        <f>'טבלה מרכזת תקן מקור'!B234</f>
        <v>20</v>
      </c>
      <c r="AC234" s="189" t="str">
        <f>'טבלה מרכזת תקן מקור'!C234</f>
        <v>אביזרים</v>
      </c>
      <c r="AD234" s="189" t="str">
        <f>'טבלה מרכזת תקן מקור'!D234</f>
        <v>כללי</v>
      </c>
      <c r="AE234" s="189" t="str">
        <f>'טבלה מרכזת תקן מקור'!E234</f>
        <v>תמונות וקישוטי קיר (תקציב)</v>
      </c>
      <c r="AF234" s="189">
        <f>'טבלה מרכזת תקן מקור'!F234</f>
        <v>2200</v>
      </c>
      <c r="AG234" s="189">
        <f>'טבלה מרכזת תקן מקור'!G234</f>
        <v>1</v>
      </c>
      <c r="AH234" s="189">
        <f>'טבלה מרכזת תקן מקור'!H234</f>
        <v>2200</v>
      </c>
    </row>
    <row r="235" spans="2:34" ht="29.25" thickBot="1" x14ac:dyDescent="0.25">
      <c r="B235" s="190" t="str">
        <f>תקן[[#This Row],[סוג מרכז]]</f>
        <v>תשושי נפש</v>
      </c>
      <c r="C235" s="190">
        <f>תקן[[#This Row],[גודל מרכז]]</f>
        <v>20</v>
      </c>
      <c r="D235" s="190" t="str">
        <f>תקן[[#This Row],[סוג פריט]]</f>
        <v>מספרה/טיפוח חן</v>
      </c>
      <c r="E235" s="190" t="str">
        <f>תקן[[#This Row],[קטגוריה]]</f>
        <v>מספרה/טיפוח חן</v>
      </c>
      <c r="F235" s="177" t="str">
        <f>תקן[[#This Row],[תיאור הפריט]]</f>
        <v>ארון איחסון (רוחב 80-100 ס"מ)</v>
      </c>
      <c r="G235" s="190">
        <f>תקן[[#This Row],[עלות פריט]]</f>
        <v>1000</v>
      </c>
      <c r="H235" s="190">
        <f>תקן[[#This Row],[כמות]]</f>
        <v>1</v>
      </c>
      <c r="I235" s="190">
        <f>תקן[[#This Row],[סהכ עלות]]</f>
        <v>1000</v>
      </c>
      <c r="J235" s="191"/>
      <c r="K235" s="179" t="str">
        <f t="shared" si="35"/>
        <v>ארון איחסון (רוחב 80-100 ס"מ)</v>
      </c>
      <c r="L235" s="180"/>
      <c r="M235" s="181">
        <f t="shared" si="33"/>
        <v>-1</v>
      </c>
      <c r="N235" s="181">
        <f t="shared" si="34"/>
        <v>0</v>
      </c>
      <c r="O235" s="180"/>
      <c r="P235" s="192"/>
      <c r="Q235" s="185" t="str">
        <f t="shared" si="40"/>
        <v>תשושי נפש</v>
      </c>
      <c r="R235" s="185">
        <f t="shared" si="41"/>
        <v>20</v>
      </c>
      <c r="S235" s="185" t="str">
        <f t="shared" si="42"/>
        <v>מספרה/טיפוח חן</v>
      </c>
      <c r="T235" s="186" t="str">
        <f t="shared" si="43"/>
        <v>ארון איחסון (רוחב 80-100 ס"מ)</v>
      </c>
      <c r="U235" s="187">
        <f t="shared" si="37"/>
        <v>0</v>
      </c>
      <c r="V235" s="181">
        <f t="shared" si="38"/>
        <v>-1</v>
      </c>
      <c r="W235" s="181">
        <f t="shared" si="39"/>
        <v>1000</v>
      </c>
      <c r="X235" s="181">
        <f t="shared" si="36"/>
        <v>0</v>
      </c>
      <c r="Y235" s="193"/>
      <c r="AA235" s="189" t="str">
        <f>'טבלה מרכזת תקן מקור'!A235</f>
        <v>תשושי נפש</v>
      </c>
      <c r="AB235" s="189">
        <f>'טבלה מרכזת תקן מקור'!B235</f>
        <v>20</v>
      </c>
      <c r="AC235" s="189" t="str">
        <f>'טבלה מרכזת תקן מקור'!C235</f>
        <v>מספרה/טיפוח חן</v>
      </c>
      <c r="AD235" s="189" t="str">
        <f>'טבלה מרכזת תקן מקור'!D235</f>
        <v>מספרה/טיפוח חן</v>
      </c>
      <c r="AE235" s="189" t="str">
        <f>'טבלה מרכזת תקן מקור'!E235</f>
        <v>ארון איחסון (רוחב 80-100 ס"מ)</v>
      </c>
      <c r="AF235" s="189">
        <f>'טבלה מרכזת תקן מקור'!F235</f>
        <v>1000</v>
      </c>
      <c r="AG235" s="189">
        <f>'טבלה מרכזת תקן מקור'!G235</f>
        <v>1</v>
      </c>
      <c r="AH235" s="189">
        <f>'טבלה מרכזת תקן מקור'!H235</f>
        <v>1000</v>
      </c>
    </row>
    <row r="236" spans="2:34" ht="29.25" thickBot="1" x14ac:dyDescent="0.25">
      <c r="B236" s="190" t="str">
        <f>תקן[[#This Row],[סוג מרכז]]</f>
        <v>תשושי נפש</v>
      </c>
      <c r="C236" s="190">
        <f>תקן[[#This Row],[גודל מרכז]]</f>
        <v>20</v>
      </c>
      <c r="D236" s="190" t="str">
        <f>תקן[[#This Row],[סוג פריט]]</f>
        <v>מספרה/טיפוח חן</v>
      </c>
      <c r="E236" s="190" t="str">
        <f>תקן[[#This Row],[קטגוריה]]</f>
        <v>מספרה/טיפוח חן</v>
      </c>
      <c r="F236" s="177" t="str">
        <f>תקן[[#This Row],[תיאור הפריט]]</f>
        <v>ארון תחתון+כיור+ברז+משטח</v>
      </c>
      <c r="G236" s="190">
        <f>תקן[[#This Row],[עלות פריט]]</f>
        <v>2500</v>
      </c>
      <c r="H236" s="190">
        <f>תקן[[#This Row],[כמות]]</f>
        <v>1</v>
      </c>
      <c r="I236" s="190">
        <f>תקן[[#This Row],[סהכ עלות]]</f>
        <v>2500</v>
      </c>
      <c r="J236" s="191"/>
      <c r="K236" s="179" t="str">
        <f t="shared" si="35"/>
        <v>ארון תחתון+כיור+ברז+משטח</v>
      </c>
      <c r="L236" s="180"/>
      <c r="M236" s="181">
        <f t="shared" si="33"/>
        <v>-1</v>
      </c>
      <c r="N236" s="181">
        <f t="shared" si="34"/>
        <v>0</v>
      </c>
      <c r="O236" s="180"/>
      <c r="P236" s="192"/>
      <c r="Q236" s="185" t="str">
        <f t="shared" si="40"/>
        <v>תשושי נפש</v>
      </c>
      <c r="R236" s="185">
        <f t="shared" si="41"/>
        <v>20</v>
      </c>
      <c r="S236" s="185" t="str">
        <f t="shared" si="42"/>
        <v>מספרה/טיפוח חן</v>
      </c>
      <c r="T236" s="186" t="str">
        <f t="shared" si="43"/>
        <v>ארון תחתון+כיור+ברז+משטח</v>
      </c>
      <c r="U236" s="187">
        <f t="shared" si="37"/>
        <v>0</v>
      </c>
      <c r="V236" s="181">
        <f t="shared" si="38"/>
        <v>-1</v>
      </c>
      <c r="W236" s="181">
        <f t="shared" si="39"/>
        <v>2500</v>
      </c>
      <c r="X236" s="181">
        <f t="shared" si="36"/>
        <v>0</v>
      </c>
      <c r="Y236" s="193"/>
      <c r="AA236" s="189" t="str">
        <f>'טבלה מרכזת תקן מקור'!A236</f>
        <v>תשושי נפש</v>
      </c>
      <c r="AB236" s="189">
        <f>'טבלה מרכזת תקן מקור'!B236</f>
        <v>20</v>
      </c>
      <c r="AC236" s="189" t="str">
        <f>'טבלה מרכזת תקן מקור'!C236</f>
        <v>מספרה/טיפוח חן</v>
      </c>
      <c r="AD236" s="189" t="str">
        <f>'טבלה מרכזת תקן מקור'!D236</f>
        <v>מספרה/טיפוח חן</v>
      </c>
      <c r="AE236" s="189" t="str">
        <f>'טבלה מרכזת תקן מקור'!E236</f>
        <v>ארון תחתון+כיור+ברז+משטח</v>
      </c>
      <c r="AF236" s="189">
        <f>'טבלה מרכזת תקן מקור'!F236</f>
        <v>2500</v>
      </c>
      <c r="AG236" s="189">
        <f>'טבלה מרכזת תקן מקור'!G236</f>
        <v>1</v>
      </c>
      <c r="AH236" s="189">
        <f>'טבלה מרכזת תקן מקור'!H236</f>
        <v>2500</v>
      </c>
    </row>
    <row r="237" spans="2:34" ht="15" thickBot="1" x14ac:dyDescent="0.25">
      <c r="B237" s="190" t="str">
        <f>תקן[[#This Row],[סוג מרכז]]</f>
        <v>תשושי נפש</v>
      </c>
      <c r="C237" s="190">
        <f>תקן[[#This Row],[גודל מרכז]]</f>
        <v>20</v>
      </c>
      <c r="D237" s="190" t="str">
        <f>תקן[[#This Row],[סוג פריט]]</f>
        <v>מספרה/טיפוח חן</v>
      </c>
      <c r="E237" s="190" t="str">
        <f>תקן[[#This Row],[קטגוריה]]</f>
        <v>מספרה/טיפוח חן</v>
      </c>
      <c r="F237" s="177" t="str">
        <f>תקן[[#This Row],[תיאור הפריט]]</f>
        <v>דלפק עבודה למספרה</v>
      </c>
      <c r="G237" s="190">
        <f>תקן[[#This Row],[עלות פריט]]</f>
        <v>2000</v>
      </c>
      <c r="H237" s="190">
        <f>תקן[[#This Row],[כמות]]</f>
        <v>1</v>
      </c>
      <c r="I237" s="190">
        <f>תקן[[#This Row],[סהכ עלות]]</f>
        <v>2000</v>
      </c>
      <c r="J237" s="191"/>
      <c r="K237" s="179" t="str">
        <f t="shared" si="35"/>
        <v>דלפק עבודה למספרה</v>
      </c>
      <c r="L237" s="180"/>
      <c r="M237" s="181">
        <f t="shared" si="33"/>
        <v>-1</v>
      </c>
      <c r="N237" s="181">
        <f t="shared" si="34"/>
        <v>0</v>
      </c>
      <c r="O237" s="180"/>
      <c r="P237" s="192"/>
      <c r="Q237" s="185" t="str">
        <f t="shared" si="40"/>
        <v>תשושי נפש</v>
      </c>
      <c r="R237" s="185">
        <f t="shared" si="41"/>
        <v>20</v>
      </c>
      <c r="S237" s="185" t="str">
        <f t="shared" si="42"/>
        <v>מספרה/טיפוח חן</v>
      </c>
      <c r="T237" s="186" t="str">
        <f t="shared" si="43"/>
        <v>דלפק עבודה למספרה</v>
      </c>
      <c r="U237" s="187">
        <f t="shared" si="37"/>
        <v>0</v>
      </c>
      <c r="V237" s="181">
        <f t="shared" si="38"/>
        <v>-1</v>
      </c>
      <c r="W237" s="181">
        <f t="shared" si="39"/>
        <v>2000</v>
      </c>
      <c r="X237" s="181">
        <f t="shared" si="36"/>
        <v>0</v>
      </c>
      <c r="Y237" s="193"/>
      <c r="AA237" s="189" t="str">
        <f>'טבלה מרכזת תקן מקור'!A237</f>
        <v>תשושי נפש</v>
      </c>
      <c r="AB237" s="189">
        <f>'טבלה מרכזת תקן מקור'!B237</f>
        <v>20</v>
      </c>
      <c r="AC237" s="189" t="str">
        <f>'טבלה מרכזת תקן מקור'!C237</f>
        <v>מספרה/טיפוח חן</v>
      </c>
      <c r="AD237" s="189" t="str">
        <f>'טבלה מרכזת תקן מקור'!D237</f>
        <v>מספרה/טיפוח חן</v>
      </c>
      <c r="AE237" s="189" t="str">
        <f>'טבלה מרכזת תקן מקור'!E237</f>
        <v>דלפק עבודה למספרה</v>
      </c>
      <c r="AF237" s="189">
        <f>'טבלה מרכזת תקן מקור'!F237</f>
        <v>2000</v>
      </c>
      <c r="AG237" s="189">
        <f>'טבלה מרכזת תקן מקור'!G237</f>
        <v>1</v>
      </c>
      <c r="AH237" s="189">
        <f>'טבלה מרכזת תקן מקור'!H237</f>
        <v>2000</v>
      </c>
    </row>
    <row r="238" spans="2:34" ht="15" thickBot="1" x14ac:dyDescent="0.25">
      <c r="B238" s="190" t="str">
        <f>תקן[[#This Row],[סוג מרכז]]</f>
        <v>תשושי נפש</v>
      </c>
      <c r="C238" s="190">
        <f>תקן[[#This Row],[גודל מרכז]]</f>
        <v>20</v>
      </c>
      <c r="D238" s="190" t="str">
        <f>תקן[[#This Row],[סוג פריט]]</f>
        <v>מספרה/טיפוח חן</v>
      </c>
      <c r="E238" s="190" t="str">
        <f>תקן[[#This Row],[קטגוריה]]</f>
        <v>מספרה/טיפוח חן</v>
      </c>
      <c r="F238" s="177" t="str">
        <f>תקן[[#This Row],[תיאור הפריט]]</f>
        <v>כיסא טיפולים</v>
      </c>
      <c r="G238" s="190">
        <f>תקן[[#This Row],[עלות פריט]]</f>
        <v>1500</v>
      </c>
      <c r="H238" s="190">
        <f>תקן[[#This Row],[כמות]]</f>
        <v>1</v>
      </c>
      <c r="I238" s="190">
        <f>תקן[[#This Row],[סהכ עלות]]</f>
        <v>1500</v>
      </c>
      <c r="J238" s="191"/>
      <c r="K238" s="179" t="str">
        <f t="shared" si="35"/>
        <v>כיסא טיפולים</v>
      </c>
      <c r="L238" s="180"/>
      <c r="M238" s="181">
        <f t="shared" ref="M238:M301" si="44">IF(L238-H238&lt;&gt;0,L238-H238,0)</f>
        <v>-1</v>
      </c>
      <c r="N238" s="181">
        <f t="shared" ref="N238:N301" si="45">L238*G238</f>
        <v>0</v>
      </c>
      <c r="O238" s="180"/>
      <c r="P238" s="192"/>
      <c r="Q238" s="185" t="str">
        <f t="shared" si="40"/>
        <v>תשושי נפש</v>
      </c>
      <c r="R238" s="185">
        <f t="shared" si="41"/>
        <v>20</v>
      </c>
      <c r="S238" s="185" t="str">
        <f t="shared" si="42"/>
        <v>מספרה/טיפוח חן</v>
      </c>
      <c r="T238" s="186" t="str">
        <f t="shared" si="43"/>
        <v>כיסא טיפולים</v>
      </c>
      <c r="U238" s="187">
        <f t="shared" si="37"/>
        <v>0</v>
      </c>
      <c r="V238" s="181">
        <f t="shared" si="38"/>
        <v>-1</v>
      </c>
      <c r="W238" s="181">
        <f t="shared" si="39"/>
        <v>1500</v>
      </c>
      <c r="X238" s="181">
        <f t="shared" si="36"/>
        <v>0</v>
      </c>
      <c r="Y238" s="193"/>
      <c r="AA238" s="189" t="str">
        <f>'טבלה מרכזת תקן מקור'!A238</f>
        <v>תשושי נפש</v>
      </c>
      <c r="AB238" s="189">
        <f>'טבלה מרכזת תקן מקור'!B238</f>
        <v>20</v>
      </c>
      <c r="AC238" s="189" t="str">
        <f>'טבלה מרכזת תקן מקור'!C238</f>
        <v>מספרה/טיפוח חן</v>
      </c>
      <c r="AD238" s="189" t="str">
        <f>'טבלה מרכזת תקן מקור'!D238</f>
        <v>מספרה/טיפוח חן</v>
      </c>
      <c r="AE238" s="189" t="str">
        <f>'טבלה מרכזת תקן מקור'!E238</f>
        <v>כיסא טיפולים</v>
      </c>
      <c r="AF238" s="189">
        <f>'טבלה מרכזת תקן מקור'!F238</f>
        <v>1500</v>
      </c>
      <c r="AG238" s="189">
        <f>'טבלה מרכזת תקן מקור'!G238</f>
        <v>1</v>
      </c>
      <c r="AH238" s="189">
        <f>'טבלה מרכזת תקן מקור'!H238</f>
        <v>1500</v>
      </c>
    </row>
    <row r="239" spans="2:34" ht="15" thickBot="1" x14ac:dyDescent="0.25">
      <c r="B239" s="190" t="str">
        <f>תקן[[#This Row],[סוג מרכז]]</f>
        <v>תשושי נפש</v>
      </c>
      <c r="C239" s="190">
        <f>תקן[[#This Row],[גודל מרכז]]</f>
        <v>20</v>
      </c>
      <c r="D239" s="190" t="str">
        <f>תקן[[#This Row],[סוג פריט]]</f>
        <v>מספרה/טיפוח חן</v>
      </c>
      <c r="E239" s="190" t="str">
        <f>תקן[[#This Row],[קטגוריה]]</f>
        <v>מספרה/טיפוח חן</v>
      </c>
      <c r="F239" s="177" t="str">
        <f>תקן[[#This Row],[תיאור הפריט]]</f>
        <v>כיסא לייבוש + הדום</v>
      </c>
      <c r="G239" s="190">
        <f>תקן[[#This Row],[עלות פריט]]</f>
        <v>1600</v>
      </c>
      <c r="H239" s="190">
        <f>תקן[[#This Row],[כמות]]</f>
        <v>1</v>
      </c>
      <c r="I239" s="190">
        <f>תקן[[#This Row],[סהכ עלות]]</f>
        <v>1600</v>
      </c>
      <c r="J239" s="191"/>
      <c r="K239" s="179" t="str">
        <f t="shared" ref="K239:K302" si="46">F239</f>
        <v>כיסא לייבוש + הדום</v>
      </c>
      <c r="L239" s="180"/>
      <c r="M239" s="181">
        <f t="shared" si="44"/>
        <v>-1</v>
      </c>
      <c r="N239" s="181">
        <f t="shared" si="45"/>
        <v>0</v>
      </c>
      <c r="O239" s="180"/>
      <c r="P239" s="192"/>
      <c r="Q239" s="185" t="str">
        <f t="shared" si="40"/>
        <v>תשושי נפש</v>
      </c>
      <c r="R239" s="185">
        <f t="shared" si="41"/>
        <v>20</v>
      </c>
      <c r="S239" s="185" t="str">
        <f t="shared" si="42"/>
        <v>מספרה/טיפוח חן</v>
      </c>
      <c r="T239" s="186" t="str">
        <f t="shared" si="43"/>
        <v>כיסא לייבוש + הדום</v>
      </c>
      <c r="U239" s="187">
        <f t="shared" si="37"/>
        <v>0</v>
      </c>
      <c r="V239" s="181">
        <f t="shared" si="38"/>
        <v>-1</v>
      </c>
      <c r="W239" s="181">
        <f t="shared" si="39"/>
        <v>1600</v>
      </c>
      <c r="X239" s="181">
        <f t="shared" ref="X239:X302" si="47">W239*U239</f>
        <v>0</v>
      </c>
      <c r="Y239" s="193"/>
      <c r="AA239" s="189" t="str">
        <f>'טבלה מרכזת תקן מקור'!A239</f>
        <v>תשושי נפש</v>
      </c>
      <c r="AB239" s="189">
        <f>'טבלה מרכזת תקן מקור'!B239</f>
        <v>20</v>
      </c>
      <c r="AC239" s="189" t="str">
        <f>'טבלה מרכזת תקן מקור'!C239</f>
        <v>מספרה/טיפוח חן</v>
      </c>
      <c r="AD239" s="189" t="str">
        <f>'טבלה מרכזת תקן מקור'!D239</f>
        <v>מספרה/טיפוח חן</v>
      </c>
      <c r="AE239" s="189" t="str">
        <f>'טבלה מרכזת תקן מקור'!E239</f>
        <v>כיסא לייבוש + הדום</v>
      </c>
      <c r="AF239" s="189">
        <f>'טבלה מרכזת תקן מקור'!F239</f>
        <v>1600</v>
      </c>
      <c r="AG239" s="189">
        <f>'טבלה מרכזת תקן מקור'!G239</f>
        <v>1</v>
      </c>
      <c r="AH239" s="189">
        <f>'טבלה מרכזת תקן מקור'!H239</f>
        <v>1600</v>
      </c>
    </row>
    <row r="240" spans="2:34" ht="15" thickBot="1" x14ac:dyDescent="0.25">
      <c r="B240" s="190" t="str">
        <f>תקן[[#This Row],[סוג מרכז]]</f>
        <v>תשושי נפש</v>
      </c>
      <c r="C240" s="190">
        <f>תקן[[#This Row],[גודל מרכז]]</f>
        <v>20</v>
      </c>
      <c r="D240" s="190" t="str">
        <f>תקן[[#This Row],[סוג פריט]]</f>
        <v>מספרה/טיפוח חן</v>
      </c>
      <c r="E240" s="190" t="str">
        <f>תקן[[#This Row],[קטגוריה]]</f>
        <v>מספרה/טיפוח חן</v>
      </c>
      <c r="F240" s="177" t="str">
        <f>תקן[[#This Row],[תיאור הפריט]]</f>
        <v>כיסא מספרה</v>
      </c>
      <c r="G240" s="190">
        <f>תקן[[#This Row],[עלות פריט]]</f>
        <v>2950</v>
      </c>
      <c r="H240" s="190">
        <f>תקן[[#This Row],[כמות]]</f>
        <v>1</v>
      </c>
      <c r="I240" s="190">
        <f>תקן[[#This Row],[סהכ עלות]]</f>
        <v>2950</v>
      </c>
      <c r="J240" s="191"/>
      <c r="K240" s="179" t="str">
        <f t="shared" si="46"/>
        <v>כיסא מספרה</v>
      </c>
      <c r="L240" s="180"/>
      <c r="M240" s="181">
        <f t="shared" si="44"/>
        <v>-1</v>
      </c>
      <c r="N240" s="181">
        <f t="shared" si="45"/>
        <v>0</v>
      </c>
      <c r="O240" s="180"/>
      <c r="P240" s="192"/>
      <c r="Q240" s="185" t="str">
        <f t="shared" si="40"/>
        <v>תשושי נפש</v>
      </c>
      <c r="R240" s="185">
        <f t="shared" si="41"/>
        <v>20</v>
      </c>
      <c r="S240" s="185" t="str">
        <f t="shared" si="42"/>
        <v>מספרה/טיפוח חן</v>
      </c>
      <c r="T240" s="186" t="str">
        <f t="shared" si="43"/>
        <v>כיסא מספרה</v>
      </c>
      <c r="U240" s="187">
        <f t="shared" si="37"/>
        <v>0</v>
      </c>
      <c r="V240" s="181">
        <f t="shared" si="38"/>
        <v>-1</v>
      </c>
      <c r="W240" s="181">
        <f t="shared" si="39"/>
        <v>2950</v>
      </c>
      <c r="X240" s="181">
        <f t="shared" si="47"/>
        <v>0</v>
      </c>
      <c r="Y240" s="193"/>
      <c r="AA240" s="189" t="str">
        <f>'טבלה מרכזת תקן מקור'!A240</f>
        <v>תשושי נפש</v>
      </c>
      <c r="AB240" s="189">
        <f>'טבלה מרכזת תקן מקור'!B240</f>
        <v>20</v>
      </c>
      <c r="AC240" s="189" t="str">
        <f>'טבלה מרכזת תקן מקור'!C240</f>
        <v>מספרה/טיפוח חן</v>
      </c>
      <c r="AD240" s="189" t="str">
        <f>'טבלה מרכזת תקן מקור'!D240</f>
        <v>מספרה/טיפוח חן</v>
      </c>
      <c r="AE240" s="189" t="str">
        <f>'טבלה מרכזת תקן מקור'!E240</f>
        <v>כיסא מספרה</v>
      </c>
      <c r="AF240" s="189">
        <f>'טבלה מרכזת תקן מקור'!F240</f>
        <v>2950</v>
      </c>
      <c r="AG240" s="189">
        <f>'טבלה מרכזת תקן מקור'!G240</f>
        <v>1</v>
      </c>
      <c r="AH240" s="189">
        <f>'טבלה מרכזת תקן מקור'!H240</f>
        <v>2950</v>
      </c>
    </row>
    <row r="241" spans="2:34" ht="15" thickBot="1" x14ac:dyDescent="0.25">
      <c r="B241" s="190" t="str">
        <f>תקן[[#This Row],[סוג מרכז]]</f>
        <v>תשושי נפש</v>
      </c>
      <c r="C241" s="190">
        <f>תקן[[#This Row],[גודל מרכז]]</f>
        <v>20</v>
      </c>
      <c r="D241" s="190" t="str">
        <f>תקן[[#This Row],[סוג פריט]]</f>
        <v>מספרה/טיפוח חן</v>
      </c>
      <c r="E241" s="190" t="str">
        <f>תקן[[#This Row],[קטגוריה]]</f>
        <v>מספרה/טיפוח חן</v>
      </c>
      <c r="F241" s="177" t="str">
        <f>תקן[[#This Row],[תיאור הפריט]]</f>
        <v>כיסא פעילות/עובד</v>
      </c>
      <c r="G241" s="190">
        <f>תקן[[#This Row],[עלות פריט]]</f>
        <v>450</v>
      </c>
      <c r="H241" s="190">
        <f>תקן[[#This Row],[כמות]]</f>
        <v>2</v>
      </c>
      <c r="I241" s="190">
        <f>תקן[[#This Row],[סהכ עלות]]</f>
        <v>900</v>
      </c>
      <c r="J241" s="191"/>
      <c r="K241" s="179" t="str">
        <f t="shared" si="46"/>
        <v>כיסא פעילות/עובד</v>
      </c>
      <c r="L241" s="180"/>
      <c r="M241" s="181">
        <f t="shared" si="44"/>
        <v>-2</v>
      </c>
      <c r="N241" s="181">
        <f t="shared" si="45"/>
        <v>0</v>
      </c>
      <c r="O241" s="180"/>
      <c r="P241" s="192"/>
      <c r="Q241" s="185" t="str">
        <f t="shared" si="40"/>
        <v>תשושי נפש</v>
      </c>
      <c r="R241" s="185">
        <f t="shared" si="41"/>
        <v>20</v>
      </c>
      <c r="S241" s="185" t="str">
        <f t="shared" si="42"/>
        <v>מספרה/טיפוח חן</v>
      </c>
      <c r="T241" s="186" t="str">
        <f t="shared" si="43"/>
        <v>כיסא פעילות/עובד</v>
      </c>
      <c r="U241" s="187">
        <f t="shared" si="37"/>
        <v>0</v>
      </c>
      <c r="V241" s="181">
        <f t="shared" si="38"/>
        <v>-2</v>
      </c>
      <c r="W241" s="181">
        <f t="shared" si="39"/>
        <v>450</v>
      </c>
      <c r="X241" s="181">
        <f t="shared" si="47"/>
        <v>0</v>
      </c>
      <c r="Y241" s="193"/>
      <c r="AA241" s="189" t="str">
        <f>'טבלה מרכזת תקן מקור'!A241</f>
        <v>תשושי נפש</v>
      </c>
      <c r="AB241" s="189">
        <f>'טבלה מרכזת תקן מקור'!B241</f>
        <v>20</v>
      </c>
      <c r="AC241" s="189" t="str">
        <f>'טבלה מרכזת תקן מקור'!C241</f>
        <v>מספרה/טיפוח חן</v>
      </c>
      <c r="AD241" s="189" t="str">
        <f>'טבלה מרכזת תקן מקור'!D241</f>
        <v>מספרה/טיפוח חן</v>
      </c>
      <c r="AE241" s="189" t="str">
        <f>'טבלה מרכזת תקן מקור'!E241</f>
        <v>כיסא פעילות/עובד</v>
      </c>
      <c r="AF241" s="189">
        <f>'טבלה מרכזת תקן מקור'!F241</f>
        <v>450</v>
      </c>
      <c r="AG241" s="189">
        <f>'טבלה מרכזת תקן מקור'!G241</f>
        <v>2</v>
      </c>
      <c r="AH241" s="189">
        <f>'טבלה מרכזת תקן מקור'!H241</f>
        <v>900</v>
      </c>
    </row>
    <row r="242" spans="2:34" ht="15" thickBot="1" x14ac:dyDescent="0.25">
      <c r="B242" s="190" t="str">
        <f>תקן[[#This Row],[סוג מרכז]]</f>
        <v>תשושי נפש</v>
      </c>
      <c r="C242" s="190">
        <f>תקן[[#This Row],[גודל מרכז]]</f>
        <v>20</v>
      </c>
      <c r="D242" s="190" t="str">
        <f>תקן[[#This Row],[סוג פריט]]</f>
        <v>מספרה/טיפוח חן</v>
      </c>
      <c r="E242" s="190" t="str">
        <f>תקן[[#This Row],[קטגוריה]]</f>
        <v>מספרה/טיפוח חן</v>
      </c>
      <c r="F242" s="177" t="str">
        <f>תקן[[#This Row],[תיאור הפריט]]</f>
        <v>כיסא+כיור חפיפה</v>
      </c>
      <c r="G242" s="190">
        <f>תקן[[#This Row],[עלות פריט]]</f>
        <v>2500</v>
      </c>
      <c r="H242" s="190">
        <f>תקן[[#This Row],[כמות]]</f>
        <v>1</v>
      </c>
      <c r="I242" s="190">
        <f>תקן[[#This Row],[סהכ עלות]]</f>
        <v>2500</v>
      </c>
      <c r="J242" s="191"/>
      <c r="K242" s="179" t="str">
        <f t="shared" si="46"/>
        <v>כיסא+כיור חפיפה</v>
      </c>
      <c r="L242" s="180"/>
      <c r="M242" s="181">
        <f t="shared" si="44"/>
        <v>-1</v>
      </c>
      <c r="N242" s="181">
        <f t="shared" si="45"/>
        <v>0</v>
      </c>
      <c r="O242" s="180"/>
      <c r="P242" s="192"/>
      <c r="Q242" s="185" t="str">
        <f t="shared" si="40"/>
        <v>תשושי נפש</v>
      </c>
      <c r="R242" s="185">
        <f t="shared" si="41"/>
        <v>20</v>
      </c>
      <c r="S242" s="185" t="str">
        <f t="shared" si="42"/>
        <v>מספרה/טיפוח חן</v>
      </c>
      <c r="T242" s="186" t="str">
        <f t="shared" si="43"/>
        <v>כיסא+כיור חפיפה</v>
      </c>
      <c r="U242" s="187">
        <f t="shared" si="37"/>
        <v>0</v>
      </c>
      <c r="V242" s="181">
        <f t="shared" si="38"/>
        <v>-1</v>
      </c>
      <c r="W242" s="181">
        <f t="shared" si="39"/>
        <v>2500</v>
      </c>
      <c r="X242" s="181">
        <f t="shared" si="47"/>
        <v>0</v>
      </c>
      <c r="Y242" s="193"/>
      <c r="AA242" s="189" t="str">
        <f>'טבלה מרכזת תקן מקור'!A242</f>
        <v>תשושי נפש</v>
      </c>
      <c r="AB242" s="189">
        <f>'טבלה מרכזת תקן מקור'!B242</f>
        <v>20</v>
      </c>
      <c r="AC242" s="189" t="str">
        <f>'טבלה מרכזת תקן מקור'!C242</f>
        <v>מספרה/טיפוח חן</v>
      </c>
      <c r="AD242" s="189" t="str">
        <f>'טבלה מרכזת תקן מקור'!D242</f>
        <v>מספרה/טיפוח חן</v>
      </c>
      <c r="AE242" s="189" t="str">
        <f>'טבלה מרכזת תקן מקור'!E242</f>
        <v>כיסא+כיור חפיפה</v>
      </c>
      <c r="AF242" s="189">
        <f>'טבלה מרכזת תקן מקור'!F242</f>
        <v>2500</v>
      </c>
      <c r="AG242" s="189">
        <f>'טבלה מרכזת תקן מקור'!G242</f>
        <v>1</v>
      </c>
      <c r="AH242" s="189">
        <f>'טבלה מרכזת תקן מקור'!H242</f>
        <v>2500</v>
      </c>
    </row>
    <row r="243" spans="2:34" ht="15" thickBot="1" x14ac:dyDescent="0.25">
      <c r="B243" s="190" t="str">
        <f>תקן[[#This Row],[סוג מרכז]]</f>
        <v>תשושי נפש</v>
      </c>
      <c r="C243" s="190">
        <f>תקן[[#This Row],[גודל מרכז]]</f>
        <v>20</v>
      </c>
      <c r="D243" s="190" t="str">
        <f>תקן[[#This Row],[סוג פריט]]</f>
        <v>מספרה/טיפוח חן</v>
      </c>
      <c r="E243" s="190" t="str">
        <f>תקן[[#This Row],[קטגוריה]]</f>
        <v>מספרה/טיפוח חן</v>
      </c>
      <c r="F243" s="177" t="str">
        <f>תקן[[#This Row],[תיאור הפריט]]</f>
        <v>מייבש שיער מקצועי</v>
      </c>
      <c r="G243" s="190">
        <f>תקן[[#This Row],[עלות פריט]]</f>
        <v>500</v>
      </c>
      <c r="H243" s="190">
        <f>תקן[[#This Row],[כמות]]</f>
        <v>2</v>
      </c>
      <c r="I243" s="190">
        <f>תקן[[#This Row],[סהכ עלות]]</f>
        <v>1000</v>
      </c>
      <c r="J243" s="191"/>
      <c r="K243" s="179" t="str">
        <f t="shared" si="46"/>
        <v>מייבש שיער מקצועי</v>
      </c>
      <c r="L243" s="180"/>
      <c r="M243" s="181">
        <f t="shared" si="44"/>
        <v>-2</v>
      </c>
      <c r="N243" s="181">
        <f t="shared" si="45"/>
        <v>0</v>
      </c>
      <c r="O243" s="180"/>
      <c r="P243" s="192"/>
      <c r="Q243" s="185" t="str">
        <f t="shared" si="40"/>
        <v>תשושי נפש</v>
      </c>
      <c r="R243" s="185">
        <f t="shared" si="41"/>
        <v>20</v>
      </c>
      <c r="S243" s="185" t="str">
        <f t="shared" si="42"/>
        <v>מספרה/טיפוח חן</v>
      </c>
      <c r="T243" s="186" t="str">
        <f t="shared" si="43"/>
        <v>מייבש שיער מקצועי</v>
      </c>
      <c r="U243" s="187">
        <f t="shared" si="37"/>
        <v>0</v>
      </c>
      <c r="V243" s="181">
        <f t="shared" si="38"/>
        <v>-2</v>
      </c>
      <c r="W243" s="181">
        <f t="shared" si="39"/>
        <v>500</v>
      </c>
      <c r="X243" s="181">
        <f t="shared" si="47"/>
        <v>0</v>
      </c>
      <c r="Y243" s="193"/>
      <c r="AA243" s="189" t="str">
        <f>'טבלה מרכזת תקן מקור'!A243</f>
        <v>תשושי נפש</v>
      </c>
      <c r="AB243" s="189">
        <f>'טבלה מרכזת תקן מקור'!B243</f>
        <v>20</v>
      </c>
      <c r="AC243" s="189" t="str">
        <f>'טבלה מרכזת תקן מקור'!C243</f>
        <v>מספרה/טיפוח חן</v>
      </c>
      <c r="AD243" s="189" t="str">
        <f>'טבלה מרכזת תקן מקור'!D243</f>
        <v>מספרה/טיפוח חן</v>
      </c>
      <c r="AE243" s="189" t="str">
        <f>'טבלה מרכזת תקן מקור'!E243</f>
        <v>מייבש שיער מקצועי</v>
      </c>
      <c r="AF243" s="189">
        <f>'טבלה מרכזת תקן מקור'!F243</f>
        <v>500</v>
      </c>
      <c r="AG243" s="189">
        <f>'טבלה מרכזת תקן מקור'!G243</f>
        <v>2</v>
      </c>
      <c r="AH243" s="189">
        <f>'טבלה מרכזת תקן מקור'!H243</f>
        <v>1000</v>
      </c>
    </row>
    <row r="244" spans="2:34" ht="15" thickBot="1" x14ac:dyDescent="0.25">
      <c r="B244" s="190" t="str">
        <f>תקן[[#This Row],[סוג מרכז]]</f>
        <v>תשושי נפש</v>
      </c>
      <c r="C244" s="190">
        <f>תקן[[#This Row],[גודל מרכז]]</f>
        <v>20</v>
      </c>
      <c r="D244" s="190" t="str">
        <f>תקן[[#This Row],[סוג פריט]]</f>
        <v>מספרה/טיפוח חן</v>
      </c>
      <c r="E244" s="190" t="str">
        <f>תקן[[#This Row],[קטגוריה]]</f>
        <v>מספרה/טיפוח חן</v>
      </c>
      <c r="F244" s="177" t="str">
        <f>תקן[[#This Row],[תיאור הפריט]]</f>
        <v>מכונת ייבוש</v>
      </c>
      <c r="G244" s="190">
        <f>תקן[[#This Row],[עלות פריט]]</f>
        <v>2200</v>
      </c>
      <c r="H244" s="190">
        <f>תקן[[#This Row],[כמות]]</f>
        <v>1</v>
      </c>
      <c r="I244" s="190">
        <f>תקן[[#This Row],[סהכ עלות]]</f>
        <v>2200</v>
      </c>
      <c r="J244" s="191"/>
      <c r="K244" s="179" t="str">
        <f t="shared" si="46"/>
        <v>מכונת ייבוש</v>
      </c>
      <c r="L244" s="180"/>
      <c r="M244" s="181">
        <f t="shared" si="44"/>
        <v>-1</v>
      </c>
      <c r="N244" s="181">
        <f t="shared" si="45"/>
        <v>0</v>
      </c>
      <c r="O244" s="180"/>
      <c r="P244" s="192"/>
      <c r="Q244" s="185" t="str">
        <f t="shared" si="40"/>
        <v>תשושי נפש</v>
      </c>
      <c r="R244" s="185">
        <f t="shared" si="41"/>
        <v>20</v>
      </c>
      <c r="S244" s="185" t="str">
        <f t="shared" si="42"/>
        <v>מספרה/טיפוח חן</v>
      </c>
      <c r="T244" s="186" t="str">
        <f t="shared" si="43"/>
        <v>מכונת ייבוש</v>
      </c>
      <c r="U244" s="187">
        <f t="shared" si="37"/>
        <v>0</v>
      </c>
      <c r="V244" s="181">
        <f t="shared" si="38"/>
        <v>-1</v>
      </c>
      <c r="W244" s="181">
        <f t="shared" si="39"/>
        <v>2200</v>
      </c>
      <c r="X244" s="181">
        <f t="shared" si="47"/>
        <v>0</v>
      </c>
      <c r="Y244" s="193"/>
      <c r="AA244" s="189" t="str">
        <f>'טבלה מרכזת תקן מקור'!A244</f>
        <v>תשושי נפש</v>
      </c>
      <c r="AB244" s="189">
        <f>'טבלה מרכזת תקן מקור'!B244</f>
        <v>20</v>
      </c>
      <c r="AC244" s="189" t="str">
        <f>'טבלה מרכזת תקן מקור'!C244</f>
        <v>מספרה/טיפוח חן</v>
      </c>
      <c r="AD244" s="189" t="str">
        <f>'טבלה מרכזת תקן מקור'!D244</f>
        <v>מספרה/טיפוח חן</v>
      </c>
      <c r="AE244" s="189" t="str">
        <f>'טבלה מרכזת תקן מקור'!E244</f>
        <v>מכונת ייבוש</v>
      </c>
      <c r="AF244" s="189">
        <f>'טבלה מרכזת תקן מקור'!F244</f>
        <v>2200</v>
      </c>
      <c r="AG244" s="189">
        <f>'טבלה מרכזת תקן מקור'!G244</f>
        <v>1</v>
      </c>
      <c r="AH244" s="189">
        <f>'טבלה מרכזת תקן מקור'!H244</f>
        <v>2200</v>
      </c>
    </row>
    <row r="245" spans="2:34" ht="15" thickBot="1" x14ac:dyDescent="0.25">
      <c r="B245" s="190" t="str">
        <f>תקן[[#This Row],[סוג מרכז]]</f>
        <v>תשושי נפש</v>
      </c>
      <c r="C245" s="190">
        <f>תקן[[#This Row],[גודל מרכז]]</f>
        <v>20</v>
      </c>
      <c r="D245" s="190" t="str">
        <f>תקן[[#This Row],[סוג פריט]]</f>
        <v>מספרה/טיפוח חן</v>
      </c>
      <c r="E245" s="190" t="str">
        <f>תקן[[#This Row],[קטגוריה]]</f>
        <v>מספרה/טיפוח חן</v>
      </c>
      <c r="F245" s="177" t="str">
        <f>תקן[[#This Row],[תיאור הפריט]]</f>
        <v>מכונת תספורת</v>
      </c>
      <c r="G245" s="190">
        <f>תקן[[#This Row],[עלות פריט]]</f>
        <v>550</v>
      </c>
      <c r="H245" s="190">
        <f>תקן[[#This Row],[כמות]]</f>
        <v>1</v>
      </c>
      <c r="I245" s="190">
        <f>תקן[[#This Row],[סהכ עלות]]</f>
        <v>550</v>
      </c>
      <c r="J245" s="191"/>
      <c r="K245" s="179" t="str">
        <f t="shared" si="46"/>
        <v>מכונת תספורת</v>
      </c>
      <c r="L245" s="180"/>
      <c r="M245" s="181">
        <f t="shared" si="44"/>
        <v>-1</v>
      </c>
      <c r="N245" s="181">
        <f t="shared" si="45"/>
        <v>0</v>
      </c>
      <c r="O245" s="180"/>
      <c r="P245" s="192"/>
      <c r="Q245" s="185" t="str">
        <f t="shared" si="40"/>
        <v>תשושי נפש</v>
      </c>
      <c r="R245" s="185">
        <f t="shared" si="41"/>
        <v>20</v>
      </c>
      <c r="S245" s="185" t="str">
        <f t="shared" si="42"/>
        <v>מספרה/טיפוח חן</v>
      </c>
      <c r="T245" s="186" t="str">
        <f t="shared" si="43"/>
        <v>מכונת תספורת</v>
      </c>
      <c r="U245" s="187">
        <f t="shared" si="37"/>
        <v>0</v>
      </c>
      <c r="V245" s="181">
        <f t="shared" si="38"/>
        <v>-1</v>
      </c>
      <c r="W245" s="181">
        <f t="shared" si="39"/>
        <v>550</v>
      </c>
      <c r="X245" s="181">
        <f t="shared" si="47"/>
        <v>0</v>
      </c>
      <c r="Y245" s="193"/>
      <c r="AA245" s="189" t="str">
        <f>'טבלה מרכזת תקן מקור'!A245</f>
        <v>תשושי נפש</v>
      </c>
      <c r="AB245" s="189">
        <f>'טבלה מרכזת תקן מקור'!B245</f>
        <v>20</v>
      </c>
      <c r="AC245" s="189" t="str">
        <f>'טבלה מרכזת תקן מקור'!C245</f>
        <v>מספרה/טיפוח חן</v>
      </c>
      <c r="AD245" s="189" t="str">
        <f>'טבלה מרכזת תקן מקור'!D245</f>
        <v>מספרה/טיפוח חן</v>
      </c>
      <c r="AE245" s="189" t="str">
        <f>'טבלה מרכזת תקן מקור'!E245</f>
        <v>מכונת תספורת</v>
      </c>
      <c r="AF245" s="189">
        <f>'טבלה מרכזת תקן מקור'!F245</f>
        <v>550</v>
      </c>
      <c r="AG245" s="189">
        <f>'טבלה מרכזת תקן מקור'!G245</f>
        <v>1</v>
      </c>
      <c r="AH245" s="189">
        <f>'טבלה מרכזת תקן מקור'!H245</f>
        <v>550</v>
      </c>
    </row>
    <row r="246" spans="2:34" ht="15" thickBot="1" x14ac:dyDescent="0.25">
      <c r="B246" s="190" t="str">
        <f>תקן[[#This Row],[סוג מרכז]]</f>
        <v>תשושי נפש</v>
      </c>
      <c r="C246" s="190">
        <f>תקן[[#This Row],[גודל מרכז]]</f>
        <v>20</v>
      </c>
      <c r="D246" s="190" t="str">
        <f>תקן[[#This Row],[סוג פריט]]</f>
        <v>מספרה/טיפוח חן</v>
      </c>
      <c r="E246" s="190" t="str">
        <f>תקן[[#This Row],[קטגוריה]]</f>
        <v>מספרה/טיפוח חן</v>
      </c>
      <c r="F246" s="177" t="str">
        <f>תקן[[#This Row],[תיאור הפריט]]</f>
        <v>מנורה מכוונת</v>
      </c>
      <c r="G246" s="190">
        <f>תקן[[#This Row],[עלות פריט]]</f>
        <v>400</v>
      </c>
      <c r="H246" s="190">
        <f>תקן[[#This Row],[כמות]]</f>
        <v>1</v>
      </c>
      <c r="I246" s="190">
        <f>תקן[[#This Row],[סהכ עלות]]</f>
        <v>400</v>
      </c>
      <c r="J246" s="191"/>
      <c r="K246" s="179" t="str">
        <f t="shared" si="46"/>
        <v>מנורה מכוונת</v>
      </c>
      <c r="L246" s="180"/>
      <c r="M246" s="181">
        <f t="shared" si="44"/>
        <v>-1</v>
      </c>
      <c r="N246" s="181">
        <f t="shared" si="45"/>
        <v>0</v>
      </c>
      <c r="O246" s="180"/>
      <c r="P246" s="192"/>
      <c r="Q246" s="185" t="str">
        <f t="shared" si="40"/>
        <v>תשושי נפש</v>
      </c>
      <c r="R246" s="185">
        <f t="shared" si="41"/>
        <v>20</v>
      </c>
      <c r="S246" s="185" t="str">
        <f t="shared" si="42"/>
        <v>מספרה/טיפוח חן</v>
      </c>
      <c r="T246" s="186" t="str">
        <f t="shared" si="43"/>
        <v>מנורה מכוונת</v>
      </c>
      <c r="U246" s="187">
        <f t="shared" si="37"/>
        <v>0</v>
      </c>
      <c r="V246" s="181">
        <f t="shared" si="38"/>
        <v>-1</v>
      </c>
      <c r="W246" s="181">
        <f t="shared" si="39"/>
        <v>400</v>
      </c>
      <c r="X246" s="181">
        <f t="shared" si="47"/>
        <v>0</v>
      </c>
      <c r="Y246" s="193"/>
      <c r="AA246" s="189" t="str">
        <f>'טבלה מרכזת תקן מקור'!A246</f>
        <v>תשושי נפש</v>
      </c>
      <c r="AB246" s="189">
        <f>'טבלה מרכזת תקן מקור'!B246</f>
        <v>20</v>
      </c>
      <c r="AC246" s="189" t="str">
        <f>'טבלה מרכזת תקן מקור'!C246</f>
        <v>מספרה/טיפוח חן</v>
      </c>
      <c r="AD246" s="189" t="str">
        <f>'טבלה מרכזת תקן מקור'!D246</f>
        <v>מספרה/טיפוח חן</v>
      </c>
      <c r="AE246" s="189" t="str">
        <f>'טבלה מרכזת תקן מקור'!E246</f>
        <v>מנורה מכוונת</v>
      </c>
      <c r="AF246" s="189">
        <f>'טבלה מרכזת תקן מקור'!F246</f>
        <v>400</v>
      </c>
      <c r="AG246" s="189">
        <f>'טבלה מרכזת תקן מקור'!G246</f>
        <v>1</v>
      </c>
      <c r="AH246" s="189">
        <f>'טבלה מרכזת תקן מקור'!H246</f>
        <v>400</v>
      </c>
    </row>
    <row r="247" spans="2:34" ht="15" thickBot="1" x14ac:dyDescent="0.25">
      <c r="B247" s="190" t="str">
        <f>תקן[[#This Row],[סוג מרכז]]</f>
        <v>תשושי נפש</v>
      </c>
      <c r="C247" s="190">
        <f>תקן[[#This Row],[גודל מרכז]]</f>
        <v>20</v>
      </c>
      <c r="D247" s="190" t="str">
        <f>תקן[[#This Row],[סוג פריט]]</f>
        <v>מספרה/טיפוח חן</v>
      </c>
      <c r="E247" s="190" t="str">
        <f>תקן[[#This Row],[קטגוריה]]</f>
        <v>מספרה/טיפוח חן</v>
      </c>
      <c r="F247" s="177" t="str">
        <f>תקן[[#This Row],[תיאור הפריט]]</f>
        <v>מראה</v>
      </c>
      <c r="G247" s="190">
        <f>תקן[[#This Row],[עלות פריט]]</f>
        <v>600</v>
      </c>
      <c r="H247" s="190">
        <f>תקן[[#This Row],[כמות]]</f>
        <v>1</v>
      </c>
      <c r="I247" s="190">
        <f>תקן[[#This Row],[סהכ עלות]]</f>
        <v>600</v>
      </c>
      <c r="J247" s="191"/>
      <c r="K247" s="179" t="str">
        <f t="shared" si="46"/>
        <v>מראה</v>
      </c>
      <c r="L247" s="180"/>
      <c r="M247" s="181">
        <f t="shared" si="44"/>
        <v>-1</v>
      </c>
      <c r="N247" s="181">
        <f t="shared" si="45"/>
        <v>0</v>
      </c>
      <c r="O247" s="180"/>
      <c r="P247" s="192"/>
      <c r="Q247" s="185" t="str">
        <f t="shared" si="40"/>
        <v>תשושי נפש</v>
      </c>
      <c r="R247" s="185">
        <f t="shared" si="41"/>
        <v>20</v>
      </c>
      <c r="S247" s="185" t="str">
        <f t="shared" si="42"/>
        <v>מספרה/טיפוח חן</v>
      </c>
      <c r="T247" s="186" t="str">
        <f t="shared" si="43"/>
        <v>מראה</v>
      </c>
      <c r="U247" s="187">
        <f t="shared" si="37"/>
        <v>0</v>
      </c>
      <c r="V247" s="181">
        <f t="shared" si="38"/>
        <v>-1</v>
      </c>
      <c r="W247" s="181">
        <f t="shared" si="39"/>
        <v>600</v>
      </c>
      <c r="X247" s="181">
        <f t="shared" si="47"/>
        <v>0</v>
      </c>
      <c r="Y247" s="193"/>
      <c r="AA247" s="189" t="str">
        <f>'טבלה מרכזת תקן מקור'!A247</f>
        <v>תשושי נפש</v>
      </c>
      <c r="AB247" s="189">
        <f>'טבלה מרכזת תקן מקור'!B247</f>
        <v>20</v>
      </c>
      <c r="AC247" s="189" t="str">
        <f>'טבלה מרכזת תקן מקור'!C247</f>
        <v>מספרה/טיפוח חן</v>
      </c>
      <c r="AD247" s="189" t="str">
        <f>'טבלה מרכזת תקן מקור'!D247</f>
        <v>מספרה/טיפוח חן</v>
      </c>
      <c r="AE247" s="189" t="str">
        <f>'טבלה מרכזת תקן מקור'!E247</f>
        <v>מראה</v>
      </c>
      <c r="AF247" s="189">
        <f>'טבלה מרכזת תקן מקור'!F247</f>
        <v>600</v>
      </c>
      <c r="AG247" s="189">
        <f>'טבלה מרכזת תקן מקור'!G247</f>
        <v>1</v>
      </c>
      <c r="AH247" s="189">
        <f>'טבלה מרכזת תקן מקור'!H247</f>
        <v>600</v>
      </c>
    </row>
    <row r="248" spans="2:34" ht="15" thickBot="1" x14ac:dyDescent="0.25">
      <c r="B248" s="190" t="str">
        <f>תקן[[#This Row],[סוג מרכז]]</f>
        <v>תשושי נפש</v>
      </c>
      <c r="C248" s="190">
        <f>תקן[[#This Row],[גודל מרכז]]</f>
        <v>20</v>
      </c>
      <c r="D248" s="190" t="str">
        <f>תקן[[#This Row],[סוג פריט]]</f>
        <v>מספרה/טיפוח חן</v>
      </c>
      <c r="E248" s="190" t="str">
        <f>תקן[[#This Row],[קטגוריה]]</f>
        <v>מספרה/טיפוח חן</v>
      </c>
      <c r="F248" s="177" t="str">
        <f>תקן[[#This Row],[תיאור הפריט]]</f>
        <v>מתלה נייד למגבות</v>
      </c>
      <c r="G248" s="190">
        <f>תקן[[#This Row],[עלות פריט]]</f>
        <v>300</v>
      </c>
      <c r="H248" s="190">
        <f>תקן[[#This Row],[כמות]]</f>
        <v>1</v>
      </c>
      <c r="I248" s="190">
        <f>תקן[[#This Row],[סהכ עלות]]</f>
        <v>300</v>
      </c>
      <c r="J248" s="191"/>
      <c r="K248" s="179" t="str">
        <f t="shared" si="46"/>
        <v>מתלה נייד למגבות</v>
      </c>
      <c r="L248" s="180"/>
      <c r="M248" s="181">
        <f t="shared" si="44"/>
        <v>-1</v>
      </c>
      <c r="N248" s="181">
        <f t="shared" si="45"/>
        <v>0</v>
      </c>
      <c r="O248" s="180"/>
      <c r="P248" s="192"/>
      <c r="Q248" s="185" t="str">
        <f t="shared" si="40"/>
        <v>תשושי נפש</v>
      </c>
      <c r="R248" s="185">
        <f t="shared" si="41"/>
        <v>20</v>
      </c>
      <c r="S248" s="185" t="str">
        <f t="shared" si="42"/>
        <v>מספרה/טיפוח חן</v>
      </c>
      <c r="T248" s="186" t="str">
        <f t="shared" si="43"/>
        <v>מתלה נייד למגבות</v>
      </c>
      <c r="U248" s="187">
        <f t="shared" si="37"/>
        <v>0</v>
      </c>
      <c r="V248" s="181">
        <f t="shared" si="38"/>
        <v>-1</v>
      </c>
      <c r="W248" s="181">
        <f t="shared" si="39"/>
        <v>300</v>
      </c>
      <c r="X248" s="181">
        <f t="shared" si="47"/>
        <v>0</v>
      </c>
      <c r="Y248" s="193"/>
      <c r="AA248" s="189" t="str">
        <f>'טבלה מרכזת תקן מקור'!A248</f>
        <v>תשושי נפש</v>
      </c>
      <c r="AB248" s="189">
        <f>'טבלה מרכזת תקן מקור'!B248</f>
        <v>20</v>
      </c>
      <c r="AC248" s="189" t="str">
        <f>'טבלה מרכזת תקן מקור'!C248</f>
        <v>מספרה/טיפוח חן</v>
      </c>
      <c r="AD248" s="189" t="str">
        <f>'טבלה מרכזת תקן מקור'!D248</f>
        <v>מספרה/טיפוח חן</v>
      </c>
      <c r="AE248" s="189" t="str">
        <f>'טבלה מרכזת תקן מקור'!E248</f>
        <v>מתלה נייד למגבות</v>
      </c>
      <c r="AF248" s="189">
        <f>'טבלה מרכזת תקן מקור'!F248</f>
        <v>300</v>
      </c>
      <c r="AG248" s="189">
        <f>'טבלה מרכזת תקן מקור'!G248</f>
        <v>1</v>
      </c>
      <c r="AH248" s="189">
        <f>'טבלה מרכזת תקן מקור'!H248</f>
        <v>300</v>
      </c>
    </row>
    <row r="249" spans="2:34" ht="15" thickBot="1" x14ac:dyDescent="0.25">
      <c r="B249" s="190" t="str">
        <f>תקן[[#This Row],[סוג מרכז]]</f>
        <v>תשושי נפש</v>
      </c>
      <c r="C249" s="190">
        <f>תקן[[#This Row],[גודל מרכז]]</f>
        <v>20</v>
      </c>
      <c r="D249" s="190" t="str">
        <f>תקן[[#This Row],[סוג פריט]]</f>
        <v>מספרה/טיפוח חן</v>
      </c>
      <c r="E249" s="190" t="str">
        <f>תקן[[#This Row],[קטגוריה]]</f>
        <v>מספרה/טיפוח חן</v>
      </c>
      <c r="F249" s="177" t="str">
        <f>תקן[[#This Row],[תיאור הפריט]]</f>
        <v xml:space="preserve">סטרליזטור </v>
      </c>
      <c r="G249" s="190">
        <f>תקן[[#This Row],[עלות פריט]]</f>
        <v>900</v>
      </c>
      <c r="H249" s="190">
        <f>תקן[[#This Row],[כמות]]</f>
        <v>1</v>
      </c>
      <c r="I249" s="190">
        <f>תקן[[#This Row],[סהכ עלות]]</f>
        <v>900</v>
      </c>
      <c r="J249" s="191"/>
      <c r="K249" s="179" t="str">
        <f t="shared" si="46"/>
        <v xml:space="preserve">סטרליזטור </v>
      </c>
      <c r="L249" s="180"/>
      <c r="M249" s="181">
        <f t="shared" si="44"/>
        <v>-1</v>
      </c>
      <c r="N249" s="181">
        <f t="shared" si="45"/>
        <v>0</v>
      </c>
      <c r="O249" s="180"/>
      <c r="P249" s="192"/>
      <c r="Q249" s="185" t="str">
        <f t="shared" si="40"/>
        <v>תשושי נפש</v>
      </c>
      <c r="R249" s="185">
        <f t="shared" si="41"/>
        <v>20</v>
      </c>
      <c r="S249" s="185" t="str">
        <f t="shared" si="42"/>
        <v>מספרה/טיפוח חן</v>
      </c>
      <c r="T249" s="186" t="str">
        <f t="shared" si="43"/>
        <v xml:space="preserve">סטרליזטור </v>
      </c>
      <c r="U249" s="187">
        <f t="shared" si="37"/>
        <v>0</v>
      </c>
      <c r="V249" s="181">
        <f t="shared" si="38"/>
        <v>-1</v>
      </c>
      <c r="W249" s="181">
        <f t="shared" si="39"/>
        <v>900</v>
      </c>
      <c r="X249" s="181">
        <f t="shared" si="47"/>
        <v>0</v>
      </c>
      <c r="Y249" s="193"/>
      <c r="AA249" s="189" t="str">
        <f>'טבלה מרכזת תקן מקור'!A249</f>
        <v>תשושי נפש</v>
      </c>
      <c r="AB249" s="189">
        <f>'טבלה מרכזת תקן מקור'!B249</f>
        <v>20</v>
      </c>
      <c r="AC249" s="189" t="str">
        <f>'טבלה מרכזת תקן מקור'!C249</f>
        <v>מספרה/טיפוח חן</v>
      </c>
      <c r="AD249" s="189" t="str">
        <f>'טבלה מרכזת תקן מקור'!D249</f>
        <v>מספרה/טיפוח חן</v>
      </c>
      <c r="AE249" s="189" t="str">
        <f>'טבלה מרכזת תקן מקור'!E249</f>
        <v xml:space="preserve">סטרליזטור </v>
      </c>
      <c r="AF249" s="189">
        <f>'טבלה מרכזת תקן מקור'!F249</f>
        <v>900</v>
      </c>
      <c r="AG249" s="189">
        <f>'טבלה מרכזת תקן מקור'!G249</f>
        <v>1</v>
      </c>
      <c r="AH249" s="189">
        <f>'טבלה מרכזת תקן מקור'!H249</f>
        <v>900</v>
      </c>
    </row>
    <row r="250" spans="2:34" ht="15" thickBot="1" x14ac:dyDescent="0.25">
      <c r="B250" s="190" t="str">
        <f>תקן[[#This Row],[סוג מרכז]]</f>
        <v>תשושי נפש</v>
      </c>
      <c r="C250" s="190">
        <f>תקן[[#This Row],[גודל מרכז]]</f>
        <v>20</v>
      </c>
      <c r="D250" s="190" t="str">
        <f>תקן[[#This Row],[סוג פריט]]</f>
        <v>מספרה/טיפוח חן</v>
      </c>
      <c r="E250" s="190" t="str">
        <f>תקן[[#This Row],[קטגוריה]]</f>
        <v>מספרה/טיפוח חן</v>
      </c>
      <c r="F250" s="177" t="str">
        <f>תקן[[#This Row],[תיאור הפריט]]</f>
        <v>עגלת טיפולים</v>
      </c>
      <c r="G250" s="190">
        <f>תקן[[#This Row],[עלות פריט]]</f>
        <v>800</v>
      </c>
      <c r="H250" s="190">
        <f>תקן[[#This Row],[כמות]]</f>
        <v>1</v>
      </c>
      <c r="I250" s="190">
        <f>תקן[[#This Row],[סהכ עלות]]</f>
        <v>800</v>
      </c>
      <c r="J250" s="191"/>
      <c r="K250" s="179" t="str">
        <f t="shared" si="46"/>
        <v>עגלת טיפולים</v>
      </c>
      <c r="L250" s="180"/>
      <c r="M250" s="181">
        <f t="shared" si="44"/>
        <v>-1</v>
      </c>
      <c r="N250" s="181">
        <f t="shared" si="45"/>
        <v>0</v>
      </c>
      <c r="O250" s="180"/>
      <c r="P250" s="192"/>
      <c r="Q250" s="185" t="str">
        <f t="shared" si="40"/>
        <v>תשושי נפש</v>
      </c>
      <c r="R250" s="185">
        <f t="shared" si="41"/>
        <v>20</v>
      </c>
      <c r="S250" s="185" t="str">
        <f t="shared" si="42"/>
        <v>מספרה/טיפוח חן</v>
      </c>
      <c r="T250" s="186" t="str">
        <f t="shared" si="43"/>
        <v>עגלת טיפולים</v>
      </c>
      <c r="U250" s="187">
        <f t="shared" si="37"/>
        <v>0</v>
      </c>
      <c r="V250" s="181">
        <f t="shared" si="38"/>
        <v>-1</v>
      </c>
      <c r="W250" s="181">
        <f t="shared" si="39"/>
        <v>800</v>
      </c>
      <c r="X250" s="181">
        <f t="shared" si="47"/>
        <v>0</v>
      </c>
      <c r="Y250" s="193"/>
      <c r="AA250" s="189" t="str">
        <f>'טבלה מרכזת תקן מקור'!A250</f>
        <v>תשושי נפש</v>
      </c>
      <c r="AB250" s="189">
        <f>'טבלה מרכזת תקן מקור'!B250</f>
        <v>20</v>
      </c>
      <c r="AC250" s="189" t="str">
        <f>'טבלה מרכזת תקן מקור'!C250</f>
        <v>מספרה/טיפוח חן</v>
      </c>
      <c r="AD250" s="189" t="str">
        <f>'טבלה מרכזת תקן מקור'!D250</f>
        <v>מספרה/טיפוח חן</v>
      </c>
      <c r="AE250" s="189" t="str">
        <f>'טבלה מרכזת תקן מקור'!E250</f>
        <v>עגלת טיפולים</v>
      </c>
      <c r="AF250" s="189">
        <f>'טבלה מרכזת תקן מקור'!F250</f>
        <v>800</v>
      </c>
      <c r="AG250" s="189">
        <f>'טבלה מרכזת תקן מקור'!G250</f>
        <v>1</v>
      </c>
      <c r="AH250" s="189">
        <f>'טבלה מרכזת תקן מקור'!H250</f>
        <v>800</v>
      </c>
    </row>
    <row r="251" spans="2:34" ht="15" thickBot="1" x14ac:dyDescent="0.25">
      <c r="B251" s="190" t="str">
        <f>תקן[[#This Row],[סוג מרכז]]</f>
        <v>תשושי נפש</v>
      </c>
      <c r="C251" s="190">
        <f>תקן[[#This Row],[גודל מרכז]]</f>
        <v>20</v>
      </c>
      <c r="D251" s="190" t="str">
        <f>תקן[[#This Row],[סוג פריט]]</f>
        <v>מספרה/טיפוח חן</v>
      </c>
      <c r="E251" s="190" t="str">
        <f>תקן[[#This Row],[קטגוריה]]</f>
        <v>מספרה/טיפוח חן</v>
      </c>
      <c r="F251" s="177" t="str">
        <f>תקן[[#This Row],[תיאור הפריט]]</f>
        <v>פח אשפה</v>
      </c>
      <c r="G251" s="190">
        <f>תקן[[#This Row],[עלות פריט]]</f>
        <v>150</v>
      </c>
      <c r="H251" s="190">
        <f>תקן[[#This Row],[כמות]]</f>
        <v>1</v>
      </c>
      <c r="I251" s="190">
        <f>תקן[[#This Row],[סהכ עלות]]</f>
        <v>150</v>
      </c>
      <c r="J251" s="191"/>
      <c r="K251" s="179" t="str">
        <f t="shared" si="46"/>
        <v>פח אשפה</v>
      </c>
      <c r="L251" s="180"/>
      <c r="M251" s="181">
        <f t="shared" si="44"/>
        <v>-1</v>
      </c>
      <c r="N251" s="181">
        <f t="shared" si="45"/>
        <v>0</v>
      </c>
      <c r="O251" s="180"/>
      <c r="P251" s="192"/>
      <c r="Q251" s="185" t="str">
        <f t="shared" si="40"/>
        <v>תשושי נפש</v>
      </c>
      <c r="R251" s="185">
        <f t="shared" si="41"/>
        <v>20</v>
      </c>
      <c r="S251" s="185" t="str">
        <f t="shared" si="42"/>
        <v>מספרה/טיפוח חן</v>
      </c>
      <c r="T251" s="186" t="str">
        <f t="shared" si="43"/>
        <v>פח אשפה</v>
      </c>
      <c r="U251" s="187">
        <f t="shared" si="37"/>
        <v>0</v>
      </c>
      <c r="V251" s="181">
        <f t="shared" si="38"/>
        <v>-1</v>
      </c>
      <c r="W251" s="181">
        <f t="shared" si="39"/>
        <v>150</v>
      </c>
      <c r="X251" s="181">
        <f t="shared" si="47"/>
        <v>0</v>
      </c>
      <c r="Y251" s="193"/>
      <c r="AA251" s="189" t="str">
        <f>'טבלה מרכזת תקן מקור'!A251</f>
        <v>תשושי נפש</v>
      </c>
      <c r="AB251" s="189">
        <f>'טבלה מרכזת תקן מקור'!B251</f>
        <v>20</v>
      </c>
      <c r="AC251" s="189" t="str">
        <f>'טבלה מרכזת תקן מקור'!C251</f>
        <v>מספרה/טיפוח חן</v>
      </c>
      <c r="AD251" s="189" t="str">
        <f>'טבלה מרכזת תקן מקור'!D251</f>
        <v>מספרה/טיפוח חן</v>
      </c>
      <c r="AE251" s="189" t="str">
        <f>'טבלה מרכזת תקן מקור'!E251</f>
        <v>פח אשפה</v>
      </c>
      <c r="AF251" s="189">
        <f>'טבלה מרכזת תקן מקור'!F251</f>
        <v>150</v>
      </c>
      <c r="AG251" s="189">
        <f>'טבלה מרכזת תקן מקור'!G251</f>
        <v>1</v>
      </c>
      <c r="AH251" s="189">
        <f>'טבלה מרכזת תקן מקור'!H251</f>
        <v>150</v>
      </c>
    </row>
    <row r="252" spans="2:34" ht="15" thickBot="1" x14ac:dyDescent="0.25">
      <c r="B252" s="190" t="str">
        <f>תקן[[#This Row],[סוג מרכז]]</f>
        <v>תשושי נפש</v>
      </c>
      <c r="C252" s="190">
        <f>תקן[[#This Row],[גודל מרכז]]</f>
        <v>20</v>
      </c>
      <c r="D252" s="190" t="str">
        <f>תקן[[#This Row],[סוג פריט]]</f>
        <v>מספרה/טיפוח חן</v>
      </c>
      <c r="E252" s="190" t="str">
        <f>תקן[[#This Row],[קטגוריה]]</f>
        <v>מספרה/טיפוח חן</v>
      </c>
      <c r="F252" s="177" t="str">
        <f>תקן[[#This Row],[תיאור הפריט]]</f>
        <v>קולב בגדים</v>
      </c>
      <c r="G252" s="190">
        <f>תקן[[#This Row],[עלות פריט]]</f>
        <v>300</v>
      </c>
      <c r="H252" s="190">
        <f>תקן[[#This Row],[כמות]]</f>
        <v>1</v>
      </c>
      <c r="I252" s="190">
        <f>תקן[[#This Row],[סהכ עלות]]</f>
        <v>300</v>
      </c>
      <c r="J252" s="191"/>
      <c r="K252" s="179" t="str">
        <f t="shared" si="46"/>
        <v>קולב בגדים</v>
      </c>
      <c r="L252" s="180"/>
      <c r="M252" s="181">
        <f t="shared" si="44"/>
        <v>-1</v>
      </c>
      <c r="N252" s="181">
        <f t="shared" si="45"/>
        <v>0</v>
      </c>
      <c r="O252" s="180"/>
      <c r="P252" s="192"/>
      <c r="Q252" s="185" t="str">
        <f t="shared" si="40"/>
        <v>תשושי נפש</v>
      </c>
      <c r="R252" s="185">
        <f t="shared" si="41"/>
        <v>20</v>
      </c>
      <c r="S252" s="185" t="str">
        <f t="shared" si="42"/>
        <v>מספרה/טיפוח חן</v>
      </c>
      <c r="T252" s="186" t="str">
        <f t="shared" si="43"/>
        <v>קולב בגדים</v>
      </c>
      <c r="U252" s="187">
        <f t="shared" si="37"/>
        <v>0</v>
      </c>
      <c r="V252" s="181">
        <f t="shared" si="38"/>
        <v>-1</v>
      </c>
      <c r="W252" s="181">
        <f t="shared" si="39"/>
        <v>300</v>
      </c>
      <c r="X252" s="181">
        <f t="shared" si="47"/>
        <v>0</v>
      </c>
      <c r="Y252" s="193"/>
      <c r="AA252" s="189" t="str">
        <f>'טבלה מרכזת תקן מקור'!A252</f>
        <v>תשושי נפש</v>
      </c>
      <c r="AB252" s="189">
        <f>'טבלה מרכזת תקן מקור'!B252</f>
        <v>20</v>
      </c>
      <c r="AC252" s="189" t="str">
        <f>'טבלה מרכזת תקן מקור'!C252</f>
        <v>מספרה/טיפוח חן</v>
      </c>
      <c r="AD252" s="189" t="str">
        <f>'טבלה מרכזת תקן מקור'!D252</f>
        <v>מספרה/טיפוח חן</v>
      </c>
      <c r="AE252" s="189" t="str">
        <f>'טבלה מרכזת תקן מקור'!E252</f>
        <v>קולב בגדים</v>
      </c>
      <c r="AF252" s="189">
        <f>'טבלה מרכזת תקן מקור'!F252</f>
        <v>300</v>
      </c>
      <c r="AG252" s="189">
        <f>'טבלה מרכזת תקן מקור'!G252</f>
        <v>1</v>
      </c>
      <c r="AH252" s="189">
        <f>'טבלה מרכזת תקן מקור'!H252</f>
        <v>300</v>
      </c>
    </row>
    <row r="253" spans="2:34" ht="15" thickBot="1" x14ac:dyDescent="0.25">
      <c r="B253" s="190" t="str">
        <f>תקן[[#This Row],[סוג מרכז]]</f>
        <v>תשושי נפש</v>
      </c>
      <c r="C253" s="190">
        <f>תקן[[#This Row],[גודל מרכז]]</f>
        <v>20</v>
      </c>
      <c r="D253" s="190" t="str">
        <f>תקן[[#This Row],[סוג פריט]]</f>
        <v>מספרה/טיפוח חן</v>
      </c>
      <c r="E253" s="190" t="str">
        <f>תקן[[#This Row],[קטגוריה]]</f>
        <v>מספרה/טיפוח חן</v>
      </c>
      <c r="F253" s="177" t="str">
        <f>תקן[[#This Row],[תיאור הפריט]]</f>
        <v>רגלית פדיקור</v>
      </c>
      <c r="G253" s="190">
        <f>תקן[[#This Row],[עלות פריט]]</f>
        <v>350</v>
      </c>
      <c r="H253" s="190">
        <f>תקן[[#This Row],[כמות]]</f>
        <v>1</v>
      </c>
      <c r="I253" s="190">
        <f>תקן[[#This Row],[סהכ עלות]]</f>
        <v>350</v>
      </c>
      <c r="J253" s="191"/>
      <c r="K253" s="179" t="str">
        <f t="shared" si="46"/>
        <v>רגלית פדיקור</v>
      </c>
      <c r="L253" s="180"/>
      <c r="M253" s="181">
        <f t="shared" si="44"/>
        <v>-1</v>
      </c>
      <c r="N253" s="181">
        <f t="shared" si="45"/>
        <v>0</v>
      </c>
      <c r="O253" s="180"/>
      <c r="P253" s="192"/>
      <c r="Q253" s="185" t="str">
        <f t="shared" si="40"/>
        <v>תשושי נפש</v>
      </c>
      <c r="R253" s="185">
        <f t="shared" si="41"/>
        <v>20</v>
      </c>
      <c r="S253" s="185" t="str">
        <f t="shared" si="42"/>
        <v>מספרה/טיפוח חן</v>
      </c>
      <c r="T253" s="186" t="str">
        <f t="shared" si="43"/>
        <v>רגלית פדיקור</v>
      </c>
      <c r="U253" s="187">
        <f t="shared" si="37"/>
        <v>0</v>
      </c>
      <c r="V253" s="181">
        <f t="shared" si="38"/>
        <v>-1</v>
      </c>
      <c r="W253" s="181">
        <f t="shared" si="39"/>
        <v>350</v>
      </c>
      <c r="X253" s="181">
        <f t="shared" si="47"/>
        <v>0</v>
      </c>
      <c r="Y253" s="193"/>
      <c r="AA253" s="189" t="str">
        <f>'טבלה מרכזת תקן מקור'!A253</f>
        <v>תשושי נפש</v>
      </c>
      <c r="AB253" s="189">
        <f>'טבלה מרכזת תקן מקור'!B253</f>
        <v>20</v>
      </c>
      <c r="AC253" s="189" t="str">
        <f>'טבלה מרכזת תקן מקור'!C253</f>
        <v>מספרה/טיפוח חן</v>
      </c>
      <c r="AD253" s="189" t="str">
        <f>'טבלה מרכזת תקן מקור'!D253</f>
        <v>מספרה/טיפוח חן</v>
      </c>
      <c r="AE253" s="189" t="str">
        <f>'טבלה מרכזת תקן מקור'!E253</f>
        <v>רגלית פדיקור</v>
      </c>
      <c r="AF253" s="189">
        <f>'טבלה מרכזת תקן מקור'!F253</f>
        <v>350</v>
      </c>
      <c r="AG253" s="189">
        <f>'טבלה מרכזת תקן מקור'!G253</f>
        <v>1</v>
      </c>
      <c r="AH253" s="189">
        <f>'טבלה מרכזת תקן מקור'!H253</f>
        <v>350</v>
      </c>
    </row>
    <row r="254" spans="2:34" ht="15" thickBot="1" x14ac:dyDescent="0.25">
      <c r="B254" s="190" t="str">
        <f>תקן[[#This Row],[סוג מרכז]]</f>
        <v>תשושי נפש</v>
      </c>
      <c r="C254" s="190">
        <f>תקן[[#This Row],[גודל מרכז]]</f>
        <v>20</v>
      </c>
      <c r="D254" s="190" t="str">
        <f>תקן[[#This Row],[סוג פריט]]</f>
        <v>מספרה/טיפוח חן</v>
      </c>
      <c r="E254" s="190" t="str">
        <f>תקן[[#This Row],[קטגוריה]]</f>
        <v>מספרה/טיפוח חן</v>
      </c>
      <c r="F254" s="177" t="str">
        <f>תקן[[#This Row],[תיאור הפריט]]</f>
        <v>שרפרף למטפל</v>
      </c>
      <c r="G254" s="190">
        <f>תקן[[#This Row],[עלות פריט]]</f>
        <v>750</v>
      </c>
      <c r="H254" s="190">
        <f>תקן[[#This Row],[כמות]]</f>
        <v>1</v>
      </c>
      <c r="I254" s="190">
        <f>תקן[[#This Row],[סהכ עלות]]</f>
        <v>750</v>
      </c>
      <c r="J254" s="191"/>
      <c r="K254" s="179" t="str">
        <f t="shared" si="46"/>
        <v>שרפרף למטפל</v>
      </c>
      <c r="L254" s="180"/>
      <c r="M254" s="181">
        <f t="shared" si="44"/>
        <v>-1</v>
      </c>
      <c r="N254" s="181">
        <f t="shared" si="45"/>
        <v>0</v>
      </c>
      <c r="O254" s="180"/>
      <c r="P254" s="192"/>
      <c r="Q254" s="185" t="str">
        <f t="shared" si="40"/>
        <v>תשושי נפש</v>
      </c>
      <c r="R254" s="185">
        <f t="shared" si="41"/>
        <v>20</v>
      </c>
      <c r="S254" s="185" t="str">
        <f t="shared" si="42"/>
        <v>מספרה/טיפוח חן</v>
      </c>
      <c r="T254" s="186" t="str">
        <f t="shared" si="43"/>
        <v>שרפרף למטפל</v>
      </c>
      <c r="U254" s="187">
        <f t="shared" si="37"/>
        <v>0</v>
      </c>
      <c r="V254" s="181">
        <f t="shared" si="38"/>
        <v>-1</v>
      </c>
      <c r="W254" s="181">
        <f t="shared" si="39"/>
        <v>750</v>
      </c>
      <c r="X254" s="181">
        <f t="shared" si="47"/>
        <v>0</v>
      </c>
      <c r="Y254" s="193"/>
      <c r="AA254" s="189" t="str">
        <f>'טבלה מרכזת תקן מקור'!A254</f>
        <v>תשושי נפש</v>
      </c>
      <c r="AB254" s="189">
        <f>'טבלה מרכזת תקן מקור'!B254</f>
        <v>20</v>
      </c>
      <c r="AC254" s="189" t="str">
        <f>'טבלה מרכזת תקן מקור'!C254</f>
        <v>מספרה/טיפוח חן</v>
      </c>
      <c r="AD254" s="189" t="str">
        <f>'טבלה מרכזת תקן מקור'!D254</f>
        <v>מספרה/טיפוח חן</v>
      </c>
      <c r="AE254" s="189" t="str">
        <f>'טבלה מרכזת תקן מקור'!E254</f>
        <v>שרפרף למטפל</v>
      </c>
      <c r="AF254" s="189">
        <f>'טבלה מרכזת תקן מקור'!F254</f>
        <v>750</v>
      </c>
      <c r="AG254" s="189">
        <f>'טבלה מרכזת תקן מקור'!G254</f>
        <v>1</v>
      </c>
      <c r="AH254" s="189">
        <f>'טבלה מרכזת תקן מקור'!H254</f>
        <v>750</v>
      </c>
    </row>
    <row r="255" spans="2:34" ht="15" thickBot="1" x14ac:dyDescent="0.25">
      <c r="B255" s="190" t="str">
        <f>תקן[[#This Row],[סוג מרכז]]</f>
        <v>תשושי נפש</v>
      </c>
      <c r="C255" s="190">
        <f>תקן[[#This Row],[גודל מרכז]]</f>
        <v>20</v>
      </c>
      <c r="D255" s="190" t="str">
        <f>תקן[[#This Row],[סוג פריט]]</f>
        <v>כלי חשמל</v>
      </c>
      <c r="E255" s="190" t="str">
        <f>תקן[[#This Row],[קטגוריה]]</f>
        <v>מכבסה</v>
      </c>
      <c r="F255" s="177" t="str">
        <f>תקן[[#This Row],[תיאור הפריט]]</f>
        <v xml:space="preserve">מייבש כביסה  </v>
      </c>
      <c r="G255" s="190">
        <f>תקן[[#This Row],[עלות פריט]]</f>
        <v>2500</v>
      </c>
      <c r="H255" s="190">
        <f>תקן[[#This Row],[כמות]]</f>
        <v>1</v>
      </c>
      <c r="I255" s="190">
        <f>תקן[[#This Row],[סהכ עלות]]</f>
        <v>2500</v>
      </c>
      <c r="J255" s="191"/>
      <c r="K255" s="179" t="str">
        <f t="shared" si="46"/>
        <v xml:space="preserve">מייבש כביסה  </v>
      </c>
      <c r="L255" s="180"/>
      <c r="M255" s="181">
        <f t="shared" si="44"/>
        <v>-1</v>
      </c>
      <c r="N255" s="181">
        <f t="shared" si="45"/>
        <v>0</v>
      </c>
      <c r="O255" s="180"/>
      <c r="P255" s="192"/>
      <c r="Q255" s="185" t="str">
        <f t="shared" si="40"/>
        <v>תשושי נפש</v>
      </c>
      <c r="R255" s="185">
        <f t="shared" si="41"/>
        <v>20</v>
      </c>
      <c r="S255" s="185" t="str">
        <f t="shared" si="42"/>
        <v>כלי חשמל</v>
      </c>
      <c r="T255" s="186" t="str">
        <f t="shared" si="43"/>
        <v xml:space="preserve">מייבש כביסה  </v>
      </c>
      <c r="U255" s="187">
        <f t="shared" si="37"/>
        <v>0</v>
      </c>
      <c r="V255" s="181">
        <f t="shared" si="38"/>
        <v>-1</v>
      </c>
      <c r="W255" s="181">
        <f t="shared" si="39"/>
        <v>2500</v>
      </c>
      <c r="X255" s="181">
        <f t="shared" si="47"/>
        <v>0</v>
      </c>
      <c r="Y255" s="193"/>
      <c r="AA255" s="189" t="str">
        <f>'טבלה מרכזת תקן מקור'!A255</f>
        <v>תשושי נפש</v>
      </c>
      <c r="AB255" s="189">
        <f>'טבלה מרכזת תקן מקור'!B255</f>
        <v>20</v>
      </c>
      <c r="AC255" s="189" t="str">
        <f>'טבלה מרכזת תקן מקור'!C255</f>
        <v>כלי חשמל</v>
      </c>
      <c r="AD255" s="189" t="str">
        <f>'טבלה מרכזת תקן מקור'!D255</f>
        <v>מכבסה</v>
      </c>
      <c r="AE255" s="189" t="str">
        <f>'טבלה מרכזת תקן מקור'!E255</f>
        <v xml:space="preserve">מייבש כביסה  </v>
      </c>
      <c r="AF255" s="189">
        <f>'טבלה מרכזת תקן מקור'!F255</f>
        <v>2500</v>
      </c>
      <c r="AG255" s="189">
        <f>'טבלה מרכזת תקן מקור'!G255</f>
        <v>1</v>
      </c>
      <c r="AH255" s="189">
        <f>'טבלה מרכזת תקן מקור'!H255</f>
        <v>2500</v>
      </c>
    </row>
    <row r="256" spans="2:34" ht="15" thickBot="1" x14ac:dyDescent="0.25">
      <c r="B256" s="190" t="str">
        <f>תקן[[#This Row],[סוג מרכז]]</f>
        <v>תשושי נפש</v>
      </c>
      <c r="C256" s="190">
        <f>תקן[[#This Row],[גודל מרכז]]</f>
        <v>20</v>
      </c>
      <c r="D256" s="190" t="str">
        <f>תקן[[#This Row],[סוג פריט]]</f>
        <v>כלי חשמל</v>
      </c>
      <c r="E256" s="190" t="str">
        <f>תקן[[#This Row],[קטגוריה]]</f>
        <v>חדר רחצה</v>
      </c>
      <c r="F256" s="177" t="str">
        <f>תקן[[#This Row],[תיאור הפריט]]</f>
        <v>מייבש שיער</v>
      </c>
      <c r="G256" s="190">
        <f>תקן[[#This Row],[עלות פריט]]</f>
        <v>250</v>
      </c>
      <c r="H256" s="190">
        <f>תקן[[#This Row],[כמות]]</f>
        <v>1</v>
      </c>
      <c r="I256" s="190">
        <f>תקן[[#This Row],[סהכ עלות]]</f>
        <v>250</v>
      </c>
      <c r="J256" s="191"/>
      <c r="K256" s="179" t="str">
        <f t="shared" si="46"/>
        <v>מייבש שיער</v>
      </c>
      <c r="L256" s="180"/>
      <c r="M256" s="181">
        <f t="shared" si="44"/>
        <v>-1</v>
      </c>
      <c r="N256" s="181">
        <f t="shared" si="45"/>
        <v>0</v>
      </c>
      <c r="O256" s="180"/>
      <c r="P256" s="192"/>
      <c r="Q256" s="185" t="str">
        <f t="shared" si="40"/>
        <v>תשושי נפש</v>
      </c>
      <c r="R256" s="185">
        <f t="shared" si="41"/>
        <v>20</v>
      </c>
      <c r="S256" s="185" t="str">
        <f t="shared" si="42"/>
        <v>כלי חשמל</v>
      </c>
      <c r="T256" s="186" t="str">
        <f t="shared" si="43"/>
        <v>מייבש שיער</v>
      </c>
      <c r="U256" s="187">
        <f t="shared" si="37"/>
        <v>0</v>
      </c>
      <c r="V256" s="181">
        <f t="shared" si="38"/>
        <v>-1</v>
      </c>
      <c r="W256" s="181">
        <f t="shared" si="39"/>
        <v>250</v>
      </c>
      <c r="X256" s="181">
        <f t="shared" si="47"/>
        <v>0</v>
      </c>
      <c r="Y256" s="193"/>
      <c r="AA256" s="189" t="str">
        <f>'טבלה מרכזת תקן מקור'!A256</f>
        <v>תשושי נפש</v>
      </c>
      <c r="AB256" s="189">
        <f>'טבלה מרכזת תקן מקור'!B256</f>
        <v>20</v>
      </c>
      <c r="AC256" s="189" t="str">
        <f>'טבלה מרכזת תקן מקור'!C256</f>
        <v>כלי חשמל</v>
      </c>
      <c r="AD256" s="189" t="str">
        <f>'טבלה מרכזת תקן מקור'!D256</f>
        <v>חדר רחצה</v>
      </c>
      <c r="AE256" s="189" t="str">
        <f>'טבלה מרכזת תקן מקור'!E256</f>
        <v>מייבש שיער</v>
      </c>
      <c r="AF256" s="189">
        <f>'טבלה מרכזת תקן מקור'!F256</f>
        <v>250</v>
      </c>
      <c r="AG256" s="189">
        <f>'טבלה מרכזת תקן מקור'!G256</f>
        <v>1</v>
      </c>
      <c r="AH256" s="189">
        <f>'טבלה מרכזת תקן מקור'!H256</f>
        <v>250</v>
      </c>
    </row>
    <row r="257" spans="2:34" ht="15" thickBot="1" x14ac:dyDescent="0.25">
      <c r="B257" s="190" t="str">
        <f>תקן[[#This Row],[סוג מרכז]]</f>
        <v>תשושי נפש</v>
      </c>
      <c r="C257" s="190">
        <f>תקן[[#This Row],[גודל מרכז]]</f>
        <v>20</v>
      </c>
      <c r="D257" s="190" t="str">
        <f>תקן[[#This Row],[סוג פריט]]</f>
        <v>כלי חשמל</v>
      </c>
      <c r="E257" s="190" t="str">
        <f>תקן[[#This Row],[קטגוריה]]</f>
        <v>מכבסה</v>
      </c>
      <c r="F257" s="177" t="str">
        <f>תקן[[#This Row],[תיאור הפריט]]</f>
        <v>מכונת כביסה 7 ק"ג</v>
      </c>
      <c r="G257" s="190">
        <f>תקן[[#This Row],[עלות פריט]]</f>
        <v>3500</v>
      </c>
      <c r="H257" s="190">
        <f>תקן[[#This Row],[כמות]]</f>
        <v>1</v>
      </c>
      <c r="I257" s="190">
        <f>תקן[[#This Row],[סהכ עלות]]</f>
        <v>3500</v>
      </c>
      <c r="J257" s="191"/>
      <c r="K257" s="179" t="str">
        <f t="shared" si="46"/>
        <v>מכונת כביסה 7 ק"ג</v>
      </c>
      <c r="L257" s="180"/>
      <c r="M257" s="181">
        <f t="shared" si="44"/>
        <v>-1</v>
      </c>
      <c r="N257" s="181">
        <f t="shared" si="45"/>
        <v>0</v>
      </c>
      <c r="O257" s="180"/>
      <c r="P257" s="192"/>
      <c r="Q257" s="185" t="str">
        <f t="shared" si="40"/>
        <v>תשושי נפש</v>
      </c>
      <c r="R257" s="185">
        <f t="shared" si="41"/>
        <v>20</v>
      </c>
      <c r="S257" s="185" t="str">
        <f t="shared" si="42"/>
        <v>כלי חשמל</v>
      </c>
      <c r="T257" s="186" t="str">
        <f t="shared" si="43"/>
        <v>מכונת כביסה 7 ק"ג</v>
      </c>
      <c r="U257" s="187">
        <f t="shared" si="37"/>
        <v>0</v>
      </c>
      <c r="V257" s="181">
        <f t="shared" si="38"/>
        <v>-1</v>
      </c>
      <c r="W257" s="181">
        <f t="shared" si="39"/>
        <v>3500</v>
      </c>
      <c r="X257" s="181">
        <f t="shared" si="47"/>
        <v>0</v>
      </c>
      <c r="Y257" s="193"/>
      <c r="AA257" s="189" t="str">
        <f>'טבלה מרכזת תקן מקור'!A257</f>
        <v>תשושי נפש</v>
      </c>
      <c r="AB257" s="189">
        <f>'טבלה מרכזת תקן מקור'!B257</f>
        <v>20</v>
      </c>
      <c r="AC257" s="189" t="str">
        <f>'טבלה מרכזת תקן מקור'!C257</f>
        <v>כלי חשמל</v>
      </c>
      <c r="AD257" s="189" t="str">
        <f>'טבלה מרכזת תקן מקור'!D257</f>
        <v>מכבסה</v>
      </c>
      <c r="AE257" s="189" t="str">
        <f>'טבלה מרכזת תקן מקור'!E257</f>
        <v>מכונת כביסה 7 ק"ג</v>
      </c>
      <c r="AF257" s="189">
        <f>'טבלה מרכזת תקן מקור'!F257</f>
        <v>3500</v>
      </c>
      <c r="AG257" s="189">
        <f>'טבלה מרכזת תקן מקור'!G257</f>
        <v>1</v>
      </c>
      <c r="AH257" s="189">
        <f>'טבלה מרכזת תקן מקור'!H257</f>
        <v>3500</v>
      </c>
    </row>
    <row r="258" spans="2:34" ht="15" thickBot="1" x14ac:dyDescent="0.25">
      <c r="B258" s="190" t="str">
        <f>תקן[[#This Row],[סוג מרכז]]</f>
        <v>תשושי נפש</v>
      </c>
      <c r="C258" s="190">
        <f>תקן[[#This Row],[גודל מרכז]]</f>
        <v>20</v>
      </c>
      <c r="D258" s="190" t="str">
        <f>תקן[[#This Row],[סוג פריט]]</f>
        <v>כלי חשמל</v>
      </c>
      <c r="E258" s="190" t="str">
        <f>תקן[[#This Row],[קטגוריה]]</f>
        <v>חדר ניקיון</v>
      </c>
      <c r="F258" s="177" t="str">
        <f>תקן[[#This Row],[תיאור הפריט]]</f>
        <v>מכונת שטיפה</v>
      </c>
      <c r="G258" s="190">
        <f>תקן[[#This Row],[עלות פריט]]</f>
        <v>15000</v>
      </c>
      <c r="H258" s="190">
        <f>תקן[[#This Row],[כמות]]</f>
        <v>1</v>
      </c>
      <c r="I258" s="190">
        <f>תקן[[#This Row],[סהכ עלות]]</f>
        <v>15000</v>
      </c>
      <c r="J258" s="191"/>
      <c r="K258" s="179" t="str">
        <f t="shared" si="46"/>
        <v>מכונת שטיפה</v>
      </c>
      <c r="L258" s="180"/>
      <c r="M258" s="181">
        <f t="shared" si="44"/>
        <v>-1</v>
      </c>
      <c r="N258" s="181">
        <f t="shared" si="45"/>
        <v>0</v>
      </c>
      <c r="O258" s="180"/>
      <c r="P258" s="192"/>
      <c r="Q258" s="185" t="str">
        <f t="shared" si="40"/>
        <v>תשושי נפש</v>
      </c>
      <c r="R258" s="185">
        <f t="shared" si="41"/>
        <v>20</v>
      </c>
      <c r="S258" s="185" t="str">
        <f t="shared" si="42"/>
        <v>כלי חשמל</v>
      </c>
      <c r="T258" s="186" t="str">
        <f t="shared" si="43"/>
        <v>מכונת שטיפה</v>
      </c>
      <c r="U258" s="187">
        <f t="shared" si="37"/>
        <v>0</v>
      </c>
      <c r="V258" s="181">
        <f t="shared" si="38"/>
        <v>-1</v>
      </c>
      <c r="W258" s="181">
        <f t="shared" si="39"/>
        <v>15000</v>
      </c>
      <c r="X258" s="181">
        <f t="shared" si="47"/>
        <v>0</v>
      </c>
      <c r="Y258" s="193"/>
      <c r="AA258" s="189" t="str">
        <f>'טבלה מרכזת תקן מקור'!A258</f>
        <v>תשושי נפש</v>
      </c>
      <c r="AB258" s="189">
        <f>'טבלה מרכזת תקן מקור'!B258</f>
        <v>20</v>
      </c>
      <c r="AC258" s="189" t="str">
        <f>'טבלה מרכזת תקן מקור'!C258</f>
        <v>כלי חשמל</v>
      </c>
      <c r="AD258" s="189" t="str">
        <f>'טבלה מרכזת תקן מקור'!D258</f>
        <v>חדר ניקיון</v>
      </c>
      <c r="AE258" s="189" t="str">
        <f>'טבלה מרכזת תקן מקור'!E258</f>
        <v>מכונת שטיפה</v>
      </c>
      <c r="AF258" s="189">
        <f>'טבלה מרכזת תקן מקור'!F258</f>
        <v>15000</v>
      </c>
      <c r="AG258" s="189">
        <f>'טבלה מרכזת תקן מקור'!G258</f>
        <v>1</v>
      </c>
      <c r="AH258" s="189">
        <f>'טבלה מרכזת תקן מקור'!H258</f>
        <v>15000</v>
      </c>
    </row>
    <row r="259" spans="2:34" ht="15" thickBot="1" x14ac:dyDescent="0.25">
      <c r="B259" s="190" t="str">
        <f>תקן[[#This Row],[סוג מרכז]]</f>
        <v>תשושי נפש</v>
      </c>
      <c r="C259" s="190">
        <f>תקן[[#This Row],[גודל מרכז]]</f>
        <v>20</v>
      </c>
      <c r="D259" s="190" t="str">
        <f>תקן[[#This Row],[סוג פריט]]</f>
        <v>כלי חשמל</v>
      </c>
      <c r="E259" s="190" t="str">
        <f>תקן[[#This Row],[קטגוריה]]</f>
        <v>שירותים ציבוריים</v>
      </c>
      <c r="F259" s="177" t="str">
        <f>תקן[[#This Row],[תיאור הפריט]]</f>
        <v>מתקן טיהור אויר חשמלי</v>
      </c>
      <c r="G259" s="190">
        <f>תקן[[#This Row],[עלות פריט]]</f>
        <v>650</v>
      </c>
      <c r="H259" s="190">
        <f>תקן[[#This Row],[כמות]]</f>
        <v>2</v>
      </c>
      <c r="I259" s="190">
        <f>תקן[[#This Row],[סהכ עלות]]</f>
        <v>1300</v>
      </c>
      <c r="J259" s="191"/>
      <c r="K259" s="179" t="str">
        <f t="shared" si="46"/>
        <v>מתקן טיהור אויר חשמלי</v>
      </c>
      <c r="L259" s="180"/>
      <c r="M259" s="181">
        <f t="shared" si="44"/>
        <v>-2</v>
      </c>
      <c r="N259" s="181">
        <f t="shared" si="45"/>
        <v>0</v>
      </c>
      <c r="O259" s="180"/>
      <c r="P259" s="192"/>
      <c r="Q259" s="185" t="str">
        <f t="shared" si="40"/>
        <v>תשושי נפש</v>
      </c>
      <c r="R259" s="185">
        <f t="shared" si="41"/>
        <v>20</v>
      </c>
      <c r="S259" s="185" t="str">
        <f t="shared" si="42"/>
        <v>כלי חשמל</v>
      </c>
      <c r="T259" s="186" t="str">
        <f t="shared" si="43"/>
        <v>מתקן טיהור אויר חשמלי</v>
      </c>
      <c r="U259" s="187">
        <f t="shared" si="37"/>
        <v>0</v>
      </c>
      <c r="V259" s="181">
        <f t="shared" si="38"/>
        <v>-2</v>
      </c>
      <c r="W259" s="181">
        <f t="shared" si="39"/>
        <v>650</v>
      </c>
      <c r="X259" s="181">
        <f t="shared" si="47"/>
        <v>0</v>
      </c>
      <c r="Y259" s="193"/>
      <c r="AA259" s="189" t="str">
        <f>'טבלה מרכזת תקן מקור'!A259</f>
        <v>תשושי נפש</v>
      </c>
      <c r="AB259" s="189">
        <f>'טבלה מרכזת תקן מקור'!B259</f>
        <v>20</v>
      </c>
      <c r="AC259" s="189" t="str">
        <f>'טבלה מרכזת תקן מקור'!C259</f>
        <v>כלי חשמל</v>
      </c>
      <c r="AD259" s="189" t="str">
        <f>'טבלה מרכזת תקן מקור'!D259</f>
        <v>שירותים ציבוריים</v>
      </c>
      <c r="AE259" s="189" t="str">
        <f>'טבלה מרכזת תקן מקור'!E259</f>
        <v>מתקן טיהור אויר חשמלי</v>
      </c>
      <c r="AF259" s="189">
        <f>'טבלה מרכזת תקן מקור'!F259</f>
        <v>650</v>
      </c>
      <c r="AG259" s="189">
        <f>'טבלה מרכזת תקן מקור'!G259</f>
        <v>2</v>
      </c>
      <c r="AH259" s="189">
        <f>'טבלה מרכזת תקן מקור'!H259</f>
        <v>1300</v>
      </c>
    </row>
    <row r="260" spans="2:34" ht="15" thickBot="1" x14ac:dyDescent="0.25">
      <c r="B260" s="190" t="str">
        <f>תקן[[#This Row],[סוג מרכז]]</f>
        <v>תשושי נפש</v>
      </c>
      <c r="C260" s="190">
        <f>תקן[[#This Row],[גודל מרכז]]</f>
        <v>20</v>
      </c>
      <c r="D260" s="190" t="str">
        <f>תקן[[#This Row],[סוג פריט]]</f>
        <v>כלי חשמל</v>
      </c>
      <c r="E260" s="190" t="str">
        <f>תקן[[#This Row],[קטגוריה]]</f>
        <v>אולם כניסה</v>
      </c>
      <c r="F260" s="177" t="str">
        <f>תקן[[#This Row],[תיאור הפריט]]</f>
        <v>מתקן מים קרים</v>
      </c>
      <c r="G260" s="190">
        <f>תקן[[#This Row],[עלות פריט]]</f>
        <v>2500</v>
      </c>
      <c r="H260" s="190">
        <f>תקן[[#This Row],[כמות]]</f>
        <v>1</v>
      </c>
      <c r="I260" s="190">
        <f>תקן[[#This Row],[סהכ עלות]]</f>
        <v>2500</v>
      </c>
      <c r="J260" s="191"/>
      <c r="K260" s="179" t="str">
        <f t="shared" si="46"/>
        <v>מתקן מים קרים</v>
      </c>
      <c r="L260" s="180"/>
      <c r="M260" s="181">
        <f t="shared" si="44"/>
        <v>-1</v>
      </c>
      <c r="N260" s="181">
        <f t="shared" si="45"/>
        <v>0</v>
      </c>
      <c r="O260" s="180"/>
      <c r="P260" s="192"/>
      <c r="Q260" s="185" t="str">
        <f t="shared" si="40"/>
        <v>תשושי נפש</v>
      </c>
      <c r="R260" s="185">
        <f t="shared" si="41"/>
        <v>20</v>
      </c>
      <c r="S260" s="185" t="str">
        <f t="shared" si="42"/>
        <v>כלי חשמל</v>
      </c>
      <c r="T260" s="186" t="str">
        <f t="shared" si="43"/>
        <v>מתקן מים קרים</v>
      </c>
      <c r="U260" s="187">
        <f t="shared" si="37"/>
        <v>0</v>
      </c>
      <c r="V260" s="181">
        <f t="shared" si="38"/>
        <v>-1</v>
      </c>
      <c r="W260" s="181">
        <f t="shared" si="39"/>
        <v>2500</v>
      </c>
      <c r="X260" s="181">
        <f t="shared" si="47"/>
        <v>0</v>
      </c>
      <c r="Y260" s="193"/>
      <c r="AA260" s="189" t="str">
        <f>'טבלה מרכזת תקן מקור'!A260</f>
        <v>תשושי נפש</v>
      </c>
      <c r="AB260" s="189">
        <f>'טבלה מרכזת תקן מקור'!B260</f>
        <v>20</v>
      </c>
      <c r="AC260" s="189" t="str">
        <f>'טבלה מרכזת תקן מקור'!C260</f>
        <v>כלי חשמל</v>
      </c>
      <c r="AD260" s="189" t="str">
        <f>'טבלה מרכזת תקן מקור'!D260</f>
        <v>אולם כניסה</v>
      </c>
      <c r="AE260" s="189" t="str">
        <f>'טבלה מרכזת תקן מקור'!E260</f>
        <v>מתקן מים קרים</v>
      </c>
      <c r="AF260" s="189">
        <f>'טבלה מרכזת תקן מקור'!F260</f>
        <v>2500</v>
      </c>
      <c r="AG260" s="189">
        <f>'טבלה מרכזת תקן מקור'!G260</f>
        <v>1</v>
      </c>
      <c r="AH260" s="189">
        <f>'טבלה מרכזת תקן מקור'!H260</f>
        <v>2500</v>
      </c>
    </row>
    <row r="261" spans="2:34" ht="29.25" thickBot="1" x14ac:dyDescent="0.25">
      <c r="B261" s="190" t="str">
        <f>תקן[[#This Row],[סוג מרכז]]</f>
        <v>תשושי נפש</v>
      </c>
      <c r="C261" s="190">
        <f>תקן[[#This Row],[גודל מרכז]]</f>
        <v>20</v>
      </c>
      <c r="D261" s="190" t="str">
        <f>תקן[[#This Row],[סוג פריט]]</f>
        <v>כלי חשמל</v>
      </c>
      <c r="E261" s="190" t="str">
        <f>תקן[[#This Row],[קטגוריה]]</f>
        <v>חדר אוכל</v>
      </c>
      <c r="F261" s="177" t="str">
        <f>תקן[[#This Row],[תיאור הפריט]]</f>
        <v>מתקן שתיה קלה (דיספנסר)</v>
      </c>
      <c r="G261" s="190">
        <f>תקן[[#This Row],[עלות פריט]]</f>
        <v>4500</v>
      </c>
      <c r="H261" s="190">
        <f>תקן[[#This Row],[כמות]]</f>
        <v>1</v>
      </c>
      <c r="I261" s="190">
        <f>תקן[[#This Row],[סהכ עלות]]</f>
        <v>4500</v>
      </c>
      <c r="J261" s="191"/>
      <c r="K261" s="179" t="str">
        <f t="shared" si="46"/>
        <v>מתקן שתיה קלה (דיספנסר)</v>
      </c>
      <c r="L261" s="180"/>
      <c r="M261" s="181">
        <f t="shared" si="44"/>
        <v>-1</v>
      </c>
      <c r="N261" s="181">
        <f t="shared" si="45"/>
        <v>0</v>
      </c>
      <c r="O261" s="180"/>
      <c r="P261" s="192"/>
      <c r="Q261" s="185" t="str">
        <f t="shared" si="40"/>
        <v>תשושי נפש</v>
      </c>
      <c r="R261" s="185">
        <f t="shared" si="41"/>
        <v>20</v>
      </c>
      <c r="S261" s="185" t="str">
        <f t="shared" si="42"/>
        <v>כלי חשמל</v>
      </c>
      <c r="T261" s="186" t="str">
        <f t="shared" si="43"/>
        <v>מתקן שתיה קלה (דיספנסר)</v>
      </c>
      <c r="U261" s="187">
        <f t="shared" si="37"/>
        <v>0</v>
      </c>
      <c r="V261" s="181">
        <f t="shared" si="38"/>
        <v>-1</v>
      </c>
      <c r="W261" s="181">
        <f t="shared" si="39"/>
        <v>4500</v>
      </c>
      <c r="X261" s="181">
        <f t="shared" si="47"/>
        <v>0</v>
      </c>
      <c r="Y261" s="193"/>
      <c r="AA261" s="189" t="str">
        <f>'טבלה מרכזת תקן מקור'!A261</f>
        <v>תשושי נפש</v>
      </c>
      <c r="AB261" s="189">
        <f>'טבלה מרכזת תקן מקור'!B261</f>
        <v>20</v>
      </c>
      <c r="AC261" s="189" t="str">
        <f>'טבלה מרכזת תקן מקור'!C261</f>
        <v>כלי חשמל</v>
      </c>
      <c r="AD261" s="189" t="str">
        <f>'טבלה מרכזת תקן מקור'!D261</f>
        <v>חדר אוכל</v>
      </c>
      <c r="AE261" s="189" t="str">
        <f>'טבלה מרכזת תקן מקור'!E261</f>
        <v>מתקן שתיה קלה (דיספנסר)</v>
      </c>
      <c r="AF261" s="189">
        <f>'טבלה מרכזת תקן מקור'!F261</f>
        <v>4500</v>
      </c>
      <c r="AG261" s="189">
        <f>'טבלה מרכזת תקן מקור'!G261</f>
        <v>1</v>
      </c>
      <c r="AH261" s="189">
        <f>'טבלה מרכזת תקן מקור'!H261</f>
        <v>4500</v>
      </c>
    </row>
    <row r="262" spans="2:34" ht="15" thickBot="1" x14ac:dyDescent="0.25">
      <c r="B262" s="190" t="str">
        <f>תקן[[#This Row],[סוג מרכז]]</f>
        <v>תשושי נפש</v>
      </c>
      <c r="C262" s="190">
        <f>תקן[[#This Row],[גודל מרכז]]</f>
        <v>20</v>
      </c>
      <c r="D262" s="190" t="str">
        <f>תקן[[#This Row],[סוג פריט]]</f>
        <v>כלי חשמל</v>
      </c>
      <c r="E262" s="190" t="str">
        <f>תקן[[#This Row],[קטגוריה]]</f>
        <v>חדר רחצה</v>
      </c>
      <c r="F262" s="177" t="str">
        <f>תקן[[#This Row],[תיאור הפריט]]</f>
        <v>תנור חימום</v>
      </c>
      <c r="G262" s="190">
        <f>תקן[[#This Row],[עלות פריט]]</f>
        <v>250</v>
      </c>
      <c r="H262" s="190">
        <f>תקן[[#This Row],[כמות]]</f>
        <v>1</v>
      </c>
      <c r="I262" s="190">
        <f>תקן[[#This Row],[סהכ עלות]]</f>
        <v>250</v>
      </c>
      <c r="J262" s="191"/>
      <c r="K262" s="179" t="str">
        <f t="shared" si="46"/>
        <v>תנור חימום</v>
      </c>
      <c r="L262" s="180"/>
      <c r="M262" s="181">
        <f t="shared" si="44"/>
        <v>-1</v>
      </c>
      <c r="N262" s="181">
        <f t="shared" si="45"/>
        <v>0</v>
      </c>
      <c r="O262" s="180"/>
      <c r="P262" s="192"/>
      <c r="Q262" s="185" t="str">
        <f t="shared" si="40"/>
        <v>תשושי נפש</v>
      </c>
      <c r="R262" s="185">
        <f t="shared" si="41"/>
        <v>20</v>
      </c>
      <c r="S262" s="185" t="str">
        <f t="shared" si="42"/>
        <v>כלי חשמל</v>
      </c>
      <c r="T262" s="186" t="str">
        <f t="shared" si="43"/>
        <v>תנור חימום</v>
      </c>
      <c r="U262" s="187">
        <f t="shared" si="37"/>
        <v>0</v>
      </c>
      <c r="V262" s="181">
        <f t="shared" si="38"/>
        <v>-1</v>
      </c>
      <c r="W262" s="181">
        <f t="shared" si="39"/>
        <v>250</v>
      </c>
      <c r="X262" s="181">
        <f t="shared" si="47"/>
        <v>0</v>
      </c>
      <c r="Y262" s="193"/>
      <c r="AA262" s="189" t="str">
        <f>'טבלה מרכזת תקן מקור'!A262</f>
        <v>תשושי נפש</v>
      </c>
      <c r="AB262" s="189">
        <f>'טבלה מרכזת תקן מקור'!B262</f>
        <v>20</v>
      </c>
      <c r="AC262" s="189" t="str">
        <f>'טבלה מרכזת תקן מקור'!C262</f>
        <v>כלי חשמל</v>
      </c>
      <c r="AD262" s="189" t="str">
        <f>'טבלה מרכזת תקן מקור'!D262</f>
        <v>חדר רחצה</v>
      </c>
      <c r="AE262" s="189" t="str">
        <f>'טבלה מרכזת תקן מקור'!E262</f>
        <v>תנור חימום</v>
      </c>
      <c r="AF262" s="189">
        <f>'טבלה מרכזת תקן מקור'!F262</f>
        <v>250</v>
      </c>
      <c r="AG262" s="189">
        <f>'טבלה מרכזת תקן מקור'!G262</f>
        <v>1</v>
      </c>
      <c r="AH262" s="189">
        <f>'טבלה מרכזת תקן מקור'!H262</f>
        <v>250</v>
      </c>
    </row>
    <row r="263" spans="2:34" ht="15" thickBot="1" x14ac:dyDescent="0.25">
      <c r="B263" s="190" t="str">
        <f>תקן[[#This Row],[סוג מרכז]]</f>
        <v>תשושי נפש</v>
      </c>
      <c r="C263" s="190">
        <f>תקן[[#This Row],[גודל מרכז]]</f>
        <v>20</v>
      </c>
      <c r="D263" s="190" t="str">
        <f>תקן[[#This Row],[סוג פריט]]</f>
        <v>כללי</v>
      </c>
      <c r="E263" s="190" t="str">
        <f>תקן[[#This Row],[קטגוריה]]</f>
        <v>חדרי צוות/רב תחומי</v>
      </c>
      <c r="F263" s="177" t="str">
        <f>תקן[[#This Row],[תיאור הפריט]]</f>
        <v>מד חום אינפרא אדום</v>
      </c>
      <c r="G263" s="190">
        <f>תקן[[#This Row],[עלות פריט]]</f>
        <v>250</v>
      </c>
      <c r="H263" s="190">
        <f>תקן[[#This Row],[כמות]]</f>
        <v>1</v>
      </c>
      <c r="I263" s="190">
        <f>תקן[[#This Row],[סהכ עלות]]</f>
        <v>250</v>
      </c>
      <c r="J263" s="191"/>
      <c r="K263" s="179" t="str">
        <f t="shared" si="46"/>
        <v>מד חום אינפרא אדום</v>
      </c>
      <c r="L263" s="180"/>
      <c r="M263" s="181">
        <f t="shared" si="44"/>
        <v>-1</v>
      </c>
      <c r="N263" s="181">
        <f t="shared" si="45"/>
        <v>0</v>
      </c>
      <c r="O263" s="180"/>
      <c r="P263" s="192"/>
      <c r="Q263" s="185" t="str">
        <f t="shared" si="40"/>
        <v>תשושי נפש</v>
      </c>
      <c r="R263" s="185">
        <f t="shared" si="41"/>
        <v>20</v>
      </c>
      <c r="S263" s="185" t="str">
        <f t="shared" si="42"/>
        <v>כללי</v>
      </c>
      <c r="T263" s="186" t="str">
        <f t="shared" si="43"/>
        <v>מד חום אינפרא אדום</v>
      </c>
      <c r="U263" s="187">
        <f t="shared" si="37"/>
        <v>0</v>
      </c>
      <c r="V263" s="181">
        <f t="shared" si="38"/>
        <v>-1</v>
      </c>
      <c r="W263" s="181">
        <f t="shared" si="39"/>
        <v>250</v>
      </c>
      <c r="X263" s="181">
        <f t="shared" si="47"/>
        <v>0</v>
      </c>
      <c r="Y263" s="193"/>
      <c r="AA263" s="189" t="str">
        <f>'טבלה מרכזת תקן מקור'!A263</f>
        <v>תשושי נפש</v>
      </c>
      <c r="AB263" s="189">
        <f>'טבלה מרכזת תקן מקור'!B263</f>
        <v>20</v>
      </c>
      <c r="AC263" s="189" t="str">
        <f>'טבלה מרכזת תקן מקור'!C263</f>
        <v>כללי</v>
      </c>
      <c r="AD263" s="189" t="str">
        <f>'טבלה מרכזת תקן מקור'!D263</f>
        <v>חדרי צוות/רב תחומי</v>
      </c>
      <c r="AE263" s="189" t="str">
        <f>'טבלה מרכזת תקן מקור'!E263</f>
        <v>מד חום אינפרא אדום</v>
      </c>
      <c r="AF263" s="189">
        <f>'טבלה מרכזת תקן מקור'!F263</f>
        <v>250</v>
      </c>
      <c r="AG263" s="189">
        <f>'טבלה מרכזת תקן מקור'!G263</f>
        <v>1</v>
      </c>
      <c r="AH263" s="189">
        <f>'טבלה מרכזת תקן מקור'!H263</f>
        <v>250</v>
      </c>
    </row>
    <row r="264" spans="2:34" ht="29.25" thickBot="1" x14ac:dyDescent="0.25">
      <c r="B264" s="190" t="str">
        <f>תקן[[#This Row],[סוג מרכז]]</f>
        <v>תשושי נפש</v>
      </c>
      <c r="C264" s="190">
        <f>תקן[[#This Row],[גודל מרכז]]</f>
        <v>20</v>
      </c>
      <c r="D264" s="190" t="str">
        <f>תקן[[#This Row],[סוג פריט]]</f>
        <v>כללי</v>
      </c>
      <c r="E264" s="190" t="str">
        <f>תקן[[#This Row],[קטגוריה]]</f>
        <v>חדרי צוות/רב תחומי</v>
      </c>
      <c r="F264" s="177" t="str">
        <f>תקן[[#This Row],[תיאור הפריט]]</f>
        <v>מד לחץ דם, חום, דופק  וסוטורציה</v>
      </c>
      <c r="G264" s="190">
        <f>תקן[[#This Row],[עלות פריט]]</f>
        <v>2500</v>
      </c>
      <c r="H264" s="190">
        <f>תקן[[#This Row],[כמות]]</f>
        <v>1</v>
      </c>
      <c r="I264" s="190">
        <f>תקן[[#This Row],[סהכ עלות]]</f>
        <v>2500</v>
      </c>
      <c r="J264" s="191"/>
      <c r="K264" s="179" t="str">
        <f t="shared" si="46"/>
        <v>מד לחץ דם, חום, דופק  וסוטורציה</v>
      </c>
      <c r="L264" s="180"/>
      <c r="M264" s="181">
        <f t="shared" si="44"/>
        <v>-1</v>
      </c>
      <c r="N264" s="181">
        <f t="shared" si="45"/>
        <v>0</v>
      </c>
      <c r="O264" s="180"/>
      <c r="P264" s="192"/>
      <c r="Q264" s="185" t="str">
        <f t="shared" si="40"/>
        <v>תשושי נפש</v>
      </c>
      <c r="R264" s="185">
        <f t="shared" si="41"/>
        <v>20</v>
      </c>
      <c r="S264" s="185" t="str">
        <f t="shared" si="42"/>
        <v>כללי</v>
      </c>
      <c r="T264" s="186" t="str">
        <f t="shared" si="43"/>
        <v>מד לחץ דם, חום, דופק  וסוטורציה</v>
      </c>
      <c r="U264" s="187">
        <f t="shared" si="37"/>
        <v>0</v>
      </c>
      <c r="V264" s="181">
        <f t="shared" si="38"/>
        <v>-1</v>
      </c>
      <c r="W264" s="181">
        <f t="shared" si="39"/>
        <v>2500</v>
      </c>
      <c r="X264" s="181">
        <f t="shared" si="47"/>
        <v>0</v>
      </c>
      <c r="Y264" s="193"/>
      <c r="AA264" s="189" t="str">
        <f>'טבלה מרכזת תקן מקור'!A264</f>
        <v>תשושי נפש</v>
      </c>
      <c r="AB264" s="189">
        <f>'טבלה מרכזת תקן מקור'!B264</f>
        <v>20</v>
      </c>
      <c r="AC264" s="189" t="str">
        <f>'טבלה מרכזת תקן מקור'!C264</f>
        <v>כללי</v>
      </c>
      <c r="AD264" s="189" t="str">
        <f>'טבלה מרכזת תקן מקור'!D264</f>
        <v>חדרי צוות/רב תחומי</v>
      </c>
      <c r="AE264" s="189" t="str">
        <f>'טבלה מרכזת תקן מקור'!E264</f>
        <v>מד לחץ דם, חום, דופק  וסוטורציה</v>
      </c>
      <c r="AF264" s="189">
        <f>'טבלה מרכזת תקן מקור'!F264</f>
        <v>2500</v>
      </c>
      <c r="AG264" s="189">
        <f>'טבלה מרכזת תקן מקור'!G264</f>
        <v>1</v>
      </c>
      <c r="AH264" s="189">
        <f>'טבלה מרכזת תקן מקור'!H264</f>
        <v>2500</v>
      </c>
    </row>
    <row r="265" spans="2:34" ht="15" thickBot="1" x14ac:dyDescent="0.25">
      <c r="B265" s="190" t="str">
        <f>תקן[[#This Row],[סוג מרכז]]</f>
        <v>תשושי נפש</v>
      </c>
      <c r="C265" s="190">
        <f>תקן[[#This Row],[גודל מרכז]]</f>
        <v>20</v>
      </c>
      <c r="D265" s="190" t="str">
        <f>תקן[[#This Row],[סוג פריט]]</f>
        <v>כללי</v>
      </c>
      <c r="E265" s="190" t="str">
        <f>תקן[[#This Row],[קטגוריה]]</f>
        <v>כללי</v>
      </c>
      <c r="F265" s="177" t="str">
        <f>תקן[[#This Row],[תיאור הפריט]]</f>
        <v>מזרקי אפיפן</v>
      </c>
      <c r="G265" s="190">
        <f>תקן[[#This Row],[עלות פריט]]</f>
        <v>350</v>
      </c>
      <c r="H265" s="190">
        <f>תקן[[#This Row],[כמות]]</f>
        <v>1</v>
      </c>
      <c r="I265" s="190">
        <f>תקן[[#This Row],[סהכ עלות]]</f>
        <v>350</v>
      </c>
      <c r="J265" s="191"/>
      <c r="K265" s="179" t="str">
        <f t="shared" si="46"/>
        <v>מזרקי אפיפן</v>
      </c>
      <c r="L265" s="180"/>
      <c r="M265" s="181">
        <f t="shared" si="44"/>
        <v>-1</v>
      </c>
      <c r="N265" s="181">
        <f t="shared" si="45"/>
        <v>0</v>
      </c>
      <c r="O265" s="180"/>
      <c r="P265" s="192"/>
      <c r="Q265" s="185" t="str">
        <f t="shared" si="40"/>
        <v>תשושי נפש</v>
      </c>
      <c r="R265" s="185">
        <f t="shared" si="41"/>
        <v>20</v>
      </c>
      <c r="S265" s="185" t="str">
        <f t="shared" si="42"/>
        <v>כללי</v>
      </c>
      <c r="T265" s="186" t="str">
        <f t="shared" si="43"/>
        <v>מזרקי אפיפן</v>
      </c>
      <c r="U265" s="187">
        <f t="shared" ref="U265:U328" si="48">L265</f>
        <v>0</v>
      </c>
      <c r="V265" s="181">
        <f t="shared" ref="V265:V328" si="49">M265</f>
        <v>-1</v>
      </c>
      <c r="W265" s="181">
        <f t="shared" ref="W265:W328" si="50">G265</f>
        <v>350</v>
      </c>
      <c r="X265" s="181">
        <f t="shared" si="47"/>
        <v>0</v>
      </c>
      <c r="Y265" s="193"/>
      <c r="AA265" s="189" t="str">
        <f>'טבלה מרכזת תקן מקור'!A265</f>
        <v>תשושי נפש</v>
      </c>
      <c r="AB265" s="189">
        <f>'טבלה מרכזת תקן מקור'!B265</f>
        <v>20</v>
      </c>
      <c r="AC265" s="189" t="str">
        <f>'טבלה מרכזת תקן מקור'!C265</f>
        <v>כללי</v>
      </c>
      <c r="AD265" s="189" t="str">
        <f>'טבלה מרכזת תקן מקור'!D265</f>
        <v>כללי</v>
      </c>
      <c r="AE265" s="189" t="str">
        <f>'טבלה מרכזת תקן מקור'!E265</f>
        <v>מזרקי אפיפן</v>
      </c>
      <c r="AF265" s="189">
        <f>'טבלה מרכזת תקן מקור'!F265</f>
        <v>350</v>
      </c>
      <c r="AG265" s="189">
        <f>'טבלה מרכזת תקן מקור'!G265</f>
        <v>1</v>
      </c>
      <c r="AH265" s="189">
        <f>'טבלה מרכזת תקן מקור'!H265</f>
        <v>350</v>
      </c>
    </row>
    <row r="266" spans="2:34" ht="29.25" thickBot="1" x14ac:dyDescent="0.25">
      <c r="B266" s="190" t="str">
        <f>תקן[[#This Row],[סוג מרכז]]</f>
        <v>תשושי נפש</v>
      </c>
      <c r="C266" s="190">
        <f>תקן[[#This Row],[גודל מרכז]]</f>
        <v>20</v>
      </c>
      <c r="D266" s="190" t="str">
        <f>תקן[[#This Row],[סוג פריט]]</f>
        <v>כללי</v>
      </c>
      <c r="E266" s="190" t="str">
        <f>תקן[[#This Row],[קטגוריה]]</f>
        <v>כללי</v>
      </c>
      <c r="F266" s="177" t="str">
        <f>תקן[[#This Row],[תיאור הפריט]]</f>
        <v>עיצוב פנים - תקציב למעצב/ת</v>
      </c>
      <c r="G266" s="190">
        <f>תקן[[#This Row],[עלות פריט]]</f>
        <v>10000</v>
      </c>
      <c r="H266" s="190">
        <f>תקן[[#This Row],[כמות]]</f>
        <v>1</v>
      </c>
      <c r="I266" s="190">
        <f>תקן[[#This Row],[סהכ עלות]]</f>
        <v>10000</v>
      </c>
      <c r="J266" s="191"/>
      <c r="K266" s="179" t="str">
        <f t="shared" si="46"/>
        <v>עיצוב פנים - תקציב למעצב/ת</v>
      </c>
      <c r="L266" s="180"/>
      <c r="M266" s="181">
        <f t="shared" si="44"/>
        <v>-1</v>
      </c>
      <c r="N266" s="181">
        <f t="shared" si="45"/>
        <v>0</v>
      </c>
      <c r="O266" s="180"/>
      <c r="P266" s="192"/>
      <c r="Q266" s="185" t="str">
        <f t="shared" ref="Q266:Q329" si="51">B266</f>
        <v>תשושי נפש</v>
      </c>
      <c r="R266" s="185">
        <f t="shared" ref="R266:R329" si="52">C266</f>
        <v>20</v>
      </c>
      <c r="S266" s="185" t="str">
        <f t="shared" ref="S266:S329" si="53">D266</f>
        <v>כללי</v>
      </c>
      <c r="T266" s="186" t="str">
        <f t="shared" ref="T266:T329" si="54">F266</f>
        <v>עיצוב פנים - תקציב למעצב/ת</v>
      </c>
      <c r="U266" s="187">
        <f t="shared" si="48"/>
        <v>0</v>
      </c>
      <c r="V266" s="181">
        <f t="shared" si="49"/>
        <v>-1</v>
      </c>
      <c r="W266" s="181">
        <f t="shared" si="50"/>
        <v>10000</v>
      </c>
      <c r="X266" s="181">
        <f t="shared" si="47"/>
        <v>0</v>
      </c>
      <c r="Y266" s="193"/>
      <c r="AA266" s="189" t="str">
        <f>'טבלה מרכזת תקן מקור'!A266</f>
        <v>תשושי נפש</v>
      </c>
      <c r="AB266" s="189">
        <f>'טבלה מרכזת תקן מקור'!B266</f>
        <v>20</v>
      </c>
      <c r="AC266" s="189" t="str">
        <f>'טבלה מרכזת תקן מקור'!C266</f>
        <v>כללי</v>
      </c>
      <c r="AD266" s="189" t="str">
        <f>'טבלה מרכזת תקן מקור'!D266</f>
        <v>כללי</v>
      </c>
      <c r="AE266" s="189" t="str">
        <f>'טבלה מרכזת תקן מקור'!E266</f>
        <v>עיצוב פנים - תקציב למעצב/ת</v>
      </c>
      <c r="AF266" s="189">
        <f>'טבלה מרכזת תקן מקור'!F266</f>
        <v>10000</v>
      </c>
      <c r="AG266" s="189">
        <f>'טבלה מרכזת תקן מקור'!G266</f>
        <v>1</v>
      </c>
      <c r="AH266" s="189">
        <f>'טבלה מרכזת תקן מקור'!H266</f>
        <v>10000</v>
      </c>
    </row>
    <row r="267" spans="2:34" ht="15" thickBot="1" x14ac:dyDescent="0.25">
      <c r="B267" s="190" t="str">
        <f>תקן[[#This Row],[סוג מרכז]]</f>
        <v>תשושי נפש</v>
      </c>
      <c r="C267" s="190">
        <f>תקן[[#This Row],[גודל מרכז]]</f>
        <v>20</v>
      </c>
      <c r="D267" s="190" t="str">
        <f>תקן[[#This Row],[סוג פריט]]</f>
        <v>כללי</v>
      </c>
      <c r="E267" s="190" t="str">
        <f>תקן[[#This Row],[קטגוריה]]</f>
        <v>כללי</v>
      </c>
      <c r="F267" s="177" t="str">
        <f>תקן[[#This Row],[תיאור הפריט]]</f>
        <v>קטלן יתושים</v>
      </c>
      <c r="G267" s="190">
        <f>תקן[[#This Row],[עלות פריט]]</f>
        <v>250</v>
      </c>
      <c r="H267" s="190">
        <f>תקן[[#This Row],[כמות]]</f>
        <v>2</v>
      </c>
      <c r="I267" s="190">
        <f>תקן[[#This Row],[סהכ עלות]]</f>
        <v>500</v>
      </c>
      <c r="J267" s="191"/>
      <c r="K267" s="179" t="str">
        <f t="shared" si="46"/>
        <v>קטלן יתושים</v>
      </c>
      <c r="L267" s="180"/>
      <c r="M267" s="181">
        <f t="shared" si="44"/>
        <v>-2</v>
      </c>
      <c r="N267" s="181">
        <f t="shared" si="45"/>
        <v>0</v>
      </c>
      <c r="O267" s="180"/>
      <c r="P267" s="192"/>
      <c r="Q267" s="185" t="str">
        <f t="shared" si="51"/>
        <v>תשושי נפש</v>
      </c>
      <c r="R267" s="185">
        <f t="shared" si="52"/>
        <v>20</v>
      </c>
      <c r="S267" s="185" t="str">
        <f t="shared" si="53"/>
        <v>כללי</v>
      </c>
      <c r="T267" s="186" t="str">
        <f t="shared" si="54"/>
        <v>קטלן יתושים</v>
      </c>
      <c r="U267" s="187">
        <f t="shared" si="48"/>
        <v>0</v>
      </c>
      <c r="V267" s="181">
        <f t="shared" si="49"/>
        <v>-2</v>
      </c>
      <c r="W267" s="181">
        <f t="shared" si="50"/>
        <v>250</v>
      </c>
      <c r="X267" s="181">
        <f t="shared" si="47"/>
        <v>0</v>
      </c>
      <c r="Y267" s="193"/>
      <c r="AA267" s="189" t="str">
        <f>'טבלה מרכזת תקן מקור'!A267</f>
        <v>תשושי נפש</v>
      </c>
      <c r="AB267" s="189">
        <f>'טבלה מרכזת תקן מקור'!B267</f>
        <v>20</v>
      </c>
      <c r="AC267" s="189" t="str">
        <f>'טבלה מרכזת תקן מקור'!C267</f>
        <v>כללי</v>
      </c>
      <c r="AD267" s="189" t="str">
        <f>'טבלה מרכזת תקן מקור'!D267</f>
        <v>כללי</v>
      </c>
      <c r="AE267" s="189" t="str">
        <f>'טבלה מרכזת תקן מקור'!E267</f>
        <v>קטלן יתושים</v>
      </c>
      <c r="AF267" s="189">
        <f>'טבלה מרכזת תקן מקור'!F267</f>
        <v>250</v>
      </c>
      <c r="AG267" s="189">
        <f>'טבלה מרכזת תקן מקור'!G267</f>
        <v>2</v>
      </c>
      <c r="AH267" s="189">
        <f>'טבלה מרכזת תקן מקור'!H267</f>
        <v>500</v>
      </c>
    </row>
    <row r="268" spans="2:34" ht="15" thickBot="1" x14ac:dyDescent="0.25">
      <c r="B268" s="190" t="str">
        <f>תקן[[#This Row],[סוג מרכז]]</f>
        <v>תשושי נפש</v>
      </c>
      <c r="C268" s="190">
        <f>תקן[[#This Row],[גודל מרכז]]</f>
        <v>20</v>
      </c>
      <c r="D268" s="190" t="str">
        <f>תקן[[#This Row],[סוג פריט]]</f>
        <v>מטבח וחדר אוכל</v>
      </c>
      <c r="E268" s="190" t="str">
        <f>תקן[[#This Row],[קטגוריה]]</f>
        <v>מטבח</v>
      </c>
      <c r="F268" s="177" t="str">
        <f>תקן[[#This Row],[תיאור הפריט]]</f>
        <v>ארון חימום תבניות</v>
      </c>
      <c r="G268" s="190">
        <f>תקן[[#This Row],[עלות פריט]]</f>
        <v>7500</v>
      </c>
      <c r="H268" s="190">
        <f>תקן[[#This Row],[כמות]]</f>
        <v>1</v>
      </c>
      <c r="I268" s="190">
        <f>תקן[[#This Row],[סהכ עלות]]</f>
        <v>7500</v>
      </c>
      <c r="J268" s="191"/>
      <c r="K268" s="179" t="str">
        <f t="shared" si="46"/>
        <v>ארון חימום תבניות</v>
      </c>
      <c r="L268" s="180"/>
      <c r="M268" s="181">
        <f t="shared" si="44"/>
        <v>-1</v>
      </c>
      <c r="N268" s="181">
        <f t="shared" si="45"/>
        <v>0</v>
      </c>
      <c r="O268" s="180"/>
      <c r="P268" s="192"/>
      <c r="Q268" s="185" t="str">
        <f t="shared" si="51"/>
        <v>תשושי נפש</v>
      </c>
      <c r="R268" s="185">
        <f t="shared" si="52"/>
        <v>20</v>
      </c>
      <c r="S268" s="185" t="str">
        <f t="shared" si="53"/>
        <v>מטבח וחדר אוכל</v>
      </c>
      <c r="T268" s="186" t="str">
        <f t="shared" si="54"/>
        <v>ארון חימום תבניות</v>
      </c>
      <c r="U268" s="187">
        <f t="shared" si="48"/>
        <v>0</v>
      </c>
      <c r="V268" s="181">
        <f t="shared" si="49"/>
        <v>-1</v>
      </c>
      <c r="W268" s="181">
        <f t="shared" si="50"/>
        <v>7500</v>
      </c>
      <c r="X268" s="181">
        <f t="shared" si="47"/>
        <v>0</v>
      </c>
      <c r="Y268" s="193"/>
      <c r="AA268" s="189" t="str">
        <f>'טבלה מרכזת תקן מקור'!A268</f>
        <v>תשושי נפש</v>
      </c>
      <c r="AB268" s="189">
        <f>'טבלה מרכזת תקן מקור'!B268</f>
        <v>20</v>
      </c>
      <c r="AC268" s="189" t="str">
        <f>'טבלה מרכזת תקן מקור'!C268</f>
        <v>מטבח וחדר אוכל</v>
      </c>
      <c r="AD268" s="189" t="str">
        <f>'טבלה מרכזת תקן מקור'!D268</f>
        <v>מטבח</v>
      </c>
      <c r="AE268" s="189" t="str">
        <f>'טבלה מרכזת תקן מקור'!E268</f>
        <v>ארון חימום תבניות</v>
      </c>
      <c r="AF268" s="189">
        <f>'טבלה מרכזת תקן מקור'!F268</f>
        <v>7500</v>
      </c>
      <c r="AG268" s="189">
        <f>'טבלה מרכזת תקן מקור'!G268</f>
        <v>1</v>
      </c>
      <c r="AH268" s="189">
        <f>'טבלה מרכזת תקן מקור'!H268</f>
        <v>7500</v>
      </c>
    </row>
    <row r="269" spans="2:34" ht="15" thickBot="1" x14ac:dyDescent="0.25">
      <c r="B269" s="190" t="str">
        <f>תקן[[#This Row],[סוג מרכז]]</f>
        <v>תשושי נפש</v>
      </c>
      <c r="C269" s="190">
        <f>תקן[[#This Row],[גודל מרכז]]</f>
        <v>20</v>
      </c>
      <c r="D269" s="190" t="str">
        <f>תקן[[#This Row],[סוג פריט]]</f>
        <v>מטבח וחדר אוכל</v>
      </c>
      <c r="E269" s="190" t="str">
        <f>תקן[[#This Row],[קטגוריה]]</f>
        <v>מטבח</v>
      </c>
      <c r="F269" s="177" t="str">
        <f>תקן[[#This Row],[תיאור הפריט]]</f>
        <v>כוננית לאיחסון כלים וסירים</v>
      </c>
      <c r="G269" s="190">
        <f>תקן[[#This Row],[עלות פריט]]</f>
        <v>1500</v>
      </c>
      <c r="H269" s="190">
        <f>תקן[[#This Row],[כמות]]</f>
        <v>1</v>
      </c>
      <c r="I269" s="190">
        <f>תקן[[#This Row],[סהכ עלות]]</f>
        <v>1500</v>
      </c>
      <c r="J269" s="191"/>
      <c r="K269" s="179" t="str">
        <f t="shared" si="46"/>
        <v>כוננית לאיחסון כלים וסירים</v>
      </c>
      <c r="L269" s="180"/>
      <c r="M269" s="181">
        <f t="shared" si="44"/>
        <v>-1</v>
      </c>
      <c r="N269" s="181">
        <f t="shared" si="45"/>
        <v>0</v>
      </c>
      <c r="O269" s="180"/>
      <c r="P269" s="192"/>
      <c r="Q269" s="185" t="str">
        <f t="shared" si="51"/>
        <v>תשושי נפש</v>
      </c>
      <c r="R269" s="185">
        <f t="shared" si="52"/>
        <v>20</v>
      </c>
      <c r="S269" s="185" t="str">
        <f t="shared" si="53"/>
        <v>מטבח וחדר אוכל</v>
      </c>
      <c r="T269" s="186" t="str">
        <f t="shared" si="54"/>
        <v>כוננית לאיחסון כלים וסירים</v>
      </c>
      <c r="U269" s="187">
        <f t="shared" si="48"/>
        <v>0</v>
      </c>
      <c r="V269" s="181">
        <f t="shared" si="49"/>
        <v>-1</v>
      </c>
      <c r="W269" s="181">
        <f t="shared" si="50"/>
        <v>1500</v>
      </c>
      <c r="X269" s="181">
        <f t="shared" si="47"/>
        <v>0</v>
      </c>
      <c r="Y269" s="193"/>
      <c r="AA269" s="189" t="str">
        <f>'טבלה מרכזת תקן מקור'!A269</f>
        <v>תשושי נפש</v>
      </c>
      <c r="AB269" s="189">
        <f>'טבלה מרכזת תקן מקור'!B269</f>
        <v>20</v>
      </c>
      <c r="AC269" s="189" t="str">
        <f>'טבלה מרכזת תקן מקור'!C269</f>
        <v>מטבח וחדר אוכל</v>
      </c>
      <c r="AD269" s="189" t="str">
        <f>'טבלה מרכזת תקן מקור'!D269</f>
        <v>מטבח</v>
      </c>
      <c r="AE269" s="189" t="str">
        <f>'טבלה מרכזת תקן מקור'!E269</f>
        <v>כוננית לאיחסון כלים וסירים</v>
      </c>
      <c r="AF269" s="189">
        <f>'טבלה מרכזת תקן מקור'!F269</f>
        <v>1500</v>
      </c>
      <c r="AG269" s="189">
        <f>'טבלה מרכזת תקן מקור'!G269</f>
        <v>1</v>
      </c>
      <c r="AH269" s="189">
        <f>'טבלה מרכזת תקן מקור'!H269</f>
        <v>1500</v>
      </c>
    </row>
    <row r="270" spans="2:34" ht="15" thickBot="1" x14ac:dyDescent="0.25">
      <c r="B270" s="190" t="str">
        <f>תקן[[#This Row],[סוג מרכז]]</f>
        <v>תשושי נפש</v>
      </c>
      <c r="C270" s="190">
        <f>תקן[[#This Row],[גודל מרכז]]</f>
        <v>20</v>
      </c>
      <c r="D270" s="190" t="str">
        <f>תקן[[#This Row],[סוג פריט]]</f>
        <v>מטבח וחדר אוכל</v>
      </c>
      <c r="E270" s="190" t="str">
        <f>תקן[[#This Row],[קטגוריה]]</f>
        <v>חדר אוכל</v>
      </c>
      <c r="F270" s="177" t="str">
        <f>תקן[[#This Row],[תיאור הפריט]]</f>
        <v>כלי אוכל</v>
      </c>
      <c r="G270" s="190">
        <f>תקן[[#This Row],[עלות פריט]]</f>
        <v>1000</v>
      </c>
      <c r="H270" s="190">
        <f>תקן[[#This Row],[כמות]]</f>
        <v>7</v>
      </c>
      <c r="I270" s="190">
        <f>תקן[[#This Row],[סהכ עלות]]</f>
        <v>7000</v>
      </c>
      <c r="J270" s="191"/>
      <c r="K270" s="179" t="str">
        <f t="shared" si="46"/>
        <v>כלי אוכל</v>
      </c>
      <c r="L270" s="180"/>
      <c r="M270" s="181">
        <f t="shared" si="44"/>
        <v>-7</v>
      </c>
      <c r="N270" s="181">
        <f t="shared" si="45"/>
        <v>0</v>
      </c>
      <c r="O270" s="180"/>
      <c r="P270" s="192"/>
      <c r="Q270" s="185" t="str">
        <f t="shared" si="51"/>
        <v>תשושי נפש</v>
      </c>
      <c r="R270" s="185">
        <f t="shared" si="52"/>
        <v>20</v>
      </c>
      <c r="S270" s="185" t="str">
        <f t="shared" si="53"/>
        <v>מטבח וחדר אוכל</v>
      </c>
      <c r="T270" s="186" t="str">
        <f t="shared" si="54"/>
        <v>כלי אוכל</v>
      </c>
      <c r="U270" s="187">
        <f t="shared" si="48"/>
        <v>0</v>
      </c>
      <c r="V270" s="181">
        <f t="shared" si="49"/>
        <v>-7</v>
      </c>
      <c r="W270" s="181">
        <f t="shared" si="50"/>
        <v>1000</v>
      </c>
      <c r="X270" s="181">
        <f t="shared" si="47"/>
        <v>0</v>
      </c>
      <c r="Y270" s="193"/>
      <c r="AA270" s="189" t="str">
        <f>'טבלה מרכזת תקן מקור'!A270</f>
        <v>תשושי נפש</v>
      </c>
      <c r="AB270" s="189">
        <f>'טבלה מרכזת תקן מקור'!B270</f>
        <v>20</v>
      </c>
      <c r="AC270" s="189" t="str">
        <f>'טבלה מרכזת תקן מקור'!C270</f>
        <v>מטבח וחדר אוכל</v>
      </c>
      <c r="AD270" s="189" t="str">
        <f>'טבלה מרכזת תקן מקור'!D270</f>
        <v>חדר אוכל</v>
      </c>
      <c r="AE270" s="189" t="str">
        <f>'טבלה מרכזת תקן מקור'!E270</f>
        <v>כלי אוכל</v>
      </c>
      <c r="AF270" s="189">
        <f>'טבלה מרכזת תקן מקור'!F270</f>
        <v>1000</v>
      </c>
      <c r="AG270" s="189">
        <f>'טבלה מרכזת תקן מקור'!G270</f>
        <v>7</v>
      </c>
      <c r="AH270" s="189">
        <f>'טבלה מרכזת תקן מקור'!H270</f>
        <v>7000</v>
      </c>
    </row>
    <row r="271" spans="2:34" ht="15" thickBot="1" x14ac:dyDescent="0.25">
      <c r="B271" s="190" t="str">
        <f>תקן[[#This Row],[סוג מרכז]]</f>
        <v>תשושי נפש</v>
      </c>
      <c r="C271" s="190">
        <f>תקן[[#This Row],[גודל מרכז]]</f>
        <v>20</v>
      </c>
      <c r="D271" s="190" t="str">
        <f>תקן[[#This Row],[סוג פריט]]</f>
        <v>מטבח וחדר אוכל</v>
      </c>
      <c r="E271" s="190" t="str">
        <f>תקן[[#This Row],[קטגוריה]]</f>
        <v>כלי הכנה-מטבח מחמם</v>
      </c>
      <c r="F271" s="177" t="str">
        <f>תקן[[#This Row],[תיאור הפריט]]</f>
        <v>כלי עבודה מסוגים שונים</v>
      </c>
      <c r="G271" s="190">
        <f>תקן[[#This Row],[עלות פריט]]</f>
        <v>3500</v>
      </c>
      <c r="H271" s="190">
        <f>תקן[[#This Row],[כמות]]</f>
        <v>1</v>
      </c>
      <c r="I271" s="190">
        <f>תקן[[#This Row],[סהכ עלות]]</f>
        <v>3500</v>
      </c>
      <c r="J271" s="191"/>
      <c r="K271" s="179" t="str">
        <f t="shared" si="46"/>
        <v>כלי עבודה מסוגים שונים</v>
      </c>
      <c r="L271" s="180"/>
      <c r="M271" s="181">
        <f t="shared" si="44"/>
        <v>-1</v>
      </c>
      <c r="N271" s="181">
        <f t="shared" si="45"/>
        <v>0</v>
      </c>
      <c r="O271" s="180"/>
      <c r="P271" s="192"/>
      <c r="Q271" s="185" t="str">
        <f t="shared" si="51"/>
        <v>תשושי נפש</v>
      </c>
      <c r="R271" s="185">
        <f t="shared" si="52"/>
        <v>20</v>
      </c>
      <c r="S271" s="185" t="str">
        <f t="shared" si="53"/>
        <v>מטבח וחדר אוכל</v>
      </c>
      <c r="T271" s="186" t="str">
        <f t="shared" si="54"/>
        <v>כלי עבודה מסוגים שונים</v>
      </c>
      <c r="U271" s="187">
        <f t="shared" si="48"/>
        <v>0</v>
      </c>
      <c r="V271" s="181">
        <f t="shared" si="49"/>
        <v>-1</v>
      </c>
      <c r="W271" s="181">
        <f t="shared" si="50"/>
        <v>3500</v>
      </c>
      <c r="X271" s="181">
        <f t="shared" si="47"/>
        <v>0</v>
      </c>
      <c r="Y271" s="193"/>
      <c r="AA271" s="189" t="str">
        <f>'טבלה מרכזת תקן מקור'!A271</f>
        <v>תשושי נפש</v>
      </c>
      <c r="AB271" s="189">
        <f>'טבלה מרכזת תקן מקור'!B271</f>
        <v>20</v>
      </c>
      <c r="AC271" s="189" t="str">
        <f>'טבלה מרכזת תקן מקור'!C271</f>
        <v>מטבח וחדר אוכל</v>
      </c>
      <c r="AD271" s="189" t="str">
        <f>'טבלה מרכזת תקן מקור'!D271</f>
        <v>כלי הכנה-מטבח מחמם</v>
      </c>
      <c r="AE271" s="189" t="str">
        <f>'טבלה מרכזת תקן מקור'!E271</f>
        <v>כלי עבודה מסוגים שונים</v>
      </c>
      <c r="AF271" s="189">
        <f>'טבלה מרכזת תקן מקור'!F271</f>
        <v>3500</v>
      </c>
      <c r="AG271" s="189">
        <f>'טבלה מרכזת תקן מקור'!G271</f>
        <v>1</v>
      </c>
      <c r="AH271" s="189">
        <f>'טבלה מרכזת תקן מקור'!H271</f>
        <v>3500</v>
      </c>
    </row>
    <row r="272" spans="2:34" ht="15" thickBot="1" x14ac:dyDescent="0.25">
      <c r="B272" s="190" t="str">
        <f>תקן[[#This Row],[סוג מרכז]]</f>
        <v>תשושי נפש</v>
      </c>
      <c r="C272" s="190">
        <f>תקן[[#This Row],[גודל מרכז]]</f>
        <v>20</v>
      </c>
      <c r="D272" s="190" t="str">
        <f>תקן[[#This Row],[סוג פריט]]</f>
        <v>מטבח וחדר אוכל</v>
      </c>
      <c r="E272" s="190" t="str">
        <f>תקן[[#This Row],[קטגוריה]]</f>
        <v>מטבח</v>
      </c>
      <c r="F272" s="177" t="str">
        <f>תקן[[#This Row],[תיאור הפריט]]</f>
        <v>מדיח כלים דלפקי</v>
      </c>
      <c r="G272" s="190">
        <f>תקן[[#This Row],[עלות פריט]]</f>
        <v>8500</v>
      </c>
      <c r="H272" s="190">
        <f>תקן[[#This Row],[כמות]]</f>
        <v>1</v>
      </c>
      <c r="I272" s="190">
        <f>תקן[[#This Row],[סהכ עלות]]</f>
        <v>8500</v>
      </c>
      <c r="J272" s="191"/>
      <c r="K272" s="179" t="str">
        <f t="shared" si="46"/>
        <v>מדיח כלים דלפקי</v>
      </c>
      <c r="L272" s="180"/>
      <c r="M272" s="181">
        <f t="shared" si="44"/>
        <v>-1</v>
      </c>
      <c r="N272" s="181">
        <f t="shared" si="45"/>
        <v>0</v>
      </c>
      <c r="O272" s="180"/>
      <c r="P272" s="192"/>
      <c r="Q272" s="185" t="str">
        <f t="shared" si="51"/>
        <v>תשושי נפש</v>
      </c>
      <c r="R272" s="185">
        <f t="shared" si="52"/>
        <v>20</v>
      </c>
      <c r="S272" s="185" t="str">
        <f t="shared" si="53"/>
        <v>מטבח וחדר אוכל</v>
      </c>
      <c r="T272" s="186" t="str">
        <f t="shared" si="54"/>
        <v>מדיח כלים דלפקי</v>
      </c>
      <c r="U272" s="187">
        <f t="shared" si="48"/>
        <v>0</v>
      </c>
      <c r="V272" s="181">
        <f t="shared" si="49"/>
        <v>-1</v>
      </c>
      <c r="W272" s="181">
        <f t="shared" si="50"/>
        <v>8500</v>
      </c>
      <c r="X272" s="181">
        <f t="shared" si="47"/>
        <v>0</v>
      </c>
      <c r="Y272" s="193"/>
      <c r="AA272" s="189" t="str">
        <f>'טבלה מרכזת תקן מקור'!A272</f>
        <v>תשושי נפש</v>
      </c>
      <c r="AB272" s="189">
        <f>'טבלה מרכזת תקן מקור'!B272</f>
        <v>20</v>
      </c>
      <c r="AC272" s="189" t="str">
        <f>'טבלה מרכזת תקן מקור'!C272</f>
        <v>מטבח וחדר אוכל</v>
      </c>
      <c r="AD272" s="189" t="str">
        <f>'טבלה מרכזת תקן מקור'!D272</f>
        <v>מטבח</v>
      </c>
      <c r="AE272" s="189" t="str">
        <f>'טבלה מרכזת תקן מקור'!E272</f>
        <v>מדיח כלים דלפקי</v>
      </c>
      <c r="AF272" s="189">
        <f>'טבלה מרכזת תקן מקור'!F272</f>
        <v>8500</v>
      </c>
      <c r="AG272" s="189">
        <f>'טבלה מרכזת תקן מקור'!G272</f>
        <v>1</v>
      </c>
      <c r="AH272" s="189">
        <f>'טבלה מרכזת תקן מקור'!H272</f>
        <v>8500</v>
      </c>
    </row>
    <row r="273" spans="2:34" ht="29.25" thickBot="1" x14ac:dyDescent="0.25">
      <c r="B273" s="190" t="str">
        <f>תקן[[#This Row],[סוג מרכז]]</f>
        <v>תשושי נפש</v>
      </c>
      <c r="C273" s="190">
        <f>תקן[[#This Row],[גודל מרכז]]</f>
        <v>20</v>
      </c>
      <c r="D273" s="190" t="str">
        <f>תקן[[#This Row],[סוג פריט]]</f>
        <v>מטבח וחדר אוכל</v>
      </c>
      <c r="E273" s="190" t="str">
        <f>תקן[[#This Row],[קטגוריה]]</f>
        <v>מטבח</v>
      </c>
      <c r="F273" s="177" t="str">
        <f>תקן[[#This Row],[תיאור הפריט]]</f>
        <v>מדיח כלים דלת מתרוממת+מעמד</v>
      </c>
      <c r="G273" s="190">
        <f>תקן[[#This Row],[עלות פריט]]</f>
        <v>17000</v>
      </c>
      <c r="H273" s="190">
        <f>תקן[[#This Row],[כמות]]</f>
        <v>0</v>
      </c>
      <c r="I273" s="190">
        <f>תקן[[#This Row],[סהכ עלות]]</f>
        <v>0</v>
      </c>
      <c r="J273" s="191"/>
      <c r="K273" s="179" t="str">
        <f t="shared" si="46"/>
        <v>מדיח כלים דלת מתרוממת+מעמד</v>
      </c>
      <c r="L273" s="180"/>
      <c r="M273" s="181">
        <f t="shared" si="44"/>
        <v>0</v>
      </c>
      <c r="N273" s="181">
        <f t="shared" si="45"/>
        <v>0</v>
      </c>
      <c r="O273" s="180"/>
      <c r="P273" s="192"/>
      <c r="Q273" s="185" t="str">
        <f t="shared" si="51"/>
        <v>תשושי נפש</v>
      </c>
      <c r="R273" s="185">
        <f t="shared" si="52"/>
        <v>20</v>
      </c>
      <c r="S273" s="185" t="str">
        <f t="shared" si="53"/>
        <v>מטבח וחדר אוכל</v>
      </c>
      <c r="T273" s="186" t="str">
        <f t="shared" si="54"/>
        <v>מדיח כלים דלת מתרוממת+מעמד</v>
      </c>
      <c r="U273" s="187">
        <f t="shared" si="48"/>
        <v>0</v>
      </c>
      <c r="V273" s="181">
        <f t="shared" si="49"/>
        <v>0</v>
      </c>
      <c r="W273" s="181">
        <f t="shared" si="50"/>
        <v>17000</v>
      </c>
      <c r="X273" s="181">
        <f t="shared" si="47"/>
        <v>0</v>
      </c>
      <c r="Y273" s="193"/>
      <c r="AA273" s="189" t="str">
        <f>'טבלה מרכזת תקן מקור'!A273</f>
        <v>תשושי נפש</v>
      </c>
      <c r="AB273" s="189">
        <f>'טבלה מרכזת תקן מקור'!B273</f>
        <v>20</v>
      </c>
      <c r="AC273" s="189" t="str">
        <f>'טבלה מרכזת תקן מקור'!C273</f>
        <v>מטבח וחדר אוכל</v>
      </c>
      <c r="AD273" s="189" t="str">
        <f>'טבלה מרכזת תקן מקור'!D273</f>
        <v>מטבח</v>
      </c>
      <c r="AE273" s="189" t="str">
        <f>'טבלה מרכזת תקן מקור'!E273</f>
        <v>מדיח כלים דלת מתרוממת+מעמד</v>
      </c>
      <c r="AF273" s="189">
        <f>'טבלה מרכזת תקן מקור'!F273</f>
        <v>17000</v>
      </c>
      <c r="AG273" s="189">
        <f>'טבלה מרכזת תקן מקור'!G273</f>
        <v>0</v>
      </c>
      <c r="AH273" s="189">
        <f>'טבלה מרכזת תקן מקור'!H273</f>
        <v>0</v>
      </c>
    </row>
    <row r="274" spans="2:34" ht="15" thickBot="1" x14ac:dyDescent="0.25">
      <c r="B274" s="190" t="str">
        <f>תקן[[#This Row],[סוג מרכז]]</f>
        <v>תשושי נפש</v>
      </c>
      <c r="C274" s="190">
        <f>תקן[[#This Row],[גודל מרכז]]</f>
        <v>20</v>
      </c>
      <c r="D274" s="190" t="str">
        <f>תקן[[#This Row],[סוג פריט]]</f>
        <v>מטבח וחדר אוכל</v>
      </c>
      <c r="E274" s="190" t="str">
        <f>תקן[[#This Row],[קטגוריה]]</f>
        <v>מטבח</v>
      </c>
      <c r="F274" s="177" t="str">
        <f>תקן[[#This Row],[תיאור הפריט]]</f>
        <v>מיחם אוטומטי 150 כוסות</v>
      </c>
      <c r="G274" s="190">
        <f>תקן[[#This Row],[עלות פריט]]</f>
        <v>5000</v>
      </c>
      <c r="H274" s="190">
        <f>תקן[[#This Row],[כמות]]</f>
        <v>1</v>
      </c>
      <c r="I274" s="190">
        <f>תקן[[#This Row],[סהכ עלות]]</f>
        <v>5000</v>
      </c>
      <c r="J274" s="191"/>
      <c r="K274" s="179" t="str">
        <f t="shared" si="46"/>
        <v>מיחם אוטומטי 150 כוסות</v>
      </c>
      <c r="L274" s="180"/>
      <c r="M274" s="181">
        <f t="shared" si="44"/>
        <v>-1</v>
      </c>
      <c r="N274" s="181">
        <f t="shared" si="45"/>
        <v>0</v>
      </c>
      <c r="O274" s="180"/>
      <c r="P274" s="192"/>
      <c r="Q274" s="185" t="str">
        <f t="shared" si="51"/>
        <v>תשושי נפש</v>
      </c>
      <c r="R274" s="185">
        <f t="shared" si="52"/>
        <v>20</v>
      </c>
      <c r="S274" s="185" t="str">
        <f t="shared" si="53"/>
        <v>מטבח וחדר אוכל</v>
      </c>
      <c r="T274" s="186" t="str">
        <f t="shared" si="54"/>
        <v>מיחם אוטומטי 150 כוסות</v>
      </c>
      <c r="U274" s="187">
        <f t="shared" si="48"/>
        <v>0</v>
      </c>
      <c r="V274" s="181">
        <f t="shared" si="49"/>
        <v>-1</v>
      </c>
      <c r="W274" s="181">
        <f t="shared" si="50"/>
        <v>5000</v>
      </c>
      <c r="X274" s="181">
        <f t="shared" si="47"/>
        <v>0</v>
      </c>
      <c r="Y274" s="193"/>
      <c r="AA274" s="189" t="str">
        <f>'טבלה מרכזת תקן מקור'!A274</f>
        <v>תשושי נפש</v>
      </c>
      <c r="AB274" s="189">
        <f>'טבלה מרכזת תקן מקור'!B274</f>
        <v>20</v>
      </c>
      <c r="AC274" s="189" t="str">
        <f>'טבלה מרכזת תקן מקור'!C274</f>
        <v>מטבח וחדר אוכל</v>
      </c>
      <c r="AD274" s="189" t="str">
        <f>'טבלה מרכזת תקן מקור'!D274</f>
        <v>מטבח</v>
      </c>
      <c r="AE274" s="189" t="str">
        <f>'טבלה מרכזת תקן מקור'!E274</f>
        <v>מיחם אוטומטי 150 כוסות</v>
      </c>
      <c r="AF274" s="189">
        <f>'טבלה מרכזת תקן מקור'!F274</f>
        <v>5000</v>
      </c>
      <c r="AG274" s="189">
        <f>'טבלה מרכזת תקן מקור'!G274</f>
        <v>1</v>
      </c>
      <c r="AH274" s="189">
        <f>'טבלה מרכזת תקן מקור'!H274</f>
        <v>5000</v>
      </c>
    </row>
    <row r="275" spans="2:34" ht="29.25" thickBot="1" x14ac:dyDescent="0.25">
      <c r="B275" s="190" t="str">
        <f>תקן[[#This Row],[סוג מרכז]]</f>
        <v>תשושי נפש</v>
      </c>
      <c r="C275" s="190">
        <f>תקן[[#This Row],[גודל מרכז]]</f>
        <v>20</v>
      </c>
      <c r="D275" s="190" t="str">
        <f>תקן[[#This Row],[סוג פריט]]</f>
        <v>מטבח וחדר אוכל</v>
      </c>
      <c r="E275" s="190" t="str">
        <f>תקן[[#This Row],[קטגוריה]]</f>
        <v>מטבח</v>
      </c>
      <c r="F275" s="177" t="str">
        <f>תקן[[#This Row],[תיאור הפריט]]</f>
        <v>מיכלים מבודדים להעברת מזון</v>
      </c>
      <c r="G275" s="190">
        <f>תקן[[#This Row],[עלות פריט]]</f>
        <v>400</v>
      </c>
      <c r="H275" s="190">
        <f>תקן[[#This Row],[כמות]]</f>
        <v>3</v>
      </c>
      <c r="I275" s="190">
        <f>תקן[[#This Row],[סהכ עלות]]</f>
        <v>1200</v>
      </c>
      <c r="J275" s="191"/>
      <c r="K275" s="179" t="str">
        <f t="shared" si="46"/>
        <v>מיכלים מבודדים להעברת מזון</v>
      </c>
      <c r="L275" s="180"/>
      <c r="M275" s="181">
        <f t="shared" si="44"/>
        <v>-3</v>
      </c>
      <c r="N275" s="181">
        <f t="shared" si="45"/>
        <v>0</v>
      </c>
      <c r="O275" s="180"/>
      <c r="P275" s="192"/>
      <c r="Q275" s="185" t="str">
        <f t="shared" si="51"/>
        <v>תשושי נפש</v>
      </c>
      <c r="R275" s="185">
        <f t="shared" si="52"/>
        <v>20</v>
      </c>
      <c r="S275" s="185" t="str">
        <f t="shared" si="53"/>
        <v>מטבח וחדר אוכל</v>
      </c>
      <c r="T275" s="186" t="str">
        <f t="shared" si="54"/>
        <v>מיכלים מבודדים להעברת מזון</v>
      </c>
      <c r="U275" s="187">
        <f t="shared" si="48"/>
        <v>0</v>
      </c>
      <c r="V275" s="181">
        <f t="shared" si="49"/>
        <v>-3</v>
      </c>
      <c r="W275" s="181">
        <f t="shared" si="50"/>
        <v>400</v>
      </c>
      <c r="X275" s="181">
        <f t="shared" si="47"/>
        <v>0</v>
      </c>
      <c r="Y275" s="193"/>
      <c r="AA275" s="189" t="str">
        <f>'טבלה מרכזת תקן מקור'!A275</f>
        <v>תשושי נפש</v>
      </c>
      <c r="AB275" s="189">
        <f>'טבלה מרכזת תקן מקור'!B275</f>
        <v>20</v>
      </c>
      <c r="AC275" s="189" t="str">
        <f>'טבלה מרכזת תקן מקור'!C275</f>
        <v>מטבח וחדר אוכל</v>
      </c>
      <c r="AD275" s="189" t="str">
        <f>'טבלה מרכזת תקן מקור'!D275</f>
        <v>מטבח</v>
      </c>
      <c r="AE275" s="189" t="str">
        <f>'טבלה מרכזת תקן מקור'!E275</f>
        <v>מיכלים מבודדים להעברת מזון</v>
      </c>
      <c r="AF275" s="189">
        <f>'טבלה מרכזת תקן מקור'!F275</f>
        <v>400</v>
      </c>
      <c r="AG275" s="189">
        <f>'טבלה מרכזת תקן מקור'!G275</f>
        <v>3</v>
      </c>
      <c r="AH275" s="189">
        <f>'טבלה מרכזת תקן מקור'!H275</f>
        <v>1200</v>
      </c>
    </row>
    <row r="276" spans="2:34" ht="15" thickBot="1" x14ac:dyDescent="0.25">
      <c r="B276" s="190" t="str">
        <f>תקן[[#This Row],[סוג מרכז]]</f>
        <v>תשושי נפש</v>
      </c>
      <c r="C276" s="190">
        <f>תקן[[#This Row],[גודל מרכז]]</f>
        <v>20</v>
      </c>
      <c r="D276" s="190" t="str">
        <f>תקן[[#This Row],[סוג פריט]]</f>
        <v>מטבח וחדר אוכל</v>
      </c>
      <c r="E276" s="190" t="str">
        <f>תקן[[#This Row],[קטגוריה]]</f>
        <v>מטבח</v>
      </c>
      <c r="F276" s="177" t="str">
        <f>תקן[[#This Row],[תיאור הפריט]]</f>
        <v>מיקסר מקצועי</v>
      </c>
      <c r="G276" s="190">
        <f>תקן[[#This Row],[עלות פריט]]</f>
        <v>4500</v>
      </c>
      <c r="H276" s="190">
        <f>תקן[[#This Row],[כמות]]</f>
        <v>0</v>
      </c>
      <c r="I276" s="190">
        <f>תקן[[#This Row],[סהכ עלות]]</f>
        <v>0</v>
      </c>
      <c r="J276" s="191"/>
      <c r="K276" s="179" t="str">
        <f t="shared" si="46"/>
        <v>מיקסר מקצועי</v>
      </c>
      <c r="L276" s="180"/>
      <c r="M276" s="181">
        <f t="shared" si="44"/>
        <v>0</v>
      </c>
      <c r="N276" s="181">
        <f t="shared" si="45"/>
        <v>0</v>
      </c>
      <c r="O276" s="180"/>
      <c r="P276" s="192"/>
      <c r="Q276" s="185" t="str">
        <f t="shared" si="51"/>
        <v>תשושי נפש</v>
      </c>
      <c r="R276" s="185">
        <f t="shared" si="52"/>
        <v>20</v>
      </c>
      <c r="S276" s="185" t="str">
        <f t="shared" si="53"/>
        <v>מטבח וחדר אוכל</v>
      </c>
      <c r="T276" s="186" t="str">
        <f t="shared" si="54"/>
        <v>מיקסר מקצועי</v>
      </c>
      <c r="U276" s="187">
        <f t="shared" si="48"/>
        <v>0</v>
      </c>
      <c r="V276" s="181">
        <f t="shared" si="49"/>
        <v>0</v>
      </c>
      <c r="W276" s="181">
        <f t="shared" si="50"/>
        <v>4500</v>
      </c>
      <c r="X276" s="181">
        <f t="shared" si="47"/>
        <v>0</v>
      </c>
      <c r="Y276" s="193"/>
      <c r="AA276" s="189" t="str">
        <f>'טבלה מרכזת תקן מקור'!A276</f>
        <v>תשושי נפש</v>
      </c>
      <c r="AB276" s="189">
        <f>'טבלה מרכזת תקן מקור'!B276</f>
        <v>20</v>
      </c>
      <c r="AC276" s="189" t="str">
        <f>'טבלה מרכזת תקן מקור'!C276</f>
        <v>מטבח וחדר אוכל</v>
      </c>
      <c r="AD276" s="189" t="str">
        <f>'טבלה מרכזת תקן מקור'!D276</f>
        <v>מטבח</v>
      </c>
      <c r="AE276" s="189" t="str">
        <f>'טבלה מרכזת תקן מקור'!E276</f>
        <v>מיקסר מקצועי</v>
      </c>
      <c r="AF276" s="189">
        <f>'טבלה מרכזת תקן מקור'!F276</f>
        <v>4500</v>
      </c>
      <c r="AG276" s="189">
        <f>'טבלה מרכזת תקן מקור'!G276</f>
        <v>0</v>
      </c>
      <c r="AH276" s="189">
        <f>'טבלה מרכזת תקן מקור'!H276</f>
        <v>0</v>
      </c>
    </row>
    <row r="277" spans="2:34" ht="15" thickBot="1" x14ac:dyDescent="0.25">
      <c r="B277" s="190" t="str">
        <f>תקן[[#This Row],[סוג מרכז]]</f>
        <v>תשושי נפש</v>
      </c>
      <c r="C277" s="190">
        <f>תקן[[#This Row],[גודל מרכז]]</f>
        <v>20</v>
      </c>
      <c r="D277" s="190" t="str">
        <f>תקן[[#This Row],[סוג פריט]]</f>
        <v>מטבח וחדר אוכל</v>
      </c>
      <c r="E277" s="190" t="str">
        <f>תקן[[#This Row],[קטגוריה]]</f>
        <v>מטבח</v>
      </c>
      <c r="F277" s="177" t="str">
        <f>תקן[[#This Row],[תיאור הפריט]]</f>
        <v>מכונה לקילוף תפוחי אדמה</v>
      </c>
      <c r="G277" s="190">
        <f>תקן[[#This Row],[עלות פריט]]</f>
        <v>8000</v>
      </c>
      <c r="H277" s="190">
        <f>תקן[[#This Row],[כמות]]</f>
        <v>0</v>
      </c>
      <c r="I277" s="190">
        <f>תקן[[#This Row],[סהכ עלות]]</f>
        <v>0</v>
      </c>
      <c r="J277" s="191"/>
      <c r="K277" s="179" t="str">
        <f t="shared" si="46"/>
        <v>מכונה לקילוף תפוחי אדמה</v>
      </c>
      <c r="L277" s="180"/>
      <c r="M277" s="181">
        <f t="shared" si="44"/>
        <v>0</v>
      </c>
      <c r="N277" s="181">
        <f t="shared" si="45"/>
        <v>0</v>
      </c>
      <c r="O277" s="180"/>
      <c r="P277" s="192"/>
      <c r="Q277" s="185" t="str">
        <f t="shared" si="51"/>
        <v>תשושי נפש</v>
      </c>
      <c r="R277" s="185">
        <f t="shared" si="52"/>
        <v>20</v>
      </c>
      <c r="S277" s="185" t="str">
        <f t="shared" si="53"/>
        <v>מטבח וחדר אוכל</v>
      </c>
      <c r="T277" s="186" t="str">
        <f t="shared" si="54"/>
        <v>מכונה לקילוף תפוחי אדמה</v>
      </c>
      <c r="U277" s="187">
        <f t="shared" si="48"/>
        <v>0</v>
      </c>
      <c r="V277" s="181">
        <f t="shared" si="49"/>
        <v>0</v>
      </c>
      <c r="W277" s="181">
        <f t="shared" si="50"/>
        <v>8000</v>
      </c>
      <c r="X277" s="181">
        <f t="shared" si="47"/>
        <v>0</v>
      </c>
      <c r="Y277" s="193"/>
      <c r="AA277" s="189" t="str">
        <f>'טבלה מרכזת תקן מקור'!A277</f>
        <v>תשושי נפש</v>
      </c>
      <c r="AB277" s="189">
        <f>'טבלה מרכזת תקן מקור'!B277</f>
        <v>20</v>
      </c>
      <c r="AC277" s="189" t="str">
        <f>'טבלה מרכזת תקן מקור'!C277</f>
        <v>מטבח וחדר אוכל</v>
      </c>
      <c r="AD277" s="189" t="str">
        <f>'טבלה מרכזת תקן מקור'!D277</f>
        <v>מטבח</v>
      </c>
      <c r="AE277" s="189" t="str">
        <f>'טבלה מרכזת תקן מקור'!E277</f>
        <v>מכונה לקילוף תפוחי אדמה</v>
      </c>
      <c r="AF277" s="189">
        <f>'טבלה מרכזת תקן מקור'!F277</f>
        <v>8000</v>
      </c>
      <c r="AG277" s="189">
        <f>'טבלה מרכזת תקן מקור'!G277</f>
        <v>0</v>
      </c>
      <c r="AH277" s="189">
        <f>'טבלה מרכזת תקן מקור'!H277</f>
        <v>0</v>
      </c>
    </row>
    <row r="278" spans="2:34" ht="15" thickBot="1" x14ac:dyDescent="0.25">
      <c r="B278" s="190" t="str">
        <f>תקן[[#This Row],[סוג מרכז]]</f>
        <v>תשושי נפש</v>
      </c>
      <c r="C278" s="190">
        <f>תקן[[#This Row],[גודל מרכז]]</f>
        <v>20</v>
      </c>
      <c r="D278" s="190" t="str">
        <f>תקן[[#This Row],[סוג פריט]]</f>
        <v>מטבח וחדר אוכל</v>
      </c>
      <c r="E278" s="190" t="str">
        <f>תקן[[#This Row],[קטגוריה]]</f>
        <v>מטבח</v>
      </c>
      <c r="F278" s="177" t="str">
        <f>תקן[[#This Row],[תיאור הפריט]]</f>
        <v>מעבד מזון מקצועי</v>
      </c>
      <c r="G278" s="190">
        <f>תקן[[#This Row],[עלות פריט]]</f>
        <v>2500</v>
      </c>
      <c r="H278" s="190">
        <f>תקן[[#This Row],[כמות]]</f>
        <v>1</v>
      </c>
      <c r="I278" s="190">
        <f>תקן[[#This Row],[סהכ עלות]]</f>
        <v>2500</v>
      </c>
      <c r="J278" s="191"/>
      <c r="K278" s="179" t="str">
        <f t="shared" si="46"/>
        <v>מעבד מזון מקצועי</v>
      </c>
      <c r="L278" s="180"/>
      <c r="M278" s="181">
        <f t="shared" si="44"/>
        <v>-1</v>
      </c>
      <c r="N278" s="181">
        <f t="shared" si="45"/>
        <v>0</v>
      </c>
      <c r="O278" s="180"/>
      <c r="P278" s="192"/>
      <c r="Q278" s="185" t="str">
        <f t="shared" si="51"/>
        <v>תשושי נפש</v>
      </c>
      <c r="R278" s="185">
        <f t="shared" si="52"/>
        <v>20</v>
      </c>
      <c r="S278" s="185" t="str">
        <f t="shared" si="53"/>
        <v>מטבח וחדר אוכל</v>
      </c>
      <c r="T278" s="186" t="str">
        <f t="shared" si="54"/>
        <v>מעבד מזון מקצועי</v>
      </c>
      <c r="U278" s="187">
        <f t="shared" si="48"/>
        <v>0</v>
      </c>
      <c r="V278" s="181">
        <f t="shared" si="49"/>
        <v>-1</v>
      </c>
      <c r="W278" s="181">
        <f t="shared" si="50"/>
        <v>2500</v>
      </c>
      <c r="X278" s="181">
        <f t="shared" si="47"/>
        <v>0</v>
      </c>
      <c r="Y278" s="193"/>
      <c r="AA278" s="189" t="str">
        <f>'טבלה מרכזת תקן מקור'!A278</f>
        <v>תשושי נפש</v>
      </c>
      <c r="AB278" s="189">
        <f>'טבלה מרכזת תקן מקור'!B278</f>
        <v>20</v>
      </c>
      <c r="AC278" s="189" t="str">
        <f>'טבלה מרכזת תקן מקור'!C278</f>
        <v>מטבח וחדר אוכל</v>
      </c>
      <c r="AD278" s="189" t="str">
        <f>'טבלה מרכזת תקן מקור'!D278</f>
        <v>מטבח</v>
      </c>
      <c r="AE278" s="189" t="str">
        <f>'טבלה מרכזת תקן מקור'!E278</f>
        <v>מעבד מזון מקצועי</v>
      </c>
      <c r="AF278" s="189">
        <f>'טבלה מרכזת תקן מקור'!F278</f>
        <v>2500</v>
      </c>
      <c r="AG278" s="189">
        <f>'טבלה מרכזת תקן מקור'!G278</f>
        <v>1</v>
      </c>
      <c r="AH278" s="189">
        <f>'טבלה מרכזת תקן מקור'!H278</f>
        <v>2500</v>
      </c>
    </row>
    <row r="279" spans="2:34" ht="15" thickBot="1" x14ac:dyDescent="0.25">
      <c r="B279" s="190" t="str">
        <f>תקן[[#This Row],[סוג מרכז]]</f>
        <v>תשושי נפש</v>
      </c>
      <c r="C279" s="190">
        <f>תקן[[#This Row],[גודל מרכז]]</f>
        <v>20</v>
      </c>
      <c r="D279" s="190" t="str">
        <f>תקן[[#This Row],[סוג פריט]]</f>
        <v>מטבח וחדר אוכל</v>
      </c>
      <c r="E279" s="190" t="str">
        <f>תקן[[#This Row],[קטגוריה]]</f>
        <v>חדר אוכל-כלי הגשה</v>
      </c>
      <c r="F279" s="177" t="str">
        <f>תקן[[#This Row],[תיאור הפריט]]</f>
        <v>מפות בד</v>
      </c>
      <c r="G279" s="190">
        <f>תקן[[#This Row],[עלות פריט]]</f>
        <v>150</v>
      </c>
      <c r="H279" s="190">
        <f>תקן[[#This Row],[כמות]]</f>
        <v>10</v>
      </c>
      <c r="I279" s="190">
        <f>תקן[[#This Row],[סהכ עלות]]</f>
        <v>1500</v>
      </c>
      <c r="J279" s="191"/>
      <c r="K279" s="179" t="str">
        <f t="shared" si="46"/>
        <v>מפות בד</v>
      </c>
      <c r="L279" s="180"/>
      <c r="M279" s="181">
        <f t="shared" si="44"/>
        <v>-10</v>
      </c>
      <c r="N279" s="181">
        <f t="shared" si="45"/>
        <v>0</v>
      </c>
      <c r="O279" s="180"/>
      <c r="P279" s="192"/>
      <c r="Q279" s="185" t="str">
        <f t="shared" si="51"/>
        <v>תשושי נפש</v>
      </c>
      <c r="R279" s="185">
        <f t="shared" si="52"/>
        <v>20</v>
      </c>
      <c r="S279" s="185" t="str">
        <f t="shared" si="53"/>
        <v>מטבח וחדר אוכל</v>
      </c>
      <c r="T279" s="186" t="str">
        <f t="shared" si="54"/>
        <v>מפות בד</v>
      </c>
      <c r="U279" s="187">
        <f t="shared" si="48"/>
        <v>0</v>
      </c>
      <c r="V279" s="181">
        <f t="shared" si="49"/>
        <v>-10</v>
      </c>
      <c r="W279" s="181">
        <f t="shared" si="50"/>
        <v>150</v>
      </c>
      <c r="X279" s="181">
        <f t="shared" si="47"/>
        <v>0</v>
      </c>
      <c r="Y279" s="193"/>
      <c r="AA279" s="189" t="str">
        <f>'טבלה מרכזת תקן מקור'!A279</f>
        <v>תשושי נפש</v>
      </c>
      <c r="AB279" s="189">
        <f>'טבלה מרכזת תקן מקור'!B279</f>
        <v>20</v>
      </c>
      <c r="AC279" s="189" t="str">
        <f>'טבלה מרכזת תקן מקור'!C279</f>
        <v>מטבח וחדר אוכל</v>
      </c>
      <c r="AD279" s="189" t="str">
        <f>'טבלה מרכזת תקן מקור'!D279</f>
        <v>חדר אוכל-כלי הגשה</v>
      </c>
      <c r="AE279" s="189" t="str">
        <f>'טבלה מרכזת תקן מקור'!E279</f>
        <v>מפות בד</v>
      </c>
      <c r="AF279" s="189">
        <f>'טבלה מרכזת תקן מקור'!F279</f>
        <v>150</v>
      </c>
      <c r="AG279" s="189">
        <f>'טבלה מרכזת תקן מקור'!G279</f>
        <v>10</v>
      </c>
      <c r="AH279" s="189">
        <f>'טבלה מרכזת תקן מקור'!H279</f>
        <v>1500</v>
      </c>
    </row>
    <row r="280" spans="2:34" ht="15" thickBot="1" x14ac:dyDescent="0.25">
      <c r="B280" s="190" t="str">
        <f>תקן[[#This Row],[סוג מרכז]]</f>
        <v>תשושי נפש</v>
      </c>
      <c r="C280" s="190">
        <f>תקן[[#This Row],[גודל מרכז]]</f>
        <v>20</v>
      </c>
      <c r="D280" s="190" t="str">
        <f>תקן[[#This Row],[סוג פריט]]</f>
        <v>מטבח וחדר אוכל</v>
      </c>
      <c r="E280" s="190" t="str">
        <f>תקן[[#This Row],[קטגוריה]]</f>
        <v>מטבח</v>
      </c>
      <c r="F280" s="177" t="str">
        <f>תקן[[#This Row],[תיאור הפריט]]</f>
        <v>מקפיא תעשייתי דלת אחת</v>
      </c>
      <c r="G280" s="190">
        <f>תקן[[#This Row],[עלות פריט]]</f>
        <v>9000</v>
      </c>
      <c r="H280" s="190">
        <f>תקן[[#This Row],[כמות]]</f>
        <v>1</v>
      </c>
      <c r="I280" s="190">
        <f>תקן[[#This Row],[סהכ עלות]]</f>
        <v>9000</v>
      </c>
      <c r="J280" s="191"/>
      <c r="K280" s="179" t="str">
        <f t="shared" si="46"/>
        <v>מקפיא תעשייתי דלת אחת</v>
      </c>
      <c r="L280" s="180"/>
      <c r="M280" s="181">
        <f t="shared" si="44"/>
        <v>-1</v>
      </c>
      <c r="N280" s="181">
        <f t="shared" si="45"/>
        <v>0</v>
      </c>
      <c r="O280" s="180"/>
      <c r="P280" s="192"/>
      <c r="Q280" s="185" t="str">
        <f t="shared" si="51"/>
        <v>תשושי נפש</v>
      </c>
      <c r="R280" s="185">
        <f t="shared" si="52"/>
        <v>20</v>
      </c>
      <c r="S280" s="185" t="str">
        <f t="shared" si="53"/>
        <v>מטבח וחדר אוכל</v>
      </c>
      <c r="T280" s="186" t="str">
        <f t="shared" si="54"/>
        <v>מקפיא תעשייתי דלת אחת</v>
      </c>
      <c r="U280" s="187">
        <f t="shared" si="48"/>
        <v>0</v>
      </c>
      <c r="V280" s="181">
        <f t="shared" si="49"/>
        <v>-1</v>
      </c>
      <c r="W280" s="181">
        <f t="shared" si="50"/>
        <v>9000</v>
      </c>
      <c r="X280" s="181">
        <f t="shared" si="47"/>
        <v>0</v>
      </c>
      <c r="Y280" s="193"/>
      <c r="AA280" s="189" t="str">
        <f>'טבלה מרכזת תקן מקור'!A280</f>
        <v>תשושי נפש</v>
      </c>
      <c r="AB280" s="189">
        <f>'טבלה מרכזת תקן מקור'!B280</f>
        <v>20</v>
      </c>
      <c r="AC280" s="189" t="str">
        <f>'טבלה מרכזת תקן מקור'!C280</f>
        <v>מטבח וחדר אוכל</v>
      </c>
      <c r="AD280" s="189" t="str">
        <f>'טבלה מרכזת תקן מקור'!D280</f>
        <v>מטבח</v>
      </c>
      <c r="AE280" s="189" t="str">
        <f>'טבלה מרכזת תקן מקור'!E280</f>
        <v>מקפיא תעשייתי דלת אחת</v>
      </c>
      <c r="AF280" s="189">
        <f>'טבלה מרכזת תקן מקור'!F280</f>
        <v>9000</v>
      </c>
      <c r="AG280" s="189">
        <f>'טבלה מרכזת תקן מקור'!G280</f>
        <v>1</v>
      </c>
      <c r="AH280" s="189">
        <f>'טבלה מרכזת תקן מקור'!H280</f>
        <v>9000</v>
      </c>
    </row>
    <row r="281" spans="2:34" ht="15" thickBot="1" x14ac:dyDescent="0.25">
      <c r="B281" s="190" t="str">
        <f>תקן[[#This Row],[סוג מרכז]]</f>
        <v>תשושי נפש</v>
      </c>
      <c r="C281" s="190">
        <f>תקן[[#This Row],[גודל מרכז]]</f>
        <v>20</v>
      </c>
      <c r="D281" s="190" t="str">
        <f>תקן[[#This Row],[סוג פריט]]</f>
        <v>מטבח וחדר אוכל</v>
      </c>
      <c r="E281" s="190" t="str">
        <f>תקן[[#This Row],[קטגוריה]]</f>
        <v>מטבח</v>
      </c>
      <c r="F281" s="177" t="str">
        <f>תקן[[#This Row],[תיאור הפריט]]</f>
        <v>מקרר תעשייתי דלת אחת</v>
      </c>
      <c r="G281" s="190">
        <f>תקן[[#This Row],[עלות פריט]]</f>
        <v>7700</v>
      </c>
      <c r="H281" s="190">
        <f>תקן[[#This Row],[כמות]]</f>
        <v>1</v>
      </c>
      <c r="I281" s="190">
        <f>תקן[[#This Row],[סהכ עלות]]</f>
        <v>7700</v>
      </c>
      <c r="J281" s="191"/>
      <c r="K281" s="179" t="str">
        <f t="shared" si="46"/>
        <v>מקרר תעשייתי דלת אחת</v>
      </c>
      <c r="L281" s="180"/>
      <c r="M281" s="181">
        <f t="shared" si="44"/>
        <v>-1</v>
      </c>
      <c r="N281" s="181">
        <f t="shared" si="45"/>
        <v>0</v>
      </c>
      <c r="O281" s="180"/>
      <c r="P281" s="192"/>
      <c r="Q281" s="185" t="str">
        <f t="shared" si="51"/>
        <v>תשושי נפש</v>
      </c>
      <c r="R281" s="185">
        <f t="shared" si="52"/>
        <v>20</v>
      </c>
      <c r="S281" s="185" t="str">
        <f t="shared" si="53"/>
        <v>מטבח וחדר אוכל</v>
      </c>
      <c r="T281" s="186" t="str">
        <f t="shared" si="54"/>
        <v>מקרר תעשייתי דלת אחת</v>
      </c>
      <c r="U281" s="187">
        <f t="shared" si="48"/>
        <v>0</v>
      </c>
      <c r="V281" s="181">
        <f t="shared" si="49"/>
        <v>-1</v>
      </c>
      <c r="W281" s="181">
        <f t="shared" si="50"/>
        <v>7700</v>
      </c>
      <c r="X281" s="181">
        <f t="shared" si="47"/>
        <v>0</v>
      </c>
      <c r="Y281" s="193"/>
      <c r="AA281" s="189" t="str">
        <f>'טבלה מרכזת תקן מקור'!A281</f>
        <v>תשושי נפש</v>
      </c>
      <c r="AB281" s="189">
        <f>'טבלה מרכזת תקן מקור'!B281</f>
        <v>20</v>
      </c>
      <c r="AC281" s="189" t="str">
        <f>'טבלה מרכזת תקן מקור'!C281</f>
        <v>מטבח וחדר אוכל</v>
      </c>
      <c r="AD281" s="189" t="str">
        <f>'טבלה מרכזת תקן מקור'!D281</f>
        <v>מטבח</v>
      </c>
      <c r="AE281" s="189" t="str">
        <f>'טבלה מרכזת תקן מקור'!E281</f>
        <v>מקרר תעשייתי דלת אחת</v>
      </c>
      <c r="AF281" s="189">
        <f>'טבלה מרכזת תקן מקור'!F281</f>
        <v>7700</v>
      </c>
      <c r="AG281" s="189">
        <f>'טבלה מרכזת תקן מקור'!G281</f>
        <v>1</v>
      </c>
      <c r="AH281" s="189">
        <f>'טבלה מרכזת תקן מקור'!H281</f>
        <v>7700</v>
      </c>
    </row>
    <row r="282" spans="2:34" ht="29.25" thickBot="1" x14ac:dyDescent="0.25">
      <c r="B282" s="190" t="str">
        <f>תקן[[#This Row],[סוג מרכז]]</f>
        <v>תשושי נפש</v>
      </c>
      <c r="C282" s="190">
        <f>תקן[[#This Row],[גודל מרכז]]</f>
        <v>20</v>
      </c>
      <c r="D282" s="190" t="str">
        <f>תקן[[#This Row],[סוג פריט]]</f>
        <v>מטבח וחדר אוכל</v>
      </c>
      <c r="E282" s="190" t="str">
        <f>תקן[[#This Row],[קטגוריה]]</f>
        <v>מטבח</v>
      </c>
      <c r="F282" s="177" t="str">
        <f>תקן[[#This Row],[תיאור הפריט]]</f>
        <v>מקרר תעשייתי שתי דלתות</v>
      </c>
      <c r="G282" s="190">
        <f>תקן[[#This Row],[עלות פריט]]</f>
        <v>10800</v>
      </c>
      <c r="H282" s="190">
        <f>תקן[[#This Row],[כמות]]</f>
        <v>0</v>
      </c>
      <c r="I282" s="190">
        <f>תקן[[#This Row],[סהכ עלות]]</f>
        <v>0</v>
      </c>
      <c r="J282" s="191"/>
      <c r="K282" s="179" t="str">
        <f t="shared" si="46"/>
        <v>מקרר תעשייתי שתי דלתות</v>
      </c>
      <c r="L282" s="180"/>
      <c r="M282" s="181">
        <f t="shared" si="44"/>
        <v>0</v>
      </c>
      <c r="N282" s="181">
        <f t="shared" si="45"/>
        <v>0</v>
      </c>
      <c r="O282" s="180"/>
      <c r="P282" s="192"/>
      <c r="Q282" s="185" t="str">
        <f t="shared" si="51"/>
        <v>תשושי נפש</v>
      </c>
      <c r="R282" s="185">
        <f t="shared" si="52"/>
        <v>20</v>
      </c>
      <c r="S282" s="185" t="str">
        <f t="shared" si="53"/>
        <v>מטבח וחדר אוכל</v>
      </c>
      <c r="T282" s="186" t="str">
        <f t="shared" si="54"/>
        <v>מקרר תעשייתי שתי דלתות</v>
      </c>
      <c r="U282" s="187">
        <f t="shared" si="48"/>
        <v>0</v>
      </c>
      <c r="V282" s="181">
        <f t="shared" si="49"/>
        <v>0</v>
      </c>
      <c r="W282" s="181">
        <f t="shared" si="50"/>
        <v>10800</v>
      </c>
      <c r="X282" s="181">
        <f t="shared" si="47"/>
        <v>0</v>
      </c>
      <c r="Y282" s="193"/>
      <c r="AA282" s="189" t="str">
        <f>'טבלה מרכזת תקן מקור'!A282</f>
        <v>תשושי נפש</v>
      </c>
      <c r="AB282" s="189">
        <f>'טבלה מרכזת תקן מקור'!B282</f>
        <v>20</v>
      </c>
      <c r="AC282" s="189" t="str">
        <f>'טבלה מרכזת תקן מקור'!C282</f>
        <v>מטבח וחדר אוכל</v>
      </c>
      <c r="AD282" s="189" t="str">
        <f>'טבלה מרכזת תקן מקור'!D282</f>
        <v>מטבח</v>
      </c>
      <c r="AE282" s="189" t="str">
        <f>'טבלה מרכזת תקן מקור'!E282</f>
        <v>מקרר תעשייתי שתי דלתות</v>
      </c>
      <c r="AF282" s="189">
        <f>'טבלה מרכזת תקן מקור'!F282</f>
        <v>10800</v>
      </c>
      <c r="AG282" s="189">
        <f>'טבלה מרכזת תקן מקור'!G282</f>
        <v>0</v>
      </c>
      <c r="AH282" s="189">
        <f>'טבלה מרכזת תקן מקור'!H282</f>
        <v>0</v>
      </c>
    </row>
    <row r="283" spans="2:34" ht="29.25" thickBot="1" x14ac:dyDescent="0.25">
      <c r="B283" s="190" t="str">
        <f>תקן[[#This Row],[סוג מרכז]]</f>
        <v>תשושי נפש</v>
      </c>
      <c r="C283" s="190">
        <f>תקן[[#This Row],[גודל מרכז]]</f>
        <v>20</v>
      </c>
      <c r="D283" s="190" t="str">
        <f>תקן[[#This Row],[סוג פריט]]</f>
        <v>מטבח וחדר אוכל</v>
      </c>
      <c r="E283" s="190" t="str">
        <f>תקן[[#This Row],[קטגוריה]]</f>
        <v>מטבח</v>
      </c>
      <c r="F283" s="177" t="str">
        <f>תקן[[#This Row],[תיאור הפריט]]</f>
        <v>מרכך מים אוטומטי למטבח</v>
      </c>
      <c r="G283" s="190">
        <f>תקן[[#This Row],[עלות פריט]]</f>
        <v>3000</v>
      </c>
      <c r="H283" s="190">
        <f>תקן[[#This Row],[כמות]]</f>
        <v>1</v>
      </c>
      <c r="I283" s="190">
        <f>תקן[[#This Row],[סהכ עלות]]</f>
        <v>3000</v>
      </c>
      <c r="J283" s="191"/>
      <c r="K283" s="179" t="str">
        <f t="shared" si="46"/>
        <v>מרכך מים אוטומטי למטבח</v>
      </c>
      <c r="L283" s="180"/>
      <c r="M283" s="181">
        <f t="shared" si="44"/>
        <v>-1</v>
      </c>
      <c r="N283" s="181">
        <f t="shared" si="45"/>
        <v>0</v>
      </c>
      <c r="O283" s="180"/>
      <c r="P283" s="192"/>
      <c r="Q283" s="185" t="str">
        <f t="shared" si="51"/>
        <v>תשושי נפש</v>
      </c>
      <c r="R283" s="185">
        <f t="shared" si="52"/>
        <v>20</v>
      </c>
      <c r="S283" s="185" t="str">
        <f t="shared" si="53"/>
        <v>מטבח וחדר אוכל</v>
      </c>
      <c r="T283" s="186" t="str">
        <f t="shared" si="54"/>
        <v>מרכך מים אוטומטי למטבח</v>
      </c>
      <c r="U283" s="187">
        <f t="shared" si="48"/>
        <v>0</v>
      </c>
      <c r="V283" s="181">
        <f t="shared" si="49"/>
        <v>-1</v>
      </c>
      <c r="W283" s="181">
        <f t="shared" si="50"/>
        <v>3000</v>
      </c>
      <c r="X283" s="181">
        <f t="shared" si="47"/>
        <v>0</v>
      </c>
      <c r="Y283" s="193"/>
      <c r="AA283" s="189" t="str">
        <f>'טבלה מרכזת תקן מקור'!A283</f>
        <v>תשושי נפש</v>
      </c>
      <c r="AB283" s="189">
        <f>'טבלה מרכזת תקן מקור'!B283</f>
        <v>20</v>
      </c>
      <c r="AC283" s="189" t="str">
        <f>'טבלה מרכזת תקן מקור'!C283</f>
        <v>מטבח וחדר אוכל</v>
      </c>
      <c r="AD283" s="189" t="str">
        <f>'טבלה מרכזת תקן מקור'!D283</f>
        <v>מטבח</v>
      </c>
      <c r="AE283" s="189" t="str">
        <f>'טבלה מרכזת תקן מקור'!E283</f>
        <v>מרכך מים אוטומטי למטבח</v>
      </c>
      <c r="AF283" s="189">
        <f>'טבלה מרכזת תקן מקור'!F283</f>
        <v>3000</v>
      </c>
      <c r="AG283" s="189">
        <f>'טבלה מרכזת תקן מקור'!G283</f>
        <v>1</v>
      </c>
      <c r="AH283" s="189">
        <f>'טבלה מרכזת תקן מקור'!H283</f>
        <v>3000</v>
      </c>
    </row>
    <row r="284" spans="2:34" ht="43.5" thickBot="1" x14ac:dyDescent="0.25">
      <c r="B284" s="190" t="str">
        <f>תקן[[#This Row],[סוג מרכז]]</f>
        <v>תשושי נפש</v>
      </c>
      <c r="C284" s="190">
        <f>תקן[[#This Row],[גודל מרכז]]</f>
        <v>20</v>
      </c>
      <c r="D284" s="190" t="str">
        <f>תקן[[#This Row],[סוג פריט]]</f>
        <v>מטבח וחדר אוכל</v>
      </c>
      <c r="E284" s="190" t="str">
        <f>תקן[[#This Row],[קטגוריה]]</f>
        <v>חדר אוכל-כלי הגשה</v>
      </c>
      <c r="F284" s="177" t="str">
        <f>תקן[[#This Row],[תיאור הפריט]]</f>
        <v>מרקיה, סלסלת לחם, סט מלח פלפל סוכר, מתקן מפיות, קיסמי שיניים</v>
      </c>
      <c r="G284" s="190">
        <f>תקן[[#This Row],[עלות פריט]]</f>
        <v>250</v>
      </c>
      <c r="H284" s="190">
        <f>תקן[[#This Row],[כמות]]</f>
        <v>6</v>
      </c>
      <c r="I284" s="190">
        <f>תקן[[#This Row],[סהכ עלות]]</f>
        <v>1500</v>
      </c>
      <c r="J284" s="191"/>
      <c r="K284" s="179" t="str">
        <f t="shared" si="46"/>
        <v>מרקיה, סלסלת לחם, סט מלח פלפל סוכר, מתקן מפיות, קיסמי שיניים</v>
      </c>
      <c r="L284" s="180"/>
      <c r="M284" s="181">
        <f t="shared" si="44"/>
        <v>-6</v>
      </c>
      <c r="N284" s="181">
        <f t="shared" si="45"/>
        <v>0</v>
      </c>
      <c r="O284" s="180"/>
      <c r="P284" s="192"/>
      <c r="Q284" s="185" t="str">
        <f t="shared" si="51"/>
        <v>תשושי נפש</v>
      </c>
      <c r="R284" s="185">
        <f t="shared" si="52"/>
        <v>20</v>
      </c>
      <c r="S284" s="185" t="str">
        <f t="shared" si="53"/>
        <v>מטבח וחדר אוכל</v>
      </c>
      <c r="T284" s="186" t="str">
        <f t="shared" si="54"/>
        <v>מרקיה, סלסלת לחם, סט מלח פלפל סוכר, מתקן מפיות, קיסמי שיניים</v>
      </c>
      <c r="U284" s="187">
        <f t="shared" si="48"/>
        <v>0</v>
      </c>
      <c r="V284" s="181">
        <f t="shared" si="49"/>
        <v>-6</v>
      </c>
      <c r="W284" s="181">
        <f t="shared" si="50"/>
        <v>250</v>
      </c>
      <c r="X284" s="181">
        <f t="shared" si="47"/>
        <v>0</v>
      </c>
      <c r="Y284" s="193"/>
      <c r="AA284" s="189" t="str">
        <f>'טבלה מרכזת תקן מקור'!A284</f>
        <v>תשושי נפש</v>
      </c>
      <c r="AB284" s="189">
        <f>'טבלה מרכזת תקן מקור'!B284</f>
        <v>20</v>
      </c>
      <c r="AC284" s="189" t="str">
        <f>'טבלה מרכזת תקן מקור'!C284</f>
        <v>מטבח וחדר אוכל</v>
      </c>
      <c r="AD284" s="189" t="str">
        <f>'טבלה מרכזת תקן מקור'!D284</f>
        <v>חדר אוכל-כלי הגשה</v>
      </c>
      <c r="AE284" s="189" t="str">
        <f>'טבלה מרכזת תקן מקור'!E284</f>
        <v>מרקיה, סלסלת לחם, סט מלח פלפל סוכר, מתקן מפיות, קיסמי שיניים</v>
      </c>
      <c r="AF284" s="189">
        <f>'טבלה מרכזת תקן מקור'!F284</f>
        <v>250</v>
      </c>
      <c r="AG284" s="189">
        <f>'טבלה מרכזת תקן מקור'!G284</f>
        <v>6</v>
      </c>
      <c r="AH284" s="189">
        <f>'טבלה מרכזת תקן מקור'!H284</f>
        <v>1500</v>
      </c>
    </row>
    <row r="285" spans="2:34" ht="15" thickBot="1" x14ac:dyDescent="0.25">
      <c r="B285" s="190" t="str">
        <f>תקן[[#This Row],[סוג מרכז]]</f>
        <v>תשושי נפש</v>
      </c>
      <c r="C285" s="190">
        <f>תקן[[#This Row],[גודל מרכז]]</f>
        <v>20</v>
      </c>
      <c r="D285" s="190" t="str">
        <f>תקן[[#This Row],[סוג פריט]]</f>
        <v>מטבח וחדר אוכל</v>
      </c>
      <c r="E285" s="190" t="str">
        <f>תקן[[#This Row],[קטגוריה]]</f>
        <v>מטבח</v>
      </c>
      <c r="F285" s="177" t="str">
        <f>תקן[[#This Row],[תיאור הפריט]]</f>
        <v>עגלת 3 קומות</v>
      </c>
      <c r="G285" s="190">
        <f>תקן[[#This Row],[עלות פריט]]</f>
        <v>1000</v>
      </c>
      <c r="H285" s="190">
        <f>תקן[[#This Row],[כמות]]</f>
        <v>1</v>
      </c>
      <c r="I285" s="190">
        <f>תקן[[#This Row],[סהכ עלות]]</f>
        <v>1000</v>
      </c>
      <c r="J285" s="191"/>
      <c r="K285" s="179" t="str">
        <f t="shared" si="46"/>
        <v>עגלת 3 קומות</v>
      </c>
      <c r="L285" s="180"/>
      <c r="M285" s="181">
        <f t="shared" si="44"/>
        <v>-1</v>
      </c>
      <c r="N285" s="181">
        <f t="shared" si="45"/>
        <v>0</v>
      </c>
      <c r="O285" s="180"/>
      <c r="P285" s="192"/>
      <c r="Q285" s="185" t="str">
        <f t="shared" si="51"/>
        <v>תשושי נפש</v>
      </c>
      <c r="R285" s="185">
        <f t="shared" si="52"/>
        <v>20</v>
      </c>
      <c r="S285" s="185" t="str">
        <f t="shared" si="53"/>
        <v>מטבח וחדר אוכל</v>
      </c>
      <c r="T285" s="186" t="str">
        <f t="shared" si="54"/>
        <v>עגלת 3 קומות</v>
      </c>
      <c r="U285" s="187">
        <f t="shared" si="48"/>
        <v>0</v>
      </c>
      <c r="V285" s="181">
        <f t="shared" si="49"/>
        <v>-1</v>
      </c>
      <c r="W285" s="181">
        <f t="shared" si="50"/>
        <v>1000</v>
      </c>
      <c r="X285" s="181">
        <f t="shared" si="47"/>
        <v>0</v>
      </c>
      <c r="Y285" s="193"/>
      <c r="AA285" s="189" t="str">
        <f>'טבלה מרכזת תקן מקור'!A285</f>
        <v>תשושי נפש</v>
      </c>
      <c r="AB285" s="189">
        <f>'טבלה מרכזת תקן מקור'!B285</f>
        <v>20</v>
      </c>
      <c r="AC285" s="189" t="str">
        <f>'טבלה מרכזת תקן מקור'!C285</f>
        <v>מטבח וחדר אוכל</v>
      </c>
      <c r="AD285" s="189" t="str">
        <f>'טבלה מרכזת תקן מקור'!D285</f>
        <v>מטבח</v>
      </c>
      <c r="AE285" s="189" t="str">
        <f>'טבלה מרכזת תקן מקור'!E285</f>
        <v>עגלת 3 קומות</v>
      </c>
      <c r="AF285" s="189">
        <f>'טבלה מרכזת תקן מקור'!F285</f>
        <v>1000</v>
      </c>
      <c r="AG285" s="189">
        <f>'טבלה מרכזת תקן מקור'!G285</f>
        <v>1</v>
      </c>
      <c r="AH285" s="189">
        <f>'טבלה מרכזת תקן מקור'!H285</f>
        <v>1000</v>
      </c>
    </row>
    <row r="286" spans="2:34" ht="15" thickBot="1" x14ac:dyDescent="0.25">
      <c r="B286" s="190" t="str">
        <f>תקן[[#This Row],[סוג מרכז]]</f>
        <v>תשושי נפש</v>
      </c>
      <c r="C286" s="190">
        <f>תקן[[#This Row],[גודל מרכז]]</f>
        <v>20</v>
      </c>
      <c r="D286" s="190" t="str">
        <f>תקן[[#This Row],[סוג פריט]]</f>
        <v>מטבח וחדר אוכל</v>
      </c>
      <c r="E286" s="190" t="str">
        <f>תקן[[#This Row],[קטגוריה]]</f>
        <v>מטבח</v>
      </c>
      <c r="F286" s="177" t="str">
        <f>תקן[[#This Row],[תיאור הפריט]]</f>
        <v>עגלת נירוסטה לפח אשפה</v>
      </c>
      <c r="G286" s="190">
        <f>תקן[[#This Row],[עלות פריט]]</f>
        <v>500</v>
      </c>
      <c r="H286" s="190">
        <f>תקן[[#This Row],[כמות]]</f>
        <v>1</v>
      </c>
      <c r="I286" s="190">
        <f>תקן[[#This Row],[סהכ עלות]]</f>
        <v>500</v>
      </c>
      <c r="J286" s="191"/>
      <c r="K286" s="179" t="str">
        <f t="shared" si="46"/>
        <v>עגלת נירוסטה לפח אשפה</v>
      </c>
      <c r="L286" s="180"/>
      <c r="M286" s="181">
        <f t="shared" si="44"/>
        <v>-1</v>
      </c>
      <c r="N286" s="181">
        <f t="shared" si="45"/>
        <v>0</v>
      </c>
      <c r="O286" s="180"/>
      <c r="P286" s="192"/>
      <c r="Q286" s="185" t="str">
        <f t="shared" si="51"/>
        <v>תשושי נפש</v>
      </c>
      <c r="R286" s="185">
        <f t="shared" si="52"/>
        <v>20</v>
      </c>
      <c r="S286" s="185" t="str">
        <f t="shared" si="53"/>
        <v>מטבח וחדר אוכל</v>
      </c>
      <c r="T286" s="186" t="str">
        <f t="shared" si="54"/>
        <v>עגלת נירוסטה לפח אשפה</v>
      </c>
      <c r="U286" s="187">
        <f t="shared" si="48"/>
        <v>0</v>
      </c>
      <c r="V286" s="181">
        <f t="shared" si="49"/>
        <v>-1</v>
      </c>
      <c r="W286" s="181">
        <f t="shared" si="50"/>
        <v>500</v>
      </c>
      <c r="X286" s="181">
        <f t="shared" si="47"/>
        <v>0</v>
      </c>
      <c r="Y286" s="193"/>
      <c r="AA286" s="189" t="str">
        <f>'טבלה מרכזת תקן מקור'!A286</f>
        <v>תשושי נפש</v>
      </c>
      <c r="AB286" s="189">
        <f>'טבלה מרכזת תקן מקור'!B286</f>
        <v>20</v>
      </c>
      <c r="AC286" s="189" t="str">
        <f>'טבלה מרכזת תקן מקור'!C286</f>
        <v>מטבח וחדר אוכל</v>
      </c>
      <c r="AD286" s="189" t="str">
        <f>'טבלה מרכזת תקן מקור'!D286</f>
        <v>מטבח</v>
      </c>
      <c r="AE286" s="189" t="str">
        <f>'טבלה מרכזת תקן מקור'!E286</f>
        <v>עגלת נירוסטה לפח אשפה</v>
      </c>
      <c r="AF286" s="189">
        <f>'טבלה מרכזת תקן מקור'!F286</f>
        <v>500</v>
      </c>
      <c r="AG286" s="189">
        <f>'טבלה מרכזת תקן מקור'!G286</f>
        <v>1</v>
      </c>
      <c r="AH286" s="189">
        <f>'טבלה מרכזת תקן מקור'!H286</f>
        <v>500</v>
      </c>
    </row>
    <row r="287" spans="2:34" ht="15" thickBot="1" x14ac:dyDescent="0.25">
      <c r="B287" s="190" t="str">
        <f>תקן[[#This Row],[סוג מרכז]]</f>
        <v>תשושי נפש</v>
      </c>
      <c r="C287" s="190">
        <f>תקן[[#This Row],[גודל מרכז]]</f>
        <v>20</v>
      </c>
      <c r="D287" s="190" t="str">
        <f>תקן[[#This Row],[סוג פריט]]</f>
        <v>מטבח וחדר אוכל</v>
      </c>
      <c r="E287" s="190" t="str">
        <f>תקן[[#This Row],[קטגוריה]]</f>
        <v>מטבח</v>
      </c>
      <c r="F287" s="177" t="str">
        <f>תקן[[#This Row],[תיאור הפריט]]</f>
        <v>קומביסטימר+מעמד</v>
      </c>
      <c r="G287" s="190">
        <f>תקן[[#This Row],[עלות פריט]]</f>
        <v>15000</v>
      </c>
      <c r="H287" s="190">
        <f>תקן[[#This Row],[כמות]]</f>
        <v>1</v>
      </c>
      <c r="I287" s="190">
        <f>תקן[[#This Row],[סהכ עלות]]</f>
        <v>15000</v>
      </c>
      <c r="J287" s="191"/>
      <c r="K287" s="179" t="str">
        <f t="shared" si="46"/>
        <v>קומביסטימר+מעמד</v>
      </c>
      <c r="L287" s="180"/>
      <c r="M287" s="181">
        <f t="shared" si="44"/>
        <v>-1</v>
      </c>
      <c r="N287" s="181">
        <f t="shared" si="45"/>
        <v>0</v>
      </c>
      <c r="O287" s="180"/>
      <c r="P287" s="192"/>
      <c r="Q287" s="185" t="str">
        <f t="shared" si="51"/>
        <v>תשושי נפש</v>
      </c>
      <c r="R287" s="185">
        <f t="shared" si="52"/>
        <v>20</v>
      </c>
      <c r="S287" s="185" t="str">
        <f t="shared" si="53"/>
        <v>מטבח וחדר אוכל</v>
      </c>
      <c r="T287" s="186" t="str">
        <f t="shared" si="54"/>
        <v>קומביסטימר+מעמד</v>
      </c>
      <c r="U287" s="187">
        <f t="shared" si="48"/>
        <v>0</v>
      </c>
      <c r="V287" s="181">
        <f t="shared" si="49"/>
        <v>-1</v>
      </c>
      <c r="W287" s="181">
        <f t="shared" si="50"/>
        <v>15000</v>
      </c>
      <c r="X287" s="181">
        <f t="shared" si="47"/>
        <v>0</v>
      </c>
      <c r="Y287" s="193"/>
      <c r="AA287" s="189" t="str">
        <f>'טבלה מרכזת תקן מקור'!A287</f>
        <v>תשושי נפש</v>
      </c>
      <c r="AB287" s="189">
        <f>'טבלה מרכזת תקן מקור'!B287</f>
        <v>20</v>
      </c>
      <c r="AC287" s="189" t="str">
        <f>'טבלה מרכזת תקן מקור'!C287</f>
        <v>מטבח וחדר אוכל</v>
      </c>
      <c r="AD287" s="189" t="str">
        <f>'טבלה מרכזת תקן מקור'!D287</f>
        <v>מטבח</v>
      </c>
      <c r="AE287" s="189" t="str">
        <f>'טבלה מרכזת תקן מקור'!E287</f>
        <v>קומביסטימר+מעמד</v>
      </c>
      <c r="AF287" s="189">
        <f>'טבלה מרכזת תקן מקור'!F287</f>
        <v>15000</v>
      </c>
      <c r="AG287" s="189">
        <f>'טבלה מרכזת תקן מקור'!G287</f>
        <v>1</v>
      </c>
      <c r="AH287" s="189">
        <f>'טבלה מרכזת תקן מקור'!H287</f>
        <v>15000</v>
      </c>
    </row>
    <row r="288" spans="2:34" ht="15" thickBot="1" x14ac:dyDescent="0.25">
      <c r="B288" s="190" t="str">
        <f>תקן[[#This Row],[סוג מרכז]]</f>
        <v>תשושי נפש</v>
      </c>
      <c r="C288" s="190">
        <f>תקן[[#This Row],[גודל מרכז]]</f>
        <v>20</v>
      </c>
      <c r="D288" s="190" t="str">
        <f>תקן[[#This Row],[סוג פריט]]</f>
        <v>מטבח וחדר אוכל</v>
      </c>
      <c r="E288" s="190" t="str">
        <f>תקן[[#This Row],[קטגוריה]]</f>
        <v>מטבח</v>
      </c>
      <c r="F288" s="177" t="str">
        <f>תקן[[#This Row],[תיאור הפריט]]</f>
        <v>קוצץ ירקות מקצועי</v>
      </c>
      <c r="G288" s="190">
        <f>תקן[[#This Row],[עלות פריט]]</f>
        <v>5000</v>
      </c>
      <c r="H288" s="190">
        <f>תקן[[#This Row],[כמות]]</f>
        <v>0</v>
      </c>
      <c r="I288" s="190">
        <f>תקן[[#This Row],[סהכ עלות]]</f>
        <v>0</v>
      </c>
      <c r="J288" s="191"/>
      <c r="K288" s="179" t="str">
        <f t="shared" si="46"/>
        <v>קוצץ ירקות מקצועי</v>
      </c>
      <c r="L288" s="180"/>
      <c r="M288" s="181">
        <f t="shared" si="44"/>
        <v>0</v>
      </c>
      <c r="N288" s="181">
        <f t="shared" si="45"/>
        <v>0</v>
      </c>
      <c r="O288" s="180"/>
      <c r="P288" s="192"/>
      <c r="Q288" s="185" t="str">
        <f t="shared" si="51"/>
        <v>תשושי נפש</v>
      </c>
      <c r="R288" s="185">
        <f t="shared" si="52"/>
        <v>20</v>
      </c>
      <c r="S288" s="185" t="str">
        <f t="shared" si="53"/>
        <v>מטבח וחדר אוכל</v>
      </c>
      <c r="T288" s="186" t="str">
        <f t="shared" si="54"/>
        <v>קוצץ ירקות מקצועי</v>
      </c>
      <c r="U288" s="187">
        <f t="shared" si="48"/>
        <v>0</v>
      </c>
      <c r="V288" s="181">
        <f t="shared" si="49"/>
        <v>0</v>
      </c>
      <c r="W288" s="181">
        <f t="shared" si="50"/>
        <v>5000</v>
      </c>
      <c r="X288" s="181">
        <f t="shared" si="47"/>
        <v>0</v>
      </c>
      <c r="Y288" s="193"/>
      <c r="AA288" s="189" t="str">
        <f>'טבלה מרכזת תקן מקור'!A288</f>
        <v>תשושי נפש</v>
      </c>
      <c r="AB288" s="189">
        <f>'טבלה מרכזת תקן מקור'!B288</f>
        <v>20</v>
      </c>
      <c r="AC288" s="189" t="str">
        <f>'טבלה מרכזת תקן מקור'!C288</f>
        <v>מטבח וחדר אוכל</v>
      </c>
      <c r="AD288" s="189" t="str">
        <f>'טבלה מרכזת תקן מקור'!D288</f>
        <v>מטבח</v>
      </c>
      <c r="AE288" s="189" t="str">
        <f>'טבלה מרכזת תקן מקור'!E288</f>
        <v>קוצץ ירקות מקצועי</v>
      </c>
      <c r="AF288" s="189">
        <f>'טבלה מרכזת תקן מקור'!F288</f>
        <v>5000</v>
      </c>
      <c r="AG288" s="189">
        <f>'טבלה מרכזת תקן מקור'!G288</f>
        <v>0</v>
      </c>
      <c r="AH288" s="189">
        <f>'טבלה מרכזת תקן מקור'!H288</f>
        <v>0</v>
      </c>
    </row>
    <row r="289" spans="2:34" ht="43.5" thickBot="1" x14ac:dyDescent="0.25">
      <c r="B289" s="190" t="str">
        <f>תקן[[#This Row],[סוג מרכז]]</f>
        <v>תשושי נפש</v>
      </c>
      <c r="C289" s="190">
        <f>תקן[[#This Row],[גודל מרכז]]</f>
        <v>20</v>
      </c>
      <c r="D289" s="190" t="str">
        <f>תקן[[#This Row],[סוג פריט]]</f>
        <v>מטבח וחדר אוכל</v>
      </c>
      <c r="E289" s="190" t="str">
        <f>תקן[[#This Row],[קטגוריה]]</f>
        <v>חדר אוכל-כלי הגשה</v>
      </c>
      <c r="F289" s="177" t="str">
        <f>תקן[[#This Row],[תיאור הפריט]]</f>
        <v>קערות הגשה, מצקות וכפות הגשה, ארגזי פלסטויק לאיסוף</v>
      </c>
      <c r="G289" s="190">
        <f>תקן[[#This Row],[עלות פריט]]</f>
        <v>1200</v>
      </c>
      <c r="H289" s="190">
        <f>תקן[[#This Row],[כמות]]</f>
        <v>2</v>
      </c>
      <c r="I289" s="190">
        <f>תקן[[#This Row],[סהכ עלות]]</f>
        <v>2400</v>
      </c>
      <c r="J289" s="191"/>
      <c r="K289" s="179" t="str">
        <f t="shared" si="46"/>
        <v>קערות הגשה, מצקות וכפות הגשה, ארגזי פלסטויק לאיסוף</v>
      </c>
      <c r="L289" s="180"/>
      <c r="M289" s="181">
        <f t="shared" si="44"/>
        <v>-2</v>
      </c>
      <c r="N289" s="181">
        <f t="shared" si="45"/>
        <v>0</v>
      </c>
      <c r="O289" s="180"/>
      <c r="P289" s="192"/>
      <c r="Q289" s="185" t="str">
        <f t="shared" si="51"/>
        <v>תשושי נפש</v>
      </c>
      <c r="R289" s="185">
        <f t="shared" si="52"/>
        <v>20</v>
      </c>
      <c r="S289" s="185" t="str">
        <f t="shared" si="53"/>
        <v>מטבח וחדר אוכל</v>
      </c>
      <c r="T289" s="186" t="str">
        <f t="shared" si="54"/>
        <v>קערות הגשה, מצקות וכפות הגשה, ארגזי פלסטויק לאיסוף</v>
      </c>
      <c r="U289" s="187">
        <f t="shared" si="48"/>
        <v>0</v>
      </c>
      <c r="V289" s="181">
        <f t="shared" si="49"/>
        <v>-2</v>
      </c>
      <c r="W289" s="181">
        <f t="shared" si="50"/>
        <v>1200</v>
      </c>
      <c r="X289" s="181">
        <f t="shared" si="47"/>
        <v>0</v>
      </c>
      <c r="Y289" s="193"/>
      <c r="AA289" s="189" t="str">
        <f>'טבלה מרכזת תקן מקור'!A289</f>
        <v>תשושי נפש</v>
      </c>
      <c r="AB289" s="189">
        <f>'טבלה מרכזת תקן מקור'!B289</f>
        <v>20</v>
      </c>
      <c r="AC289" s="189" t="str">
        <f>'טבלה מרכזת תקן מקור'!C289</f>
        <v>מטבח וחדר אוכל</v>
      </c>
      <c r="AD289" s="189" t="str">
        <f>'טבלה מרכזת תקן מקור'!D289</f>
        <v>חדר אוכל-כלי הגשה</v>
      </c>
      <c r="AE289" s="189" t="str">
        <f>'טבלה מרכזת תקן מקור'!E289</f>
        <v>קערות הגשה, מצקות וכפות הגשה, ארגזי פלסטויק לאיסוף</v>
      </c>
      <c r="AF289" s="189">
        <f>'טבלה מרכזת תקן מקור'!F289</f>
        <v>1200</v>
      </c>
      <c r="AG289" s="189">
        <f>'טבלה מרכזת תקן מקור'!G289</f>
        <v>2</v>
      </c>
      <c r="AH289" s="189">
        <f>'טבלה מרכזת תקן מקור'!H289</f>
        <v>2400</v>
      </c>
    </row>
    <row r="290" spans="2:34" ht="29.25" thickBot="1" x14ac:dyDescent="0.25">
      <c r="B290" s="190" t="str">
        <f>תקן[[#This Row],[סוג מרכז]]</f>
        <v>תשושי נפש</v>
      </c>
      <c r="C290" s="190">
        <f>תקן[[#This Row],[גודל מרכז]]</f>
        <v>20</v>
      </c>
      <c r="D290" s="190" t="str">
        <f>תקן[[#This Row],[סוג פריט]]</f>
        <v>מטבח וחדר אוכל</v>
      </c>
      <c r="E290" s="190" t="str">
        <f>תקן[[#This Row],[קטגוריה]]</f>
        <v>כלי הכנה-מטבח מחמם</v>
      </c>
      <c r="F290" s="177" t="str">
        <f>תקן[[#This Row],[תיאור הפריט]]</f>
        <v>קערות וקעריות מסוגים שונים</v>
      </c>
      <c r="G290" s="190">
        <f>תקן[[#This Row],[עלות פריט]]</f>
        <v>500</v>
      </c>
      <c r="H290" s="190">
        <f>תקן[[#This Row],[כמות]]</f>
        <v>1</v>
      </c>
      <c r="I290" s="190">
        <f>תקן[[#This Row],[סהכ עלות]]</f>
        <v>500</v>
      </c>
      <c r="J290" s="191"/>
      <c r="K290" s="179" t="str">
        <f t="shared" si="46"/>
        <v>קערות וקעריות מסוגים שונים</v>
      </c>
      <c r="L290" s="180"/>
      <c r="M290" s="181">
        <f t="shared" si="44"/>
        <v>-1</v>
      </c>
      <c r="N290" s="181">
        <f t="shared" si="45"/>
        <v>0</v>
      </c>
      <c r="O290" s="180"/>
      <c r="P290" s="192"/>
      <c r="Q290" s="185" t="str">
        <f t="shared" si="51"/>
        <v>תשושי נפש</v>
      </c>
      <c r="R290" s="185">
        <f t="shared" si="52"/>
        <v>20</v>
      </c>
      <c r="S290" s="185" t="str">
        <f t="shared" si="53"/>
        <v>מטבח וחדר אוכל</v>
      </c>
      <c r="T290" s="186" t="str">
        <f t="shared" si="54"/>
        <v>קערות וקעריות מסוגים שונים</v>
      </c>
      <c r="U290" s="187">
        <f t="shared" si="48"/>
        <v>0</v>
      </c>
      <c r="V290" s="181">
        <f t="shared" si="49"/>
        <v>-1</v>
      </c>
      <c r="W290" s="181">
        <f t="shared" si="50"/>
        <v>500</v>
      </c>
      <c r="X290" s="181">
        <f t="shared" si="47"/>
        <v>0</v>
      </c>
      <c r="Y290" s="193"/>
      <c r="AA290" s="189" t="str">
        <f>'טבלה מרכזת תקן מקור'!A290</f>
        <v>תשושי נפש</v>
      </c>
      <c r="AB290" s="189">
        <f>'טבלה מרכזת תקן מקור'!B290</f>
        <v>20</v>
      </c>
      <c r="AC290" s="189" t="str">
        <f>'טבלה מרכזת תקן מקור'!C290</f>
        <v>מטבח וחדר אוכל</v>
      </c>
      <c r="AD290" s="189" t="str">
        <f>'טבלה מרכזת תקן מקור'!D290</f>
        <v>כלי הכנה-מטבח מחמם</v>
      </c>
      <c r="AE290" s="189" t="str">
        <f>'טבלה מרכזת תקן מקור'!E290</f>
        <v>קערות וקעריות מסוגים שונים</v>
      </c>
      <c r="AF290" s="189">
        <f>'טבלה מרכזת תקן מקור'!F290</f>
        <v>500</v>
      </c>
      <c r="AG290" s="189">
        <f>'טבלה מרכזת תקן מקור'!G290</f>
        <v>1</v>
      </c>
      <c r="AH290" s="189">
        <f>'טבלה מרכזת תקן מקור'!H290</f>
        <v>500</v>
      </c>
    </row>
    <row r="291" spans="2:34" ht="29.25" thickBot="1" x14ac:dyDescent="0.25">
      <c r="B291" s="190" t="str">
        <f>תקן[[#This Row],[סוג מרכז]]</f>
        <v>תשושי נפש</v>
      </c>
      <c r="C291" s="190">
        <f>תקן[[#This Row],[גודל מרכז]]</f>
        <v>20</v>
      </c>
      <c r="D291" s="190" t="str">
        <f>תקן[[#This Row],[סוג פריט]]</f>
        <v>מטבח וחדר אוכל</v>
      </c>
      <c r="E291" s="190" t="str">
        <f>תקן[[#This Row],[קטגוריה]]</f>
        <v>מטבח</v>
      </c>
      <c r="F291" s="177" t="str">
        <f>תקן[[#This Row],[תיאור הפריט]]</f>
        <v>שולחן ( 2 מ') עם כיור כפול + מדף תחתוןן</v>
      </c>
      <c r="G291" s="190">
        <f>תקן[[#This Row],[עלות פריט]]</f>
        <v>4200</v>
      </c>
      <c r="H291" s="190">
        <f>תקן[[#This Row],[כמות]]</f>
        <v>0</v>
      </c>
      <c r="I291" s="190">
        <f>תקן[[#This Row],[סהכ עלות]]</f>
        <v>0</v>
      </c>
      <c r="J291" s="191"/>
      <c r="K291" s="179" t="str">
        <f t="shared" si="46"/>
        <v>שולחן ( 2 מ') עם כיור כפול + מדף תחתוןן</v>
      </c>
      <c r="L291" s="180"/>
      <c r="M291" s="181">
        <f t="shared" si="44"/>
        <v>0</v>
      </c>
      <c r="N291" s="181">
        <f t="shared" si="45"/>
        <v>0</v>
      </c>
      <c r="O291" s="180"/>
      <c r="P291" s="192"/>
      <c r="Q291" s="185" t="str">
        <f t="shared" si="51"/>
        <v>תשושי נפש</v>
      </c>
      <c r="R291" s="185">
        <f t="shared" si="52"/>
        <v>20</v>
      </c>
      <c r="S291" s="185" t="str">
        <f t="shared" si="53"/>
        <v>מטבח וחדר אוכל</v>
      </c>
      <c r="T291" s="186" t="str">
        <f t="shared" si="54"/>
        <v>שולחן ( 2 מ') עם כיור כפול + מדף תחתוןן</v>
      </c>
      <c r="U291" s="187">
        <f t="shared" si="48"/>
        <v>0</v>
      </c>
      <c r="V291" s="181">
        <f t="shared" si="49"/>
        <v>0</v>
      </c>
      <c r="W291" s="181">
        <f t="shared" si="50"/>
        <v>4200</v>
      </c>
      <c r="X291" s="181">
        <f t="shared" si="47"/>
        <v>0</v>
      </c>
      <c r="Y291" s="193"/>
      <c r="AA291" s="189" t="str">
        <f>'טבלה מרכזת תקן מקור'!A291</f>
        <v>תשושי נפש</v>
      </c>
      <c r="AB291" s="189">
        <f>'טבלה מרכזת תקן מקור'!B291</f>
        <v>20</v>
      </c>
      <c r="AC291" s="189" t="str">
        <f>'טבלה מרכזת תקן מקור'!C291</f>
        <v>מטבח וחדר אוכל</v>
      </c>
      <c r="AD291" s="189" t="str">
        <f>'טבלה מרכזת תקן מקור'!D291</f>
        <v>מטבח</v>
      </c>
      <c r="AE291" s="189" t="str">
        <f>'טבלה מרכזת תקן מקור'!E291</f>
        <v>שולחן ( 2 מ') עם כיור כפול + מדף תחתוןן</v>
      </c>
      <c r="AF291" s="189">
        <f>'טבלה מרכזת תקן מקור'!F291</f>
        <v>4200</v>
      </c>
      <c r="AG291" s="189">
        <f>'טבלה מרכזת תקן מקור'!G291</f>
        <v>0</v>
      </c>
      <c r="AH291" s="189">
        <f>'טבלה מרכזת תקן מקור'!H291</f>
        <v>0</v>
      </c>
    </row>
    <row r="292" spans="2:34" ht="29.25" thickBot="1" x14ac:dyDescent="0.25">
      <c r="B292" s="190" t="str">
        <f>תקן[[#This Row],[סוג מרכז]]</f>
        <v>תשושי נפש</v>
      </c>
      <c r="C292" s="190">
        <f>תקן[[#This Row],[גודל מרכז]]</f>
        <v>20</v>
      </c>
      <c r="D292" s="190" t="str">
        <f>תקן[[#This Row],[סוג פריט]]</f>
        <v>מטבח וחדר אוכל</v>
      </c>
      <c r="E292" s="190" t="str">
        <f>תקן[[#This Row],[קטגוריה]]</f>
        <v>מטבח</v>
      </c>
      <c r="F292" s="177" t="str">
        <f>תקן[[#This Row],[תיאור הפריט]]</f>
        <v>שולחן עבודה ללא כיורים + מדף תחתון</v>
      </c>
      <c r="G292" s="190">
        <f>תקן[[#This Row],[עלות פריט]]</f>
        <v>2500</v>
      </c>
      <c r="H292" s="190">
        <f>תקן[[#This Row],[כמות]]</f>
        <v>0</v>
      </c>
      <c r="I292" s="190">
        <f>תקן[[#This Row],[סהכ עלות]]</f>
        <v>0</v>
      </c>
      <c r="J292" s="191"/>
      <c r="K292" s="179" t="str">
        <f t="shared" si="46"/>
        <v>שולחן עבודה ללא כיורים + מדף תחתון</v>
      </c>
      <c r="L292" s="180"/>
      <c r="M292" s="181">
        <f t="shared" si="44"/>
        <v>0</v>
      </c>
      <c r="N292" s="181">
        <f t="shared" si="45"/>
        <v>0</v>
      </c>
      <c r="O292" s="180"/>
      <c r="P292" s="192"/>
      <c r="Q292" s="185" t="str">
        <f t="shared" si="51"/>
        <v>תשושי נפש</v>
      </c>
      <c r="R292" s="185">
        <f t="shared" si="52"/>
        <v>20</v>
      </c>
      <c r="S292" s="185" t="str">
        <f t="shared" si="53"/>
        <v>מטבח וחדר אוכל</v>
      </c>
      <c r="T292" s="186" t="str">
        <f t="shared" si="54"/>
        <v>שולחן עבודה ללא כיורים + מדף תחתון</v>
      </c>
      <c r="U292" s="187">
        <f t="shared" si="48"/>
        <v>0</v>
      </c>
      <c r="V292" s="181">
        <f t="shared" si="49"/>
        <v>0</v>
      </c>
      <c r="W292" s="181">
        <f t="shared" si="50"/>
        <v>2500</v>
      </c>
      <c r="X292" s="181">
        <f t="shared" si="47"/>
        <v>0</v>
      </c>
      <c r="Y292" s="193"/>
      <c r="AA292" s="189" t="str">
        <f>'טבלה מרכזת תקן מקור'!A292</f>
        <v>תשושי נפש</v>
      </c>
      <c r="AB292" s="189">
        <f>'טבלה מרכזת תקן מקור'!B292</f>
        <v>20</v>
      </c>
      <c r="AC292" s="189" t="str">
        <f>'טבלה מרכזת תקן מקור'!C292</f>
        <v>מטבח וחדר אוכל</v>
      </c>
      <c r="AD292" s="189" t="str">
        <f>'טבלה מרכזת תקן מקור'!D292</f>
        <v>מטבח</v>
      </c>
      <c r="AE292" s="189" t="str">
        <f>'טבלה מרכזת תקן מקור'!E292</f>
        <v>שולחן עבודה ללא כיורים + מדף תחתון</v>
      </c>
      <c r="AF292" s="189">
        <f>'טבלה מרכזת תקן מקור'!F292</f>
        <v>2500</v>
      </c>
      <c r="AG292" s="189">
        <f>'טבלה מרכזת תקן מקור'!G292</f>
        <v>0</v>
      </c>
      <c r="AH292" s="189">
        <f>'טבלה מרכזת תקן מקור'!H292</f>
        <v>0</v>
      </c>
    </row>
    <row r="293" spans="2:34" ht="29.25" thickBot="1" x14ac:dyDescent="0.25">
      <c r="B293" s="190" t="str">
        <f>תקן[[#This Row],[סוג מרכז]]</f>
        <v>תשושי נפש</v>
      </c>
      <c r="C293" s="190">
        <f>תקן[[#This Row],[גודל מרכז]]</f>
        <v>20</v>
      </c>
      <c r="D293" s="190" t="str">
        <f>תקן[[#This Row],[סוג פריט]]</f>
        <v>מטבח וחדר אוכל</v>
      </c>
      <c r="E293" s="190" t="str">
        <f>תקן[[#This Row],[קטגוריה]]</f>
        <v>מטבח</v>
      </c>
      <c r="F293" s="177" t="str">
        <f>תקן[[#This Row],[תיאור הפריט]]</f>
        <v>שולחן עם כיור יחיד ( 2 מ') + מדף תחתוןן</v>
      </c>
      <c r="G293" s="190">
        <f>תקן[[#This Row],[עלות פריט]]</f>
        <v>3500</v>
      </c>
      <c r="H293" s="190">
        <f>תקן[[#This Row],[כמות]]</f>
        <v>1</v>
      </c>
      <c r="I293" s="190">
        <f>תקן[[#This Row],[סהכ עלות]]</f>
        <v>3500</v>
      </c>
      <c r="J293" s="191"/>
      <c r="K293" s="179" t="str">
        <f t="shared" si="46"/>
        <v>שולחן עם כיור יחיד ( 2 מ') + מדף תחתוןן</v>
      </c>
      <c r="L293" s="180"/>
      <c r="M293" s="181">
        <f t="shared" si="44"/>
        <v>-1</v>
      </c>
      <c r="N293" s="181">
        <f t="shared" si="45"/>
        <v>0</v>
      </c>
      <c r="O293" s="180"/>
      <c r="P293" s="192"/>
      <c r="Q293" s="185" t="str">
        <f t="shared" si="51"/>
        <v>תשושי נפש</v>
      </c>
      <c r="R293" s="185">
        <f t="shared" si="52"/>
        <v>20</v>
      </c>
      <c r="S293" s="185" t="str">
        <f t="shared" si="53"/>
        <v>מטבח וחדר אוכל</v>
      </c>
      <c r="T293" s="186" t="str">
        <f t="shared" si="54"/>
        <v>שולחן עם כיור יחיד ( 2 מ') + מדף תחתוןן</v>
      </c>
      <c r="U293" s="187">
        <f t="shared" si="48"/>
        <v>0</v>
      </c>
      <c r="V293" s="181">
        <f t="shared" si="49"/>
        <v>-1</v>
      </c>
      <c r="W293" s="181">
        <f t="shared" si="50"/>
        <v>3500</v>
      </c>
      <c r="X293" s="181">
        <f t="shared" si="47"/>
        <v>0</v>
      </c>
      <c r="Y293" s="193"/>
      <c r="AA293" s="189" t="str">
        <f>'טבלה מרכזת תקן מקור'!A293</f>
        <v>תשושי נפש</v>
      </c>
      <c r="AB293" s="189">
        <f>'טבלה מרכזת תקן מקור'!B293</f>
        <v>20</v>
      </c>
      <c r="AC293" s="189" t="str">
        <f>'טבלה מרכזת תקן מקור'!C293</f>
        <v>מטבח וחדר אוכל</v>
      </c>
      <c r="AD293" s="189" t="str">
        <f>'טבלה מרכזת תקן מקור'!D293</f>
        <v>מטבח</v>
      </c>
      <c r="AE293" s="189" t="str">
        <f>'טבלה מרכזת תקן מקור'!E293</f>
        <v>שולחן עם כיור יחיד ( 2 מ') + מדף תחתוןן</v>
      </c>
      <c r="AF293" s="189">
        <f>'טבלה מרכזת תקן מקור'!F293</f>
        <v>3500</v>
      </c>
      <c r="AG293" s="189">
        <f>'טבלה מרכזת תקן מקור'!G293</f>
        <v>1</v>
      </c>
      <c r="AH293" s="189">
        <f>'טבלה מרכזת תקן מקור'!H293</f>
        <v>3500</v>
      </c>
    </row>
    <row r="294" spans="2:34" ht="15" thickBot="1" x14ac:dyDescent="0.25">
      <c r="B294" s="190" t="str">
        <f>תקן[[#This Row],[סוג מרכז]]</f>
        <v>תשושי נפש</v>
      </c>
      <c r="C294" s="190">
        <f>תקן[[#This Row],[גודל מרכז]]</f>
        <v>20</v>
      </c>
      <c r="D294" s="190" t="str">
        <f>תקן[[#This Row],[סוג פריט]]</f>
        <v>מטבח וחדר אוכל</v>
      </c>
      <c r="E294" s="190" t="str">
        <f>תקן[[#This Row],[קטגוריה]]</f>
        <v>מטבח</v>
      </c>
      <c r="F294" s="177" t="str">
        <f>תקן[[#This Row],[תיאור הפריט]]</f>
        <v>תנור בישול ואפייה</v>
      </c>
      <c r="G294" s="190">
        <f>תקן[[#This Row],[עלות פריט]]</f>
        <v>6500</v>
      </c>
      <c r="H294" s="190">
        <f>תקן[[#This Row],[כמות]]</f>
        <v>1</v>
      </c>
      <c r="I294" s="190">
        <f>תקן[[#This Row],[סהכ עלות]]</f>
        <v>6500</v>
      </c>
      <c r="J294" s="191"/>
      <c r="K294" s="179" t="str">
        <f t="shared" si="46"/>
        <v>תנור בישול ואפייה</v>
      </c>
      <c r="L294" s="180"/>
      <c r="M294" s="181">
        <f t="shared" si="44"/>
        <v>-1</v>
      </c>
      <c r="N294" s="181">
        <f t="shared" si="45"/>
        <v>0</v>
      </c>
      <c r="O294" s="180"/>
      <c r="P294" s="192"/>
      <c r="Q294" s="185" t="str">
        <f t="shared" si="51"/>
        <v>תשושי נפש</v>
      </c>
      <c r="R294" s="185">
        <f t="shared" si="52"/>
        <v>20</v>
      </c>
      <c r="S294" s="185" t="str">
        <f t="shared" si="53"/>
        <v>מטבח וחדר אוכל</v>
      </c>
      <c r="T294" s="186" t="str">
        <f t="shared" si="54"/>
        <v>תנור בישול ואפייה</v>
      </c>
      <c r="U294" s="187">
        <f t="shared" si="48"/>
        <v>0</v>
      </c>
      <c r="V294" s="181">
        <f t="shared" si="49"/>
        <v>-1</v>
      </c>
      <c r="W294" s="181">
        <f t="shared" si="50"/>
        <v>6500</v>
      </c>
      <c r="X294" s="181">
        <f t="shared" si="47"/>
        <v>0</v>
      </c>
      <c r="Y294" s="193"/>
      <c r="AA294" s="189" t="str">
        <f>'טבלה מרכזת תקן מקור'!A294</f>
        <v>תשושי נפש</v>
      </c>
      <c r="AB294" s="189">
        <f>'טבלה מרכזת תקן מקור'!B294</f>
        <v>20</v>
      </c>
      <c r="AC294" s="189" t="str">
        <f>'טבלה מרכזת תקן מקור'!C294</f>
        <v>מטבח וחדר אוכל</v>
      </c>
      <c r="AD294" s="189" t="str">
        <f>'טבלה מרכזת תקן מקור'!D294</f>
        <v>מטבח</v>
      </c>
      <c r="AE294" s="189" t="str">
        <f>'טבלה מרכזת תקן מקור'!E294</f>
        <v>תנור בישול ואפייה</v>
      </c>
      <c r="AF294" s="189">
        <f>'טבלה מרכזת תקן מקור'!F294</f>
        <v>6500</v>
      </c>
      <c r="AG294" s="189">
        <f>'טבלה מרכזת תקן מקור'!G294</f>
        <v>1</v>
      </c>
      <c r="AH294" s="189">
        <f>'טבלה מרכזת תקן מקור'!H294</f>
        <v>6500</v>
      </c>
    </row>
    <row r="295" spans="2:34" ht="15" thickBot="1" x14ac:dyDescent="0.25">
      <c r="B295" s="190" t="str">
        <f>תקן[[#This Row],[סוג מרכז]]</f>
        <v>תשושי נפש</v>
      </c>
      <c r="C295" s="190">
        <f>תקן[[#This Row],[גודל מרכז]]</f>
        <v>20</v>
      </c>
      <c r="D295" s="190" t="str">
        <f>תקן[[#This Row],[סוג פריט]]</f>
        <v>מטבח וחדר אוכל</v>
      </c>
      <c r="E295" s="190" t="str">
        <f>תקן[[#This Row],[קטגוריה]]</f>
        <v>מטבח</v>
      </c>
      <c r="F295" s="177" t="str">
        <f>תקן[[#This Row],[תיאור הפריט]]</f>
        <v>תנור מיקרוגל</v>
      </c>
      <c r="G295" s="190">
        <f>תקן[[#This Row],[עלות פריט]]</f>
        <v>1200</v>
      </c>
      <c r="H295" s="190">
        <f>תקן[[#This Row],[כמות]]</f>
        <v>1</v>
      </c>
      <c r="I295" s="190">
        <f>תקן[[#This Row],[סהכ עלות]]</f>
        <v>1200</v>
      </c>
      <c r="J295" s="191"/>
      <c r="K295" s="179" t="str">
        <f t="shared" si="46"/>
        <v>תנור מיקרוגל</v>
      </c>
      <c r="L295" s="180"/>
      <c r="M295" s="181">
        <f t="shared" si="44"/>
        <v>-1</v>
      </c>
      <c r="N295" s="181">
        <f t="shared" si="45"/>
        <v>0</v>
      </c>
      <c r="O295" s="180"/>
      <c r="P295" s="192"/>
      <c r="Q295" s="185" t="str">
        <f t="shared" si="51"/>
        <v>תשושי נפש</v>
      </c>
      <c r="R295" s="185">
        <f t="shared" si="52"/>
        <v>20</v>
      </c>
      <c r="S295" s="185" t="str">
        <f t="shared" si="53"/>
        <v>מטבח וחדר אוכל</v>
      </c>
      <c r="T295" s="186" t="str">
        <f t="shared" si="54"/>
        <v>תנור מיקרוגל</v>
      </c>
      <c r="U295" s="187">
        <f t="shared" si="48"/>
        <v>0</v>
      </c>
      <c r="V295" s="181">
        <f t="shared" si="49"/>
        <v>-1</v>
      </c>
      <c r="W295" s="181">
        <f t="shared" si="50"/>
        <v>1200</v>
      </c>
      <c r="X295" s="181">
        <f t="shared" si="47"/>
        <v>0</v>
      </c>
      <c r="Y295" s="193"/>
      <c r="AA295" s="189" t="str">
        <f>'טבלה מרכזת תקן מקור'!A295</f>
        <v>תשושי נפש</v>
      </c>
      <c r="AB295" s="189">
        <f>'טבלה מרכזת תקן מקור'!B295</f>
        <v>20</v>
      </c>
      <c r="AC295" s="189" t="str">
        <f>'טבלה מרכזת תקן מקור'!C295</f>
        <v>מטבח וחדר אוכל</v>
      </c>
      <c r="AD295" s="189" t="str">
        <f>'טבלה מרכזת תקן מקור'!D295</f>
        <v>מטבח</v>
      </c>
      <c r="AE295" s="189" t="str">
        <f>'טבלה מרכזת תקן מקור'!E295</f>
        <v>תנור מיקרוגל</v>
      </c>
      <c r="AF295" s="189">
        <f>'טבלה מרכזת תקן מקור'!F295</f>
        <v>1200</v>
      </c>
      <c r="AG295" s="189">
        <f>'טבלה מרכזת תקן מקור'!G295</f>
        <v>1</v>
      </c>
      <c r="AH295" s="189">
        <f>'טבלה מרכזת תקן מקור'!H295</f>
        <v>1200</v>
      </c>
    </row>
    <row r="296" spans="2:34" ht="29.25" thickBot="1" x14ac:dyDescent="0.25">
      <c r="B296" s="190" t="str">
        <f>תקן[[#This Row],[סוג מרכז]]</f>
        <v>תשושי נפש</v>
      </c>
      <c r="C296" s="190">
        <f>תקן[[#This Row],[גודל מרכז]]</f>
        <v>20</v>
      </c>
      <c r="D296" s="190" t="str">
        <f>תקן[[#This Row],[סוג פריט]]</f>
        <v>מטבח וחדר אוכל</v>
      </c>
      <c r="E296" s="190" t="str">
        <f>תקן[[#This Row],[קטגוריה]]</f>
        <v>חדר אוכל</v>
      </c>
      <c r="F296" s="177" t="str">
        <f>תקן[[#This Row],[תיאור הפריט]]</f>
        <v>תפריט דיגיטלי עם אפשרות להזמנות</v>
      </c>
      <c r="G296" s="190">
        <f>תקן[[#This Row],[עלות פריט]]</f>
        <v>2500</v>
      </c>
      <c r="H296" s="190">
        <f>תקן[[#This Row],[כמות]]</f>
        <v>1</v>
      </c>
      <c r="I296" s="190">
        <f>תקן[[#This Row],[סהכ עלות]]</f>
        <v>2500</v>
      </c>
      <c r="J296" s="191"/>
      <c r="K296" s="179" t="str">
        <f t="shared" si="46"/>
        <v>תפריט דיגיטלי עם אפשרות להזמנות</v>
      </c>
      <c r="L296" s="180"/>
      <c r="M296" s="181">
        <f t="shared" si="44"/>
        <v>-1</v>
      </c>
      <c r="N296" s="181">
        <f t="shared" si="45"/>
        <v>0</v>
      </c>
      <c r="O296" s="180"/>
      <c r="P296" s="192"/>
      <c r="Q296" s="185" t="str">
        <f t="shared" si="51"/>
        <v>תשושי נפש</v>
      </c>
      <c r="R296" s="185">
        <f t="shared" si="52"/>
        <v>20</v>
      </c>
      <c r="S296" s="185" t="str">
        <f t="shared" si="53"/>
        <v>מטבח וחדר אוכל</v>
      </c>
      <c r="T296" s="186" t="str">
        <f t="shared" si="54"/>
        <v>תפריט דיגיטלי עם אפשרות להזמנות</v>
      </c>
      <c r="U296" s="187">
        <f t="shared" si="48"/>
        <v>0</v>
      </c>
      <c r="V296" s="181">
        <f t="shared" si="49"/>
        <v>-1</v>
      </c>
      <c r="W296" s="181">
        <f t="shared" si="50"/>
        <v>2500</v>
      </c>
      <c r="X296" s="181">
        <f t="shared" si="47"/>
        <v>0</v>
      </c>
      <c r="Y296" s="193"/>
      <c r="AA296" s="189" t="str">
        <f>'טבלה מרכזת תקן מקור'!A296</f>
        <v>תשושי נפש</v>
      </c>
      <c r="AB296" s="189">
        <f>'טבלה מרכזת תקן מקור'!B296</f>
        <v>20</v>
      </c>
      <c r="AC296" s="189" t="str">
        <f>'טבלה מרכזת תקן מקור'!C296</f>
        <v>מטבח וחדר אוכל</v>
      </c>
      <c r="AD296" s="189" t="str">
        <f>'טבלה מרכזת תקן מקור'!D296</f>
        <v>חדר אוכל</v>
      </c>
      <c r="AE296" s="189" t="str">
        <f>'טבלה מרכזת תקן מקור'!E296</f>
        <v>תפריט דיגיטלי עם אפשרות להזמנות</v>
      </c>
      <c r="AF296" s="189">
        <f>'טבלה מרכזת תקן מקור'!F296</f>
        <v>2500</v>
      </c>
      <c r="AG296" s="189">
        <f>'טבלה מרכזת תקן מקור'!G296</f>
        <v>1</v>
      </c>
      <c r="AH296" s="189">
        <f>'טבלה מרכזת תקן מקור'!H296</f>
        <v>2500</v>
      </c>
    </row>
    <row r="297" spans="2:34" ht="15" thickBot="1" x14ac:dyDescent="0.25">
      <c r="B297" s="190" t="str">
        <f>תקן[[#This Row],[סוג מרכז]]</f>
        <v>תשושי נפש</v>
      </c>
      <c r="C297" s="190">
        <f>תקן[[#This Row],[גודל מרכז]]</f>
        <v>20</v>
      </c>
      <c r="D297" s="190" t="str">
        <f>תקן[[#This Row],[סוג פריט]]</f>
        <v>מיחשוב</v>
      </c>
      <c r="E297" s="190" t="str">
        <f>תקן[[#This Row],[קטגוריה]]</f>
        <v>חדר מזכירות וקבלה</v>
      </c>
      <c r="F297" s="177" t="str">
        <f>תקן[[#This Row],[תיאור הפריט]]</f>
        <v>מגרסת נייר משרדית</v>
      </c>
      <c r="G297" s="190">
        <f>תקן[[#This Row],[עלות פריט]]</f>
        <v>600</v>
      </c>
      <c r="H297" s="190">
        <f>תקן[[#This Row],[כמות]]</f>
        <v>1</v>
      </c>
      <c r="I297" s="190">
        <f>תקן[[#This Row],[סהכ עלות]]</f>
        <v>600</v>
      </c>
      <c r="J297" s="191"/>
      <c r="K297" s="179" t="str">
        <f t="shared" si="46"/>
        <v>מגרסת נייר משרדית</v>
      </c>
      <c r="L297" s="180"/>
      <c r="M297" s="181">
        <f t="shared" si="44"/>
        <v>-1</v>
      </c>
      <c r="N297" s="181">
        <f t="shared" si="45"/>
        <v>0</v>
      </c>
      <c r="O297" s="180"/>
      <c r="P297" s="192"/>
      <c r="Q297" s="185" t="str">
        <f t="shared" si="51"/>
        <v>תשושי נפש</v>
      </c>
      <c r="R297" s="185">
        <f t="shared" si="52"/>
        <v>20</v>
      </c>
      <c r="S297" s="185" t="str">
        <f t="shared" si="53"/>
        <v>מיחשוב</v>
      </c>
      <c r="T297" s="186" t="str">
        <f t="shared" si="54"/>
        <v>מגרסת נייר משרדית</v>
      </c>
      <c r="U297" s="187">
        <f t="shared" si="48"/>
        <v>0</v>
      </c>
      <c r="V297" s="181">
        <f t="shared" si="49"/>
        <v>-1</v>
      </c>
      <c r="W297" s="181">
        <f t="shared" si="50"/>
        <v>600</v>
      </c>
      <c r="X297" s="181">
        <f t="shared" si="47"/>
        <v>0</v>
      </c>
      <c r="Y297" s="193"/>
      <c r="AA297" s="189" t="str">
        <f>'טבלה מרכזת תקן מקור'!A297</f>
        <v>תשושי נפש</v>
      </c>
      <c r="AB297" s="189">
        <f>'טבלה מרכזת תקן מקור'!B297</f>
        <v>20</v>
      </c>
      <c r="AC297" s="189" t="str">
        <f>'טבלה מרכזת תקן מקור'!C297</f>
        <v>מיחשוב</v>
      </c>
      <c r="AD297" s="189" t="str">
        <f>'טבלה מרכזת תקן מקור'!D297</f>
        <v>חדר מזכירות וקבלה</v>
      </c>
      <c r="AE297" s="189" t="str">
        <f>'טבלה מרכזת תקן מקור'!E297</f>
        <v>מגרסת נייר משרדית</v>
      </c>
      <c r="AF297" s="189">
        <f>'טבלה מרכזת תקן מקור'!F297</f>
        <v>600</v>
      </c>
      <c r="AG297" s="189">
        <f>'טבלה מרכזת תקן מקור'!G297</f>
        <v>1</v>
      </c>
      <c r="AH297" s="189">
        <f>'טבלה מרכזת תקן מקור'!H297</f>
        <v>600</v>
      </c>
    </row>
    <row r="298" spans="2:34" ht="15" thickBot="1" x14ac:dyDescent="0.25">
      <c r="B298" s="190" t="str">
        <f>תקן[[#This Row],[סוג מרכז]]</f>
        <v>תשושי נפש</v>
      </c>
      <c r="C298" s="190">
        <f>תקן[[#This Row],[גודל מרכז]]</f>
        <v>20</v>
      </c>
      <c r="D298" s="190" t="str">
        <f>תקן[[#This Row],[סוג פריט]]</f>
        <v>מיחשוב</v>
      </c>
      <c r="E298" s="190" t="str">
        <f>תקן[[#This Row],[קטגוריה]]</f>
        <v>חדר מזכירות וקבלה</v>
      </c>
      <c r="F298" s="177" t="str">
        <f>תקן[[#This Row],[תיאור הפריט]]</f>
        <v>מדפסת משולבת</v>
      </c>
      <c r="G298" s="190">
        <f>תקן[[#This Row],[עלות פריט]]</f>
        <v>1200</v>
      </c>
      <c r="H298" s="190">
        <f>תקן[[#This Row],[כמות]]</f>
        <v>1</v>
      </c>
      <c r="I298" s="190">
        <f>תקן[[#This Row],[סהכ עלות]]</f>
        <v>1200</v>
      </c>
      <c r="J298" s="191"/>
      <c r="K298" s="179" t="str">
        <f t="shared" si="46"/>
        <v>מדפסת משולבת</v>
      </c>
      <c r="L298" s="180"/>
      <c r="M298" s="181">
        <f t="shared" si="44"/>
        <v>-1</v>
      </c>
      <c r="N298" s="181">
        <f t="shared" si="45"/>
        <v>0</v>
      </c>
      <c r="O298" s="180"/>
      <c r="P298" s="192"/>
      <c r="Q298" s="185" t="str">
        <f t="shared" si="51"/>
        <v>תשושי נפש</v>
      </c>
      <c r="R298" s="185">
        <f t="shared" si="52"/>
        <v>20</v>
      </c>
      <c r="S298" s="185" t="str">
        <f t="shared" si="53"/>
        <v>מיחשוב</v>
      </c>
      <c r="T298" s="186" t="str">
        <f t="shared" si="54"/>
        <v>מדפסת משולבת</v>
      </c>
      <c r="U298" s="187">
        <f t="shared" si="48"/>
        <v>0</v>
      </c>
      <c r="V298" s="181">
        <f t="shared" si="49"/>
        <v>-1</v>
      </c>
      <c r="W298" s="181">
        <f t="shared" si="50"/>
        <v>1200</v>
      </c>
      <c r="X298" s="181">
        <f t="shared" si="47"/>
        <v>0</v>
      </c>
      <c r="Y298" s="193"/>
      <c r="AA298" s="189" t="str">
        <f>'טבלה מרכזת תקן מקור'!A298</f>
        <v>תשושי נפש</v>
      </c>
      <c r="AB298" s="189">
        <f>'טבלה מרכזת תקן מקור'!B298</f>
        <v>20</v>
      </c>
      <c r="AC298" s="189" t="str">
        <f>'טבלה מרכזת תקן מקור'!C298</f>
        <v>מיחשוב</v>
      </c>
      <c r="AD298" s="189" t="str">
        <f>'טבלה מרכזת תקן מקור'!D298</f>
        <v>חדר מזכירות וקבלה</v>
      </c>
      <c r="AE298" s="189" t="str">
        <f>'טבלה מרכזת תקן מקור'!E298</f>
        <v>מדפסת משולבת</v>
      </c>
      <c r="AF298" s="189">
        <f>'טבלה מרכזת תקן מקור'!F298</f>
        <v>1200</v>
      </c>
      <c r="AG298" s="189">
        <f>'טבלה מרכזת תקן מקור'!G298</f>
        <v>1</v>
      </c>
      <c r="AH298" s="189">
        <f>'טבלה מרכזת תקן מקור'!H298</f>
        <v>1200</v>
      </c>
    </row>
    <row r="299" spans="2:34" ht="15" thickBot="1" x14ac:dyDescent="0.25">
      <c r="B299" s="190" t="str">
        <f>תקן[[#This Row],[סוג מרכז]]</f>
        <v>תשושי נפש</v>
      </c>
      <c r="C299" s="190">
        <f>תקן[[#This Row],[גודל מרכז]]</f>
        <v>20</v>
      </c>
      <c r="D299" s="190" t="str">
        <f>תקן[[#This Row],[סוג פריט]]</f>
        <v>מיחשוב</v>
      </c>
      <c r="E299" s="190" t="str">
        <f>תקן[[#This Row],[קטגוריה]]</f>
        <v>חדר מחשבים</v>
      </c>
      <c r="F299" s="177" t="str">
        <f>תקן[[#This Row],[תיאור הפריט]]</f>
        <v>מדפסת משולבת</v>
      </c>
      <c r="G299" s="190">
        <f>תקן[[#This Row],[עלות פריט]]</f>
        <v>1200</v>
      </c>
      <c r="H299" s="190">
        <f>תקן[[#This Row],[כמות]]</f>
        <v>0</v>
      </c>
      <c r="I299" s="190">
        <f>תקן[[#This Row],[סהכ עלות]]</f>
        <v>0</v>
      </c>
      <c r="J299" s="191"/>
      <c r="K299" s="179" t="str">
        <f t="shared" si="46"/>
        <v>מדפסת משולבת</v>
      </c>
      <c r="L299" s="180"/>
      <c r="M299" s="181">
        <f t="shared" si="44"/>
        <v>0</v>
      </c>
      <c r="N299" s="181">
        <f t="shared" si="45"/>
        <v>0</v>
      </c>
      <c r="O299" s="180"/>
      <c r="P299" s="192"/>
      <c r="Q299" s="185" t="str">
        <f t="shared" si="51"/>
        <v>תשושי נפש</v>
      </c>
      <c r="R299" s="185">
        <f t="shared" si="52"/>
        <v>20</v>
      </c>
      <c r="S299" s="185" t="str">
        <f t="shared" si="53"/>
        <v>מיחשוב</v>
      </c>
      <c r="T299" s="186" t="str">
        <f t="shared" si="54"/>
        <v>מדפסת משולבת</v>
      </c>
      <c r="U299" s="187">
        <f t="shared" si="48"/>
        <v>0</v>
      </c>
      <c r="V299" s="181">
        <f t="shared" si="49"/>
        <v>0</v>
      </c>
      <c r="W299" s="181">
        <f t="shared" si="50"/>
        <v>1200</v>
      </c>
      <c r="X299" s="181">
        <f t="shared" si="47"/>
        <v>0</v>
      </c>
      <c r="Y299" s="193"/>
      <c r="AA299" s="189" t="str">
        <f>'טבלה מרכזת תקן מקור'!A299</f>
        <v>תשושי נפש</v>
      </c>
      <c r="AB299" s="189">
        <f>'טבלה מרכזת תקן מקור'!B299</f>
        <v>20</v>
      </c>
      <c r="AC299" s="189" t="str">
        <f>'טבלה מרכזת תקן מקור'!C299</f>
        <v>מיחשוב</v>
      </c>
      <c r="AD299" s="189" t="str">
        <f>'טבלה מרכזת תקן מקור'!D299</f>
        <v>חדר מחשבים</v>
      </c>
      <c r="AE299" s="189" t="str">
        <f>'טבלה מרכזת תקן מקור'!E299</f>
        <v>מדפסת משולבת</v>
      </c>
      <c r="AF299" s="189">
        <f>'טבלה מרכזת תקן מקור'!F299</f>
        <v>1200</v>
      </c>
      <c r="AG299" s="189">
        <f>'טבלה מרכזת תקן מקור'!G299</f>
        <v>0</v>
      </c>
      <c r="AH299" s="189">
        <f>'טבלה מרכזת תקן מקור'!H299</f>
        <v>0</v>
      </c>
    </row>
    <row r="300" spans="2:34" ht="15" thickBot="1" x14ac:dyDescent="0.25">
      <c r="B300" s="190" t="str">
        <f>תקן[[#This Row],[סוג מרכז]]</f>
        <v>תשושי נפש</v>
      </c>
      <c r="C300" s="190">
        <f>תקן[[#This Row],[גודל מרכז]]</f>
        <v>20</v>
      </c>
      <c r="D300" s="190" t="str">
        <f>תקן[[#This Row],[סוג פריט]]</f>
        <v>מיחשוב</v>
      </c>
      <c r="E300" s="190" t="str">
        <f>תקן[[#This Row],[קטגוריה]]</f>
        <v>חדר מחשבים</v>
      </c>
      <c r="F300" s="177" t="str">
        <f>תקן[[#This Row],[תיאור הפריט]]</f>
        <v>מחשב נייד לתצוגות</v>
      </c>
      <c r="G300" s="190">
        <f>תקן[[#This Row],[עלות פריט]]</f>
        <v>2500</v>
      </c>
      <c r="H300" s="190">
        <f>תקן[[#This Row],[כמות]]</f>
        <v>1</v>
      </c>
      <c r="I300" s="190">
        <f>תקן[[#This Row],[סהכ עלות]]</f>
        <v>2500</v>
      </c>
      <c r="J300" s="191"/>
      <c r="K300" s="179" t="str">
        <f t="shared" si="46"/>
        <v>מחשב נייד לתצוגות</v>
      </c>
      <c r="L300" s="180"/>
      <c r="M300" s="181">
        <f t="shared" si="44"/>
        <v>-1</v>
      </c>
      <c r="N300" s="181">
        <f t="shared" si="45"/>
        <v>0</v>
      </c>
      <c r="O300" s="180"/>
      <c r="P300" s="192"/>
      <c r="Q300" s="185" t="str">
        <f t="shared" si="51"/>
        <v>תשושי נפש</v>
      </c>
      <c r="R300" s="185">
        <f t="shared" si="52"/>
        <v>20</v>
      </c>
      <c r="S300" s="185" t="str">
        <f t="shared" si="53"/>
        <v>מיחשוב</v>
      </c>
      <c r="T300" s="186" t="str">
        <f t="shared" si="54"/>
        <v>מחשב נייד לתצוגות</v>
      </c>
      <c r="U300" s="187">
        <f t="shared" si="48"/>
        <v>0</v>
      </c>
      <c r="V300" s="181">
        <f t="shared" si="49"/>
        <v>-1</v>
      </c>
      <c r="W300" s="181">
        <f t="shared" si="50"/>
        <v>2500</v>
      </c>
      <c r="X300" s="181">
        <f t="shared" si="47"/>
        <v>0</v>
      </c>
      <c r="Y300" s="193"/>
      <c r="AA300" s="189" t="str">
        <f>'טבלה מרכזת תקן מקור'!A300</f>
        <v>תשושי נפש</v>
      </c>
      <c r="AB300" s="189">
        <f>'טבלה מרכזת תקן מקור'!B300</f>
        <v>20</v>
      </c>
      <c r="AC300" s="189" t="str">
        <f>'טבלה מרכזת תקן מקור'!C300</f>
        <v>מיחשוב</v>
      </c>
      <c r="AD300" s="189" t="str">
        <f>'טבלה מרכזת תקן מקור'!D300</f>
        <v>חדר מחשבים</v>
      </c>
      <c r="AE300" s="189" t="str">
        <f>'טבלה מרכזת תקן מקור'!E300</f>
        <v>מחשב נייד לתצוגות</v>
      </c>
      <c r="AF300" s="189">
        <f>'טבלה מרכזת תקן מקור'!F300</f>
        <v>2500</v>
      </c>
      <c r="AG300" s="189">
        <f>'טבלה מרכזת תקן מקור'!G300</f>
        <v>1</v>
      </c>
      <c r="AH300" s="189">
        <f>'טבלה מרכזת תקן מקור'!H300</f>
        <v>2500</v>
      </c>
    </row>
    <row r="301" spans="2:34" ht="15" thickBot="1" x14ac:dyDescent="0.25">
      <c r="B301" s="190" t="str">
        <f>תקן[[#This Row],[סוג מרכז]]</f>
        <v>תשושי נפש</v>
      </c>
      <c r="C301" s="190">
        <f>תקן[[#This Row],[גודל מרכז]]</f>
        <v>20</v>
      </c>
      <c r="D301" s="190" t="str">
        <f>תקן[[#This Row],[סוג פריט]]</f>
        <v>מיחשוב</v>
      </c>
      <c r="E301" s="190" t="str">
        <f>תקן[[#This Row],[קטגוריה]]</f>
        <v>חדר מחשבים</v>
      </c>
      <c r="F301" s="177" t="str">
        <f>תקן[[#This Row],[תיאור הפריט]]</f>
        <v xml:space="preserve">מחשב+תוכנות </v>
      </c>
      <c r="G301" s="190">
        <f>תקן[[#This Row],[עלות פריט]]</f>
        <v>3500</v>
      </c>
      <c r="H301" s="190">
        <f>תקן[[#This Row],[כמות]]</f>
        <v>2</v>
      </c>
      <c r="I301" s="190">
        <f>תקן[[#This Row],[סהכ עלות]]</f>
        <v>7000</v>
      </c>
      <c r="J301" s="191"/>
      <c r="K301" s="179" t="str">
        <f t="shared" si="46"/>
        <v xml:space="preserve">מחשב+תוכנות </v>
      </c>
      <c r="L301" s="180"/>
      <c r="M301" s="181">
        <f t="shared" si="44"/>
        <v>-2</v>
      </c>
      <c r="N301" s="181">
        <f t="shared" si="45"/>
        <v>0</v>
      </c>
      <c r="O301" s="180"/>
      <c r="P301" s="192"/>
      <c r="Q301" s="185" t="str">
        <f t="shared" si="51"/>
        <v>תשושי נפש</v>
      </c>
      <c r="R301" s="185">
        <f t="shared" si="52"/>
        <v>20</v>
      </c>
      <c r="S301" s="185" t="str">
        <f t="shared" si="53"/>
        <v>מיחשוב</v>
      </c>
      <c r="T301" s="186" t="str">
        <f t="shared" si="54"/>
        <v xml:space="preserve">מחשב+תוכנות </v>
      </c>
      <c r="U301" s="187">
        <f t="shared" si="48"/>
        <v>0</v>
      </c>
      <c r="V301" s="181">
        <f t="shared" si="49"/>
        <v>-2</v>
      </c>
      <c r="W301" s="181">
        <f t="shared" si="50"/>
        <v>3500</v>
      </c>
      <c r="X301" s="181">
        <f t="shared" si="47"/>
        <v>0</v>
      </c>
      <c r="Y301" s="193"/>
      <c r="AA301" s="189" t="str">
        <f>'טבלה מרכזת תקן מקור'!A301</f>
        <v>תשושי נפש</v>
      </c>
      <c r="AB301" s="189">
        <f>'טבלה מרכזת תקן מקור'!B301</f>
        <v>20</v>
      </c>
      <c r="AC301" s="189" t="str">
        <f>'טבלה מרכזת תקן מקור'!C301</f>
        <v>מיחשוב</v>
      </c>
      <c r="AD301" s="189" t="str">
        <f>'טבלה מרכזת תקן מקור'!D301</f>
        <v>חדר מחשבים</v>
      </c>
      <c r="AE301" s="189" t="str">
        <f>'טבלה מרכזת תקן מקור'!E301</f>
        <v xml:space="preserve">מחשב+תוכנות </v>
      </c>
      <c r="AF301" s="189">
        <f>'טבלה מרכזת תקן מקור'!F301</f>
        <v>3500</v>
      </c>
      <c r="AG301" s="189">
        <f>'טבלה מרכזת תקן מקור'!G301</f>
        <v>2</v>
      </c>
      <c r="AH301" s="189">
        <f>'טבלה מרכזת תקן מקור'!H301</f>
        <v>7000</v>
      </c>
    </row>
    <row r="302" spans="2:34" ht="29.25" thickBot="1" x14ac:dyDescent="0.25">
      <c r="B302" s="190" t="str">
        <f>תקן[[#This Row],[סוג מרכז]]</f>
        <v>תשושי נפש</v>
      </c>
      <c r="C302" s="190">
        <f>תקן[[#This Row],[גודל מרכז]]</f>
        <v>20</v>
      </c>
      <c r="D302" s="190" t="str">
        <f>תקן[[#This Row],[סוג פריט]]</f>
        <v>מיחשוב</v>
      </c>
      <c r="E302" s="190" t="str">
        <f>תקן[[#This Row],[קטגוריה]]</f>
        <v>חדר מזכירות וקבלה</v>
      </c>
      <c r="F302" s="177" t="str">
        <f>תקן[[#This Row],[תיאור הפריט]]</f>
        <v>מחשב+תוכנות הפעלה ומשרד</v>
      </c>
      <c r="G302" s="190">
        <f>תקן[[#This Row],[עלות פריט]]</f>
        <v>3500</v>
      </c>
      <c r="H302" s="190">
        <f>תקן[[#This Row],[כמות]]</f>
        <v>1</v>
      </c>
      <c r="I302" s="190">
        <f>תקן[[#This Row],[סהכ עלות]]</f>
        <v>3500</v>
      </c>
      <c r="J302" s="191"/>
      <c r="K302" s="179" t="str">
        <f t="shared" si="46"/>
        <v>מחשב+תוכנות הפעלה ומשרד</v>
      </c>
      <c r="L302" s="180"/>
      <c r="M302" s="181">
        <f t="shared" ref="M302:M362" si="55">IF(L302-H302&lt;&gt;0,L302-H302,0)</f>
        <v>-1</v>
      </c>
      <c r="N302" s="181">
        <f t="shared" ref="N302:N362" si="56">L302*G302</f>
        <v>0</v>
      </c>
      <c r="O302" s="180"/>
      <c r="P302" s="192"/>
      <c r="Q302" s="185" t="str">
        <f t="shared" si="51"/>
        <v>תשושי נפש</v>
      </c>
      <c r="R302" s="185">
        <f t="shared" si="52"/>
        <v>20</v>
      </c>
      <c r="S302" s="185" t="str">
        <f t="shared" si="53"/>
        <v>מיחשוב</v>
      </c>
      <c r="T302" s="186" t="str">
        <f t="shared" si="54"/>
        <v>מחשב+תוכנות הפעלה ומשרד</v>
      </c>
      <c r="U302" s="187">
        <f t="shared" si="48"/>
        <v>0</v>
      </c>
      <c r="V302" s="181">
        <f t="shared" si="49"/>
        <v>-1</v>
      </c>
      <c r="W302" s="181">
        <f t="shared" si="50"/>
        <v>3500</v>
      </c>
      <c r="X302" s="181">
        <f t="shared" si="47"/>
        <v>0</v>
      </c>
      <c r="Y302" s="193"/>
      <c r="AA302" s="189" t="str">
        <f>'טבלה מרכזת תקן מקור'!A302</f>
        <v>תשושי נפש</v>
      </c>
      <c r="AB302" s="189">
        <f>'טבלה מרכזת תקן מקור'!B302</f>
        <v>20</v>
      </c>
      <c r="AC302" s="189" t="str">
        <f>'טבלה מרכזת תקן מקור'!C302</f>
        <v>מיחשוב</v>
      </c>
      <c r="AD302" s="189" t="str">
        <f>'טבלה מרכזת תקן מקור'!D302</f>
        <v>חדר מזכירות וקבלה</v>
      </c>
      <c r="AE302" s="189" t="str">
        <f>'טבלה מרכזת תקן מקור'!E302</f>
        <v>מחשב+תוכנות הפעלה ומשרד</v>
      </c>
      <c r="AF302" s="189">
        <f>'טבלה מרכזת תקן מקור'!F302</f>
        <v>3500</v>
      </c>
      <c r="AG302" s="189">
        <f>'טבלה מרכזת תקן מקור'!G302</f>
        <v>1</v>
      </c>
      <c r="AH302" s="189">
        <f>'טבלה מרכזת תקן מקור'!H302</f>
        <v>3500</v>
      </c>
    </row>
    <row r="303" spans="2:34" ht="29.25" thickBot="1" x14ac:dyDescent="0.25">
      <c r="B303" s="190" t="str">
        <f>תקן[[#This Row],[סוג מרכז]]</f>
        <v>תשושי נפש</v>
      </c>
      <c r="C303" s="190">
        <f>תקן[[#This Row],[גודל מרכז]]</f>
        <v>20</v>
      </c>
      <c r="D303" s="190" t="str">
        <f>תקן[[#This Row],[סוג פריט]]</f>
        <v>מיחשוב</v>
      </c>
      <c r="E303" s="190" t="str">
        <f>תקן[[#This Row],[קטגוריה]]</f>
        <v>חדרי צוות/רב תחומי</v>
      </c>
      <c r="F303" s="177" t="str">
        <f>תקן[[#This Row],[תיאור הפריט]]</f>
        <v>מחשב+תוכנות הפעלה ומשרד</v>
      </c>
      <c r="G303" s="190">
        <f>תקן[[#This Row],[עלות פריט]]</f>
        <v>3500</v>
      </c>
      <c r="H303" s="190">
        <f>תקן[[#This Row],[כמות]]</f>
        <v>0</v>
      </c>
      <c r="I303" s="190">
        <f>תקן[[#This Row],[סהכ עלות]]</f>
        <v>0</v>
      </c>
      <c r="J303" s="191"/>
      <c r="K303" s="179" t="str">
        <f t="shared" ref="K303:K363" si="57">F303</f>
        <v>מחשב+תוכנות הפעלה ומשרד</v>
      </c>
      <c r="L303" s="180"/>
      <c r="M303" s="181">
        <f t="shared" si="55"/>
        <v>0</v>
      </c>
      <c r="N303" s="181">
        <f t="shared" si="56"/>
        <v>0</v>
      </c>
      <c r="O303" s="180"/>
      <c r="P303" s="192"/>
      <c r="Q303" s="185" t="str">
        <f t="shared" si="51"/>
        <v>תשושי נפש</v>
      </c>
      <c r="R303" s="185">
        <f t="shared" si="52"/>
        <v>20</v>
      </c>
      <c r="S303" s="185" t="str">
        <f t="shared" si="53"/>
        <v>מיחשוב</v>
      </c>
      <c r="T303" s="186" t="str">
        <f t="shared" si="54"/>
        <v>מחשב+תוכנות הפעלה ומשרד</v>
      </c>
      <c r="U303" s="187">
        <f t="shared" si="48"/>
        <v>0</v>
      </c>
      <c r="V303" s="181">
        <f t="shared" si="49"/>
        <v>0</v>
      </c>
      <c r="W303" s="181">
        <f t="shared" si="50"/>
        <v>3500</v>
      </c>
      <c r="X303" s="181">
        <f t="shared" ref="X303:X363" si="58">W303*U303</f>
        <v>0</v>
      </c>
      <c r="Y303" s="193"/>
      <c r="AA303" s="189" t="str">
        <f>'טבלה מרכזת תקן מקור'!A303</f>
        <v>תשושי נפש</v>
      </c>
      <c r="AB303" s="189">
        <f>'טבלה מרכזת תקן מקור'!B303</f>
        <v>20</v>
      </c>
      <c r="AC303" s="189" t="str">
        <f>'טבלה מרכזת תקן מקור'!C303</f>
        <v>מיחשוב</v>
      </c>
      <c r="AD303" s="189" t="str">
        <f>'טבלה מרכזת תקן מקור'!D303</f>
        <v>חדרי צוות/רב תחומי</v>
      </c>
      <c r="AE303" s="189" t="str">
        <f>'טבלה מרכזת תקן מקור'!E303</f>
        <v>מחשב+תוכנות הפעלה ומשרד</v>
      </c>
      <c r="AF303" s="189">
        <f>'טבלה מרכזת תקן מקור'!F303</f>
        <v>3500</v>
      </c>
      <c r="AG303" s="189">
        <f>'טבלה מרכזת תקן מקור'!G303</f>
        <v>0</v>
      </c>
      <c r="AH303" s="189">
        <f>'טבלה מרכזת תקן מקור'!H303</f>
        <v>0</v>
      </c>
    </row>
    <row r="304" spans="2:34" ht="15" thickBot="1" x14ac:dyDescent="0.25">
      <c r="B304" s="190" t="str">
        <f>תקן[[#This Row],[סוג מרכז]]</f>
        <v>תשושי נפש</v>
      </c>
      <c r="C304" s="190">
        <f>תקן[[#This Row],[גודל מרכז]]</f>
        <v>20</v>
      </c>
      <c r="D304" s="190" t="str">
        <f>תקן[[#This Row],[סוג פריט]]</f>
        <v>ציוד אלקטרוני</v>
      </c>
      <c r="E304" s="190" t="str">
        <f>תקן[[#This Row],[קטגוריה]]</f>
        <v>כללי</v>
      </c>
      <c r="F304" s="177" t="str">
        <f>תקן[[#This Row],[תיאור הפריט]]</f>
        <v>דפיברלטור</v>
      </c>
      <c r="G304" s="190">
        <f>תקן[[#This Row],[עלות פריט]]</f>
        <v>4500</v>
      </c>
      <c r="H304" s="190">
        <f>תקן[[#This Row],[כמות]]</f>
        <v>1</v>
      </c>
      <c r="I304" s="190">
        <f>תקן[[#This Row],[סהכ עלות]]</f>
        <v>4500</v>
      </c>
      <c r="J304" s="191"/>
      <c r="K304" s="179" t="str">
        <f t="shared" si="57"/>
        <v>דפיברלטור</v>
      </c>
      <c r="L304" s="180"/>
      <c r="M304" s="181">
        <f t="shared" si="55"/>
        <v>-1</v>
      </c>
      <c r="N304" s="181">
        <f t="shared" si="56"/>
        <v>0</v>
      </c>
      <c r="O304" s="180"/>
      <c r="P304" s="192"/>
      <c r="Q304" s="185" t="str">
        <f t="shared" si="51"/>
        <v>תשושי נפש</v>
      </c>
      <c r="R304" s="185">
        <f t="shared" si="52"/>
        <v>20</v>
      </c>
      <c r="S304" s="185" t="str">
        <f t="shared" si="53"/>
        <v>ציוד אלקטרוני</v>
      </c>
      <c r="T304" s="186" t="str">
        <f t="shared" si="54"/>
        <v>דפיברלטור</v>
      </c>
      <c r="U304" s="187">
        <f t="shared" si="48"/>
        <v>0</v>
      </c>
      <c r="V304" s="181">
        <f t="shared" si="49"/>
        <v>-1</v>
      </c>
      <c r="W304" s="181">
        <f t="shared" si="50"/>
        <v>4500</v>
      </c>
      <c r="X304" s="181">
        <f t="shared" si="58"/>
        <v>0</v>
      </c>
      <c r="Y304" s="193"/>
      <c r="AA304" s="189" t="str">
        <f>'טבלה מרכזת תקן מקור'!A304</f>
        <v>תשושי נפש</v>
      </c>
      <c r="AB304" s="189">
        <f>'טבלה מרכזת תקן מקור'!B304</f>
        <v>20</v>
      </c>
      <c r="AC304" s="189" t="str">
        <f>'טבלה מרכזת תקן מקור'!C304</f>
        <v>ציוד אלקטרוני</v>
      </c>
      <c r="AD304" s="189" t="str">
        <f>'טבלה מרכזת תקן מקור'!D304</f>
        <v>כללי</v>
      </c>
      <c r="AE304" s="189" t="str">
        <f>'טבלה מרכזת תקן מקור'!E304</f>
        <v>דפיברלטור</v>
      </c>
      <c r="AF304" s="189">
        <f>'טבלה מרכזת תקן מקור'!F304</f>
        <v>4500</v>
      </c>
      <c r="AG304" s="189">
        <f>'טבלה מרכזת תקן מקור'!G304</f>
        <v>1</v>
      </c>
      <c r="AH304" s="189">
        <f>'טבלה מרכזת תקן מקור'!H304</f>
        <v>4500</v>
      </c>
    </row>
    <row r="305" spans="2:34" ht="29.25" thickBot="1" x14ac:dyDescent="0.25">
      <c r="B305" s="190" t="str">
        <f>תקן[[#This Row],[סוג מרכז]]</f>
        <v>תשושי נפש</v>
      </c>
      <c r="C305" s="190">
        <f>תקן[[#This Row],[גודל מרכז]]</f>
        <v>20</v>
      </c>
      <c r="D305" s="190" t="str">
        <f>תקן[[#This Row],[סוג פריט]]</f>
        <v>ציוד אלקטרוני</v>
      </c>
      <c r="E305" s="190" t="str">
        <f>תקן[[#This Row],[קטגוריה]]</f>
        <v>חדר מחשבים</v>
      </c>
      <c r="F305" s="177" t="str">
        <f>תקן[[#This Row],[תיאור הפריט]]</f>
        <v>טלוויזיה 42 (כולל הובלה והתקנה)</v>
      </c>
      <c r="G305" s="190">
        <f>תקן[[#This Row],[עלות פריט]]</f>
        <v>2500</v>
      </c>
      <c r="H305" s="190">
        <f>תקן[[#This Row],[כמות]]</f>
        <v>0</v>
      </c>
      <c r="I305" s="190">
        <f>תקן[[#This Row],[סהכ עלות]]</f>
        <v>0</v>
      </c>
      <c r="J305" s="191"/>
      <c r="K305" s="179" t="str">
        <f t="shared" si="57"/>
        <v>טלוויזיה 42 (כולל הובלה והתקנה)</v>
      </c>
      <c r="L305" s="180"/>
      <c r="M305" s="181">
        <f t="shared" si="55"/>
        <v>0</v>
      </c>
      <c r="N305" s="181">
        <f t="shared" si="56"/>
        <v>0</v>
      </c>
      <c r="O305" s="180"/>
      <c r="P305" s="192"/>
      <c r="Q305" s="185" t="str">
        <f t="shared" si="51"/>
        <v>תשושי נפש</v>
      </c>
      <c r="R305" s="185">
        <f t="shared" si="52"/>
        <v>20</v>
      </c>
      <c r="S305" s="185" t="str">
        <f t="shared" si="53"/>
        <v>ציוד אלקטרוני</v>
      </c>
      <c r="T305" s="186" t="str">
        <f t="shared" si="54"/>
        <v>טלוויזיה 42 (כולל הובלה והתקנה)</v>
      </c>
      <c r="U305" s="187">
        <f t="shared" si="48"/>
        <v>0</v>
      </c>
      <c r="V305" s="181">
        <f t="shared" si="49"/>
        <v>0</v>
      </c>
      <c r="W305" s="181">
        <f t="shared" si="50"/>
        <v>2500</v>
      </c>
      <c r="X305" s="181">
        <f t="shared" si="58"/>
        <v>0</v>
      </c>
      <c r="Y305" s="193"/>
      <c r="AA305" s="189" t="str">
        <f>'טבלה מרכזת תקן מקור'!A305</f>
        <v>תשושי נפש</v>
      </c>
      <c r="AB305" s="189">
        <f>'טבלה מרכזת תקן מקור'!B305</f>
        <v>20</v>
      </c>
      <c r="AC305" s="189" t="str">
        <f>'טבלה מרכזת תקן מקור'!C305</f>
        <v>ציוד אלקטרוני</v>
      </c>
      <c r="AD305" s="189" t="str">
        <f>'טבלה מרכזת תקן מקור'!D305</f>
        <v>חדר מחשבים</v>
      </c>
      <c r="AE305" s="189" t="str">
        <f>'טבלה מרכזת תקן מקור'!E305</f>
        <v>טלוויזיה 42 (כולל הובלה והתקנה)</v>
      </c>
      <c r="AF305" s="189">
        <f>'טבלה מרכזת תקן מקור'!F305</f>
        <v>2500</v>
      </c>
      <c r="AG305" s="189">
        <f>'טבלה מרכזת תקן מקור'!G305</f>
        <v>0</v>
      </c>
      <c r="AH305" s="189">
        <f>'טבלה מרכזת תקן מקור'!H305</f>
        <v>0</v>
      </c>
    </row>
    <row r="306" spans="2:34" ht="29.25" thickBot="1" x14ac:dyDescent="0.25">
      <c r="B306" s="190" t="str">
        <f>תקן[[#This Row],[סוג מרכז]]</f>
        <v>תשושי נפש</v>
      </c>
      <c r="C306" s="190">
        <f>תקן[[#This Row],[גודל מרכז]]</f>
        <v>20</v>
      </c>
      <c r="D306" s="190" t="str">
        <f>תקן[[#This Row],[סוג פריט]]</f>
        <v>ציוד אלקטרוני</v>
      </c>
      <c r="E306" s="190" t="str">
        <f>תקן[[#This Row],[קטגוריה]]</f>
        <v>חדר מנהל</v>
      </c>
      <c r="F306" s="177" t="str">
        <f>תקן[[#This Row],[תיאור הפריט]]</f>
        <v>טלוויזיה 42 (כולל הובלה והתקנה)</v>
      </c>
      <c r="G306" s="190">
        <f>תקן[[#This Row],[עלות פריט]]</f>
        <v>2500</v>
      </c>
      <c r="H306" s="190">
        <f>תקן[[#This Row],[כמות]]</f>
        <v>0</v>
      </c>
      <c r="I306" s="190">
        <f>תקן[[#This Row],[סהכ עלות]]</f>
        <v>0</v>
      </c>
      <c r="J306" s="191"/>
      <c r="K306" s="179" t="str">
        <f t="shared" si="57"/>
        <v>טלוויזיה 42 (כולל הובלה והתקנה)</v>
      </c>
      <c r="L306" s="180"/>
      <c r="M306" s="181">
        <f t="shared" si="55"/>
        <v>0</v>
      </c>
      <c r="N306" s="181">
        <f t="shared" si="56"/>
        <v>0</v>
      </c>
      <c r="O306" s="180"/>
      <c r="P306" s="192"/>
      <c r="Q306" s="185" t="str">
        <f t="shared" si="51"/>
        <v>תשושי נפש</v>
      </c>
      <c r="R306" s="185">
        <f t="shared" si="52"/>
        <v>20</v>
      </c>
      <c r="S306" s="185" t="str">
        <f t="shared" si="53"/>
        <v>ציוד אלקטרוני</v>
      </c>
      <c r="T306" s="186" t="str">
        <f t="shared" si="54"/>
        <v>טלוויזיה 42 (כולל הובלה והתקנה)</v>
      </c>
      <c r="U306" s="187">
        <f t="shared" si="48"/>
        <v>0</v>
      </c>
      <c r="V306" s="181">
        <f t="shared" si="49"/>
        <v>0</v>
      </c>
      <c r="W306" s="181">
        <f t="shared" si="50"/>
        <v>2500</v>
      </c>
      <c r="X306" s="181">
        <f t="shared" si="58"/>
        <v>0</v>
      </c>
      <c r="Y306" s="193"/>
      <c r="AA306" s="189" t="str">
        <f>'טבלה מרכזת תקן מקור'!A306</f>
        <v>תשושי נפש</v>
      </c>
      <c r="AB306" s="189">
        <f>'טבלה מרכזת תקן מקור'!B306</f>
        <v>20</v>
      </c>
      <c r="AC306" s="189" t="str">
        <f>'טבלה מרכזת תקן מקור'!C306</f>
        <v>ציוד אלקטרוני</v>
      </c>
      <c r="AD306" s="189" t="str">
        <f>'טבלה מרכזת תקן מקור'!D306</f>
        <v>חדר מנהל</v>
      </c>
      <c r="AE306" s="189" t="str">
        <f>'טבלה מרכזת תקן מקור'!E306</f>
        <v>טלוויזיה 42 (כולל הובלה והתקנה)</v>
      </c>
      <c r="AF306" s="189">
        <f>'טבלה מרכזת תקן מקור'!F306</f>
        <v>2500</v>
      </c>
      <c r="AG306" s="189">
        <f>'טבלה מרכזת תקן מקור'!G306</f>
        <v>0</v>
      </c>
      <c r="AH306" s="189">
        <f>'טבלה מרכזת תקן מקור'!H306</f>
        <v>0</v>
      </c>
    </row>
    <row r="307" spans="2:34" ht="29.25" thickBot="1" x14ac:dyDescent="0.25">
      <c r="B307" s="190" t="str">
        <f>תקן[[#This Row],[סוג מרכז]]</f>
        <v>תשושי נפש</v>
      </c>
      <c r="C307" s="190">
        <f>תקן[[#This Row],[גודל מרכז]]</f>
        <v>20</v>
      </c>
      <c r="D307" s="190" t="str">
        <f>תקן[[#This Row],[סוג פריט]]</f>
        <v>ציוד אלקטרוני</v>
      </c>
      <c r="E307" s="190" t="str">
        <f>תקן[[#This Row],[קטגוריה]]</f>
        <v>חדרי פעילות/תעסוקה</v>
      </c>
      <c r="F307" s="177" t="str">
        <f>תקן[[#This Row],[תיאור הפריט]]</f>
        <v>טלוויזיה 42 (כולל הובלה והתקנה)</v>
      </c>
      <c r="G307" s="190">
        <f>תקן[[#This Row],[עלות פריט]]</f>
        <v>2500</v>
      </c>
      <c r="H307" s="190">
        <f>תקן[[#This Row],[כמות]]</f>
        <v>1</v>
      </c>
      <c r="I307" s="190">
        <f>תקן[[#This Row],[סהכ עלות]]</f>
        <v>2500</v>
      </c>
      <c r="J307" s="191"/>
      <c r="K307" s="179" t="str">
        <f t="shared" si="57"/>
        <v>טלוויזיה 42 (כולל הובלה והתקנה)</v>
      </c>
      <c r="L307" s="180"/>
      <c r="M307" s="181">
        <f t="shared" si="55"/>
        <v>-1</v>
      </c>
      <c r="N307" s="181">
        <f t="shared" si="56"/>
        <v>0</v>
      </c>
      <c r="O307" s="180"/>
      <c r="P307" s="192"/>
      <c r="Q307" s="185" t="str">
        <f t="shared" si="51"/>
        <v>תשושי נפש</v>
      </c>
      <c r="R307" s="185">
        <f t="shared" si="52"/>
        <v>20</v>
      </c>
      <c r="S307" s="185" t="str">
        <f t="shared" si="53"/>
        <v>ציוד אלקטרוני</v>
      </c>
      <c r="T307" s="186" t="str">
        <f t="shared" si="54"/>
        <v>טלוויזיה 42 (כולל הובלה והתקנה)</v>
      </c>
      <c r="U307" s="187">
        <f t="shared" si="48"/>
        <v>0</v>
      </c>
      <c r="V307" s="181">
        <f t="shared" si="49"/>
        <v>-1</v>
      </c>
      <c r="W307" s="181">
        <f t="shared" si="50"/>
        <v>2500</v>
      </c>
      <c r="X307" s="181">
        <f t="shared" si="58"/>
        <v>0</v>
      </c>
      <c r="Y307" s="193"/>
      <c r="AA307" s="189" t="str">
        <f>'טבלה מרכזת תקן מקור'!A307</f>
        <v>תשושי נפש</v>
      </c>
      <c r="AB307" s="189">
        <f>'טבלה מרכזת תקן מקור'!B307</f>
        <v>20</v>
      </c>
      <c r="AC307" s="189" t="str">
        <f>'טבלה מרכזת תקן מקור'!C307</f>
        <v>ציוד אלקטרוני</v>
      </c>
      <c r="AD307" s="189" t="str">
        <f>'טבלה מרכזת תקן מקור'!D307</f>
        <v>חדרי פעילות/תעסוקה</v>
      </c>
      <c r="AE307" s="189" t="str">
        <f>'טבלה מרכזת תקן מקור'!E307</f>
        <v>טלוויזיה 42 (כולל הובלה והתקנה)</v>
      </c>
      <c r="AF307" s="189">
        <f>'טבלה מרכזת תקן מקור'!F307</f>
        <v>2500</v>
      </c>
      <c r="AG307" s="189">
        <f>'טבלה מרכזת תקן מקור'!G307</f>
        <v>1</v>
      </c>
      <c r="AH307" s="189">
        <f>'טבלה מרכזת תקן מקור'!H307</f>
        <v>2500</v>
      </c>
    </row>
    <row r="308" spans="2:34" ht="29.25" thickBot="1" x14ac:dyDescent="0.25">
      <c r="B308" s="190" t="str">
        <f>תקן[[#This Row],[סוג מרכז]]</f>
        <v>תשושי נפש</v>
      </c>
      <c r="C308" s="190">
        <f>תקן[[#This Row],[גודל מרכז]]</f>
        <v>20</v>
      </c>
      <c r="D308" s="190" t="str">
        <f>תקן[[#This Row],[סוג פריט]]</f>
        <v>ציוד אלקטרוני</v>
      </c>
      <c r="E308" s="190" t="str">
        <f>תקן[[#This Row],[קטגוריה]]</f>
        <v>חדרי צוות/רב תחומי</v>
      </c>
      <c r="F308" s="177" t="str">
        <f>תקן[[#This Row],[תיאור הפריט]]</f>
        <v>טלוויזיה 42 (כולל הובלה והתקנה)</v>
      </c>
      <c r="G308" s="190">
        <f>תקן[[#This Row],[עלות פריט]]</f>
        <v>2500</v>
      </c>
      <c r="H308" s="190">
        <f>תקן[[#This Row],[כמות]]</f>
        <v>1</v>
      </c>
      <c r="I308" s="190">
        <f>תקן[[#This Row],[סהכ עלות]]</f>
        <v>2500</v>
      </c>
      <c r="J308" s="191"/>
      <c r="K308" s="179" t="str">
        <f t="shared" si="57"/>
        <v>טלוויזיה 42 (כולל הובלה והתקנה)</v>
      </c>
      <c r="L308" s="180"/>
      <c r="M308" s="181">
        <f t="shared" si="55"/>
        <v>-1</v>
      </c>
      <c r="N308" s="181">
        <f t="shared" si="56"/>
        <v>0</v>
      </c>
      <c r="O308" s="180"/>
      <c r="P308" s="192"/>
      <c r="Q308" s="185" t="str">
        <f t="shared" si="51"/>
        <v>תשושי נפש</v>
      </c>
      <c r="R308" s="185">
        <f t="shared" si="52"/>
        <v>20</v>
      </c>
      <c r="S308" s="185" t="str">
        <f t="shared" si="53"/>
        <v>ציוד אלקטרוני</v>
      </c>
      <c r="T308" s="186" t="str">
        <f t="shared" si="54"/>
        <v>טלוויזיה 42 (כולל הובלה והתקנה)</v>
      </c>
      <c r="U308" s="187">
        <f t="shared" si="48"/>
        <v>0</v>
      </c>
      <c r="V308" s="181">
        <f t="shared" si="49"/>
        <v>-1</v>
      </c>
      <c r="W308" s="181">
        <f t="shared" si="50"/>
        <v>2500</v>
      </c>
      <c r="X308" s="181">
        <f t="shared" si="58"/>
        <v>0</v>
      </c>
      <c r="Y308" s="193"/>
      <c r="AA308" s="189" t="str">
        <f>'טבלה מרכזת תקן מקור'!A308</f>
        <v>תשושי נפש</v>
      </c>
      <c r="AB308" s="189">
        <f>'טבלה מרכזת תקן מקור'!B308</f>
        <v>20</v>
      </c>
      <c r="AC308" s="189" t="str">
        <f>'טבלה מרכזת תקן מקור'!C308</f>
        <v>ציוד אלקטרוני</v>
      </c>
      <c r="AD308" s="189" t="str">
        <f>'טבלה מרכזת תקן מקור'!D308</f>
        <v>חדרי צוות/רב תחומי</v>
      </c>
      <c r="AE308" s="189" t="str">
        <f>'טבלה מרכזת תקן מקור'!E308</f>
        <v>טלוויזיה 42 (כולל הובלה והתקנה)</v>
      </c>
      <c r="AF308" s="189">
        <f>'טבלה מרכזת תקן מקור'!F308</f>
        <v>2500</v>
      </c>
      <c r="AG308" s="189">
        <f>'טבלה מרכזת תקן מקור'!G308</f>
        <v>1</v>
      </c>
      <c r="AH308" s="189">
        <f>'טבלה מרכזת תקן מקור'!H308</f>
        <v>2500</v>
      </c>
    </row>
    <row r="309" spans="2:34" ht="29.25" thickBot="1" x14ac:dyDescent="0.25">
      <c r="B309" s="190" t="str">
        <f>תקן[[#This Row],[סוג מרכז]]</f>
        <v>תשושי נפש</v>
      </c>
      <c r="C309" s="190">
        <f>תקן[[#This Row],[גודל מרכז]]</f>
        <v>20</v>
      </c>
      <c r="D309" s="190" t="str">
        <f>תקן[[#This Row],[סוג פריט]]</f>
        <v>ציוד אלקטרוני</v>
      </c>
      <c r="E309" s="190" t="str">
        <f>תקן[[#This Row],[קטגוריה]]</f>
        <v>אולם כניסה</v>
      </c>
      <c r="F309" s="177" t="str">
        <f>תקן[[#This Row],[תיאור הפריט]]</f>
        <v>טלוויזיה 65 (כולל הובלה והתקנה)</v>
      </c>
      <c r="G309" s="190">
        <f>תקן[[#This Row],[עלות פריט]]</f>
        <v>5000</v>
      </c>
      <c r="H309" s="190">
        <f>תקן[[#This Row],[כמות]]</f>
        <v>1</v>
      </c>
      <c r="I309" s="190">
        <f>תקן[[#This Row],[סהכ עלות]]</f>
        <v>5000</v>
      </c>
      <c r="J309" s="191"/>
      <c r="K309" s="179" t="str">
        <f t="shared" si="57"/>
        <v>טלוויזיה 65 (כולל הובלה והתקנה)</v>
      </c>
      <c r="L309" s="180"/>
      <c r="M309" s="181">
        <f t="shared" si="55"/>
        <v>-1</v>
      </c>
      <c r="N309" s="181">
        <f t="shared" si="56"/>
        <v>0</v>
      </c>
      <c r="O309" s="180"/>
      <c r="P309" s="192"/>
      <c r="Q309" s="185" t="str">
        <f t="shared" si="51"/>
        <v>תשושי נפש</v>
      </c>
      <c r="R309" s="185">
        <f t="shared" si="52"/>
        <v>20</v>
      </c>
      <c r="S309" s="185" t="str">
        <f t="shared" si="53"/>
        <v>ציוד אלקטרוני</v>
      </c>
      <c r="T309" s="186" t="str">
        <f t="shared" si="54"/>
        <v>טלוויזיה 65 (כולל הובלה והתקנה)</v>
      </c>
      <c r="U309" s="187">
        <f t="shared" si="48"/>
        <v>0</v>
      </c>
      <c r="V309" s="181">
        <f t="shared" si="49"/>
        <v>-1</v>
      </c>
      <c r="W309" s="181">
        <f t="shared" si="50"/>
        <v>5000</v>
      </c>
      <c r="X309" s="181">
        <f t="shared" si="58"/>
        <v>0</v>
      </c>
      <c r="Y309" s="193"/>
      <c r="AA309" s="189" t="str">
        <f>'טבלה מרכזת תקן מקור'!A309</f>
        <v>תשושי נפש</v>
      </c>
      <c r="AB309" s="189">
        <f>'טבלה מרכזת תקן מקור'!B309</f>
        <v>20</v>
      </c>
      <c r="AC309" s="189" t="str">
        <f>'טבלה מרכזת תקן מקור'!C309</f>
        <v>ציוד אלקטרוני</v>
      </c>
      <c r="AD309" s="189" t="str">
        <f>'טבלה מרכזת תקן מקור'!D309</f>
        <v>אולם כניסה</v>
      </c>
      <c r="AE309" s="189" t="str">
        <f>'טבלה מרכזת תקן מקור'!E309</f>
        <v>טלוויזיה 65 (כולל הובלה והתקנה)</v>
      </c>
      <c r="AF309" s="189">
        <f>'טבלה מרכזת תקן מקור'!F309</f>
        <v>5000</v>
      </c>
      <c r="AG309" s="189">
        <f>'טבלה מרכזת תקן מקור'!G309</f>
        <v>1</v>
      </c>
      <c r="AH309" s="189">
        <f>'טבלה מרכזת תקן מקור'!H309</f>
        <v>5000</v>
      </c>
    </row>
    <row r="310" spans="2:34" ht="29.25" thickBot="1" x14ac:dyDescent="0.25">
      <c r="B310" s="190" t="str">
        <f>תקן[[#This Row],[סוג מרכז]]</f>
        <v>תשושי נפש</v>
      </c>
      <c r="C310" s="190">
        <f>תקן[[#This Row],[גודל מרכז]]</f>
        <v>20</v>
      </c>
      <c r="D310" s="190" t="str">
        <f>תקן[[#This Row],[סוג פריט]]</f>
        <v>ציוד אלקטרוני</v>
      </c>
      <c r="E310" s="190" t="str">
        <f>תקן[[#This Row],[קטגוריה]]</f>
        <v>חדר אוכל</v>
      </c>
      <c r="F310" s="177" t="str">
        <f>תקן[[#This Row],[תיאור הפריט]]</f>
        <v>טלוויזיה 65 (כולל הובלה והתקנה)</v>
      </c>
      <c r="G310" s="190">
        <f>תקן[[#This Row],[עלות פריט]]</f>
        <v>5000</v>
      </c>
      <c r="H310" s="190">
        <f>תקן[[#This Row],[כמות]]</f>
        <v>1</v>
      </c>
      <c r="I310" s="190">
        <f>תקן[[#This Row],[סהכ עלות]]</f>
        <v>5000</v>
      </c>
      <c r="J310" s="191"/>
      <c r="K310" s="179" t="str">
        <f t="shared" si="57"/>
        <v>טלוויזיה 65 (כולל הובלה והתקנה)</v>
      </c>
      <c r="L310" s="180"/>
      <c r="M310" s="181">
        <f t="shared" si="55"/>
        <v>-1</v>
      </c>
      <c r="N310" s="181">
        <f t="shared" si="56"/>
        <v>0</v>
      </c>
      <c r="O310" s="180"/>
      <c r="P310" s="192"/>
      <c r="Q310" s="185" t="str">
        <f t="shared" si="51"/>
        <v>תשושי נפש</v>
      </c>
      <c r="R310" s="185">
        <f t="shared" si="52"/>
        <v>20</v>
      </c>
      <c r="S310" s="185" t="str">
        <f t="shared" si="53"/>
        <v>ציוד אלקטרוני</v>
      </c>
      <c r="T310" s="186" t="str">
        <f t="shared" si="54"/>
        <v>טלוויזיה 65 (כולל הובלה והתקנה)</v>
      </c>
      <c r="U310" s="187">
        <f t="shared" si="48"/>
        <v>0</v>
      </c>
      <c r="V310" s="181">
        <f t="shared" si="49"/>
        <v>-1</v>
      </c>
      <c r="W310" s="181">
        <f t="shared" si="50"/>
        <v>5000</v>
      </c>
      <c r="X310" s="181">
        <f t="shared" si="58"/>
        <v>0</v>
      </c>
      <c r="Y310" s="193"/>
      <c r="AA310" s="189" t="str">
        <f>'טבלה מרכזת תקן מקור'!A310</f>
        <v>תשושי נפש</v>
      </c>
      <c r="AB310" s="189">
        <f>'טבלה מרכזת תקן מקור'!B310</f>
        <v>20</v>
      </c>
      <c r="AC310" s="189" t="str">
        <f>'טבלה מרכזת תקן מקור'!C310</f>
        <v>ציוד אלקטרוני</v>
      </c>
      <c r="AD310" s="189" t="str">
        <f>'טבלה מרכזת תקן מקור'!D310</f>
        <v>חדר אוכל</v>
      </c>
      <c r="AE310" s="189" t="str">
        <f>'טבלה מרכזת תקן מקור'!E310</f>
        <v>טלוויזיה 65 (כולל הובלה והתקנה)</v>
      </c>
      <c r="AF310" s="189">
        <f>'טבלה מרכזת תקן מקור'!F310</f>
        <v>5000</v>
      </c>
      <c r="AG310" s="189">
        <f>'טבלה מרכזת תקן מקור'!G310</f>
        <v>1</v>
      </c>
      <c r="AH310" s="189">
        <f>'טבלה מרכזת תקן מקור'!H310</f>
        <v>5000</v>
      </c>
    </row>
    <row r="311" spans="2:34" ht="29.25" thickBot="1" x14ac:dyDescent="0.25">
      <c r="B311" s="190" t="str">
        <f>תקן[[#This Row],[סוג מרכז]]</f>
        <v>תשושי נפש</v>
      </c>
      <c r="C311" s="190">
        <f>תקן[[#This Row],[גודל מרכז]]</f>
        <v>20</v>
      </c>
      <c r="D311" s="190" t="str">
        <f>תקן[[#This Row],[סוג פריט]]</f>
        <v>ציוד אלקטרוני</v>
      </c>
      <c r="E311" s="190" t="str">
        <f>תקן[[#This Row],[קטגוריה]]</f>
        <v>חדר אוכל</v>
      </c>
      <c r="F311" s="177" t="str">
        <f>תקן[[#This Row],[תיאור הפריט]]</f>
        <v>טלוויזיה 85 (כולל הובלה והתקנה)</v>
      </c>
      <c r="G311" s="190">
        <f>תקן[[#This Row],[עלות פריט]]</f>
        <v>8000</v>
      </c>
      <c r="H311" s="190">
        <f>תקן[[#This Row],[כמות]]</f>
        <v>0</v>
      </c>
      <c r="I311" s="190">
        <f>תקן[[#This Row],[סהכ עלות]]</f>
        <v>0</v>
      </c>
      <c r="J311" s="191"/>
      <c r="K311" s="179" t="str">
        <f t="shared" si="57"/>
        <v>טלוויזיה 85 (כולל הובלה והתקנה)</v>
      </c>
      <c r="L311" s="180"/>
      <c r="M311" s="181">
        <f t="shared" si="55"/>
        <v>0</v>
      </c>
      <c r="N311" s="181">
        <f t="shared" si="56"/>
        <v>0</v>
      </c>
      <c r="O311" s="180"/>
      <c r="P311" s="192"/>
      <c r="Q311" s="185" t="str">
        <f t="shared" si="51"/>
        <v>תשושי נפש</v>
      </c>
      <c r="R311" s="185">
        <f t="shared" si="52"/>
        <v>20</v>
      </c>
      <c r="S311" s="185" t="str">
        <f t="shared" si="53"/>
        <v>ציוד אלקטרוני</v>
      </c>
      <c r="T311" s="186" t="str">
        <f t="shared" si="54"/>
        <v>טלוויזיה 85 (כולל הובלה והתקנה)</v>
      </c>
      <c r="U311" s="187">
        <f t="shared" si="48"/>
        <v>0</v>
      </c>
      <c r="V311" s="181">
        <f t="shared" si="49"/>
        <v>0</v>
      </c>
      <c r="W311" s="181">
        <f t="shared" si="50"/>
        <v>8000</v>
      </c>
      <c r="X311" s="181">
        <f t="shared" si="58"/>
        <v>0</v>
      </c>
      <c r="Y311" s="193"/>
      <c r="AA311" s="189" t="str">
        <f>'טבלה מרכזת תקן מקור'!A311</f>
        <v>תשושי נפש</v>
      </c>
      <c r="AB311" s="189">
        <f>'טבלה מרכזת תקן מקור'!B311</f>
        <v>20</v>
      </c>
      <c r="AC311" s="189" t="str">
        <f>'טבלה מרכזת תקן מקור'!C311</f>
        <v>ציוד אלקטרוני</v>
      </c>
      <c r="AD311" s="189" t="str">
        <f>'טבלה מרכזת תקן מקור'!D311</f>
        <v>חדר אוכל</v>
      </c>
      <c r="AE311" s="189" t="str">
        <f>'טבלה מרכזת תקן מקור'!E311</f>
        <v>טלוויזיה 85 (כולל הובלה והתקנה)</v>
      </c>
      <c r="AF311" s="189">
        <f>'טבלה מרכזת תקן מקור'!F311</f>
        <v>8000</v>
      </c>
      <c r="AG311" s="189">
        <f>'טבלה מרכזת תקן מקור'!G311</f>
        <v>0</v>
      </c>
      <c r="AH311" s="189">
        <f>'טבלה מרכזת תקן מקור'!H311</f>
        <v>0</v>
      </c>
    </row>
    <row r="312" spans="2:34" ht="15" thickBot="1" x14ac:dyDescent="0.25">
      <c r="B312" s="190" t="str">
        <f>תקן[[#This Row],[סוג מרכז]]</f>
        <v>תשושי נפש</v>
      </c>
      <c r="C312" s="190">
        <f>תקן[[#This Row],[גודל מרכז]]</f>
        <v>20</v>
      </c>
      <c r="D312" s="190" t="str">
        <f>תקן[[#This Row],[סוג פריט]]</f>
        <v>ציוד אלקטרוני</v>
      </c>
      <c r="E312" s="190" t="str">
        <f>תקן[[#This Row],[קטגוריה]]</f>
        <v>ציוד אלקטרוני</v>
      </c>
      <c r="F312" s="177" t="str">
        <f>תקן[[#This Row],[תיאור הפריט]]</f>
        <v>מגדיל טווח WIFI</v>
      </c>
      <c r="G312" s="190">
        <f>תקן[[#This Row],[עלות פריט]]</f>
        <v>900</v>
      </c>
      <c r="H312" s="190">
        <f>תקן[[#This Row],[כמות]]</f>
        <v>1</v>
      </c>
      <c r="I312" s="190">
        <f>תקן[[#This Row],[סהכ עלות]]</f>
        <v>900</v>
      </c>
      <c r="J312" s="191"/>
      <c r="K312" s="179" t="str">
        <f t="shared" si="57"/>
        <v>מגדיל טווח WIFI</v>
      </c>
      <c r="L312" s="180"/>
      <c r="M312" s="181">
        <f t="shared" si="55"/>
        <v>-1</v>
      </c>
      <c r="N312" s="181">
        <f t="shared" si="56"/>
        <v>0</v>
      </c>
      <c r="O312" s="180"/>
      <c r="P312" s="192"/>
      <c r="Q312" s="185" t="str">
        <f t="shared" si="51"/>
        <v>תשושי נפש</v>
      </c>
      <c r="R312" s="185">
        <f t="shared" si="52"/>
        <v>20</v>
      </c>
      <c r="S312" s="185" t="str">
        <f t="shared" si="53"/>
        <v>ציוד אלקטרוני</v>
      </c>
      <c r="T312" s="186" t="str">
        <f t="shared" si="54"/>
        <v>מגדיל טווח WIFI</v>
      </c>
      <c r="U312" s="187">
        <f t="shared" si="48"/>
        <v>0</v>
      </c>
      <c r="V312" s="181">
        <f t="shared" si="49"/>
        <v>-1</v>
      </c>
      <c r="W312" s="181">
        <f t="shared" si="50"/>
        <v>900</v>
      </c>
      <c r="X312" s="181">
        <f t="shared" si="58"/>
        <v>0</v>
      </c>
      <c r="Y312" s="193"/>
      <c r="AA312" s="189" t="str">
        <f>'טבלה מרכזת תקן מקור'!A312</f>
        <v>תשושי נפש</v>
      </c>
      <c r="AB312" s="189">
        <f>'טבלה מרכזת תקן מקור'!B312</f>
        <v>20</v>
      </c>
      <c r="AC312" s="189" t="str">
        <f>'טבלה מרכזת תקן מקור'!C312</f>
        <v>ציוד אלקטרוני</v>
      </c>
      <c r="AD312" s="189" t="str">
        <f>'טבלה מרכזת תקן מקור'!D312</f>
        <v>ציוד אלקטרוני</v>
      </c>
      <c r="AE312" s="189" t="str">
        <f>'טבלה מרכזת תקן מקור'!E312</f>
        <v>מגדיל טווח WIFI</v>
      </c>
      <c r="AF312" s="189">
        <f>'טבלה מרכזת תקן מקור'!F312</f>
        <v>900</v>
      </c>
      <c r="AG312" s="189">
        <f>'טבלה מרכזת תקן מקור'!G312</f>
        <v>1</v>
      </c>
      <c r="AH312" s="189">
        <f>'טבלה מרכזת תקן מקור'!H312</f>
        <v>900</v>
      </c>
    </row>
    <row r="313" spans="2:34" ht="15" thickBot="1" x14ac:dyDescent="0.25">
      <c r="B313" s="190" t="str">
        <f>תקן[[#This Row],[סוג מרכז]]</f>
        <v>תשושי נפש</v>
      </c>
      <c r="C313" s="190">
        <f>תקן[[#This Row],[גודל מרכז]]</f>
        <v>20</v>
      </c>
      <c r="D313" s="190" t="str">
        <f>תקן[[#This Row],[סוג פריט]]</f>
        <v>ציוד אלקטרוני</v>
      </c>
      <c r="E313" s="190" t="str">
        <f>תקן[[#This Row],[קטגוריה]]</f>
        <v>כללי</v>
      </c>
      <c r="F313" s="177" t="str">
        <f>תקן[[#This Row],[תיאור הפריט]]</f>
        <v>מערכת אזעקה ומצלמות</v>
      </c>
      <c r="G313" s="190">
        <f>תקן[[#This Row],[עלות פריט]]</f>
        <v>5000</v>
      </c>
      <c r="H313" s="190">
        <f>תקן[[#This Row],[כמות]]</f>
        <v>1</v>
      </c>
      <c r="I313" s="190">
        <f>תקן[[#This Row],[סהכ עלות]]</f>
        <v>5000</v>
      </c>
      <c r="J313" s="191"/>
      <c r="K313" s="179" t="str">
        <f t="shared" si="57"/>
        <v>מערכת אזעקה ומצלמות</v>
      </c>
      <c r="L313" s="180"/>
      <c r="M313" s="181">
        <f t="shared" si="55"/>
        <v>-1</v>
      </c>
      <c r="N313" s="181">
        <f t="shared" si="56"/>
        <v>0</v>
      </c>
      <c r="O313" s="180"/>
      <c r="P313" s="192"/>
      <c r="Q313" s="185" t="str">
        <f t="shared" si="51"/>
        <v>תשושי נפש</v>
      </c>
      <c r="R313" s="185">
        <f t="shared" si="52"/>
        <v>20</v>
      </c>
      <c r="S313" s="185" t="str">
        <f t="shared" si="53"/>
        <v>ציוד אלקטרוני</v>
      </c>
      <c r="T313" s="186" t="str">
        <f t="shared" si="54"/>
        <v>מערכת אזעקה ומצלמות</v>
      </c>
      <c r="U313" s="187">
        <f t="shared" si="48"/>
        <v>0</v>
      </c>
      <c r="V313" s="181">
        <f t="shared" si="49"/>
        <v>-1</v>
      </c>
      <c r="W313" s="181">
        <f t="shared" si="50"/>
        <v>5000</v>
      </c>
      <c r="X313" s="181">
        <f t="shared" si="58"/>
        <v>0</v>
      </c>
      <c r="Y313" s="193"/>
      <c r="AA313" s="189" t="str">
        <f>'טבלה מרכזת תקן מקור'!A313</f>
        <v>תשושי נפש</v>
      </c>
      <c r="AB313" s="189">
        <f>'טבלה מרכזת תקן מקור'!B313</f>
        <v>20</v>
      </c>
      <c r="AC313" s="189" t="str">
        <f>'טבלה מרכזת תקן מקור'!C313</f>
        <v>ציוד אלקטרוני</v>
      </c>
      <c r="AD313" s="189" t="str">
        <f>'טבלה מרכזת תקן מקור'!D313</f>
        <v>כללי</v>
      </c>
      <c r="AE313" s="189" t="str">
        <f>'טבלה מרכזת תקן מקור'!E313</f>
        <v>מערכת אזעקה ומצלמות</v>
      </c>
      <c r="AF313" s="189">
        <f>'טבלה מרכזת תקן מקור'!F313</f>
        <v>5000</v>
      </c>
      <c r="AG313" s="189">
        <f>'טבלה מרכזת תקן מקור'!G313</f>
        <v>1</v>
      </c>
      <c r="AH313" s="189">
        <f>'טבלה מרכזת תקן מקור'!H313</f>
        <v>5000</v>
      </c>
    </row>
    <row r="314" spans="2:34" ht="15" thickBot="1" x14ac:dyDescent="0.25">
      <c r="B314" s="190" t="str">
        <f>תקן[[#This Row],[סוג מרכז]]</f>
        <v>תשושי נפש</v>
      </c>
      <c r="C314" s="190">
        <f>תקן[[#This Row],[גודל מרכז]]</f>
        <v>20</v>
      </c>
      <c r="D314" s="190" t="str">
        <f>תקן[[#This Row],[סוג פריט]]</f>
        <v>ציוד אלקטרוני</v>
      </c>
      <c r="E314" s="190" t="str">
        <f>תקן[[#This Row],[קטגוריה]]</f>
        <v>ציוד אלקטרוני</v>
      </c>
      <c r="F314" s="177" t="str">
        <f>תקן[[#This Row],[תיאור הפריט]]</f>
        <v>מערכת התרעה נגד אש</v>
      </c>
      <c r="G314" s="190">
        <f>תקן[[#This Row],[עלות פריט]]</f>
        <v>5200</v>
      </c>
      <c r="H314" s="190">
        <f>תקן[[#This Row],[כמות]]</f>
        <v>0</v>
      </c>
      <c r="I314" s="190">
        <f>תקן[[#This Row],[סהכ עלות]]</f>
        <v>0</v>
      </c>
      <c r="J314" s="191"/>
      <c r="K314" s="179" t="str">
        <f t="shared" si="57"/>
        <v>מערכת התרעה נגד אש</v>
      </c>
      <c r="L314" s="180"/>
      <c r="M314" s="181">
        <f t="shared" si="55"/>
        <v>0</v>
      </c>
      <c r="N314" s="181">
        <f t="shared" si="56"/>
        <v>0</v>
      </c>
      <c r="O314" s="180"/>
      <c r="P314" s="192"/>
      <c r="Q314" s="185" t="str">
        <f t="shared" si="51"/>
        <v>תשושי נפש</v>
      </c>
      <c r="R314" s="185">
        <f t="shared" si="52"/>
        <v>20</v>
      </c>
      <c r="S314" s="185" t="str">
        <f t="shared" si="53"/>
        <v>ציוד אלקטרוני</v>
      </c>
      <c r="T314" s="186" t="str">
        <f t="shared" si="54"/>
        <v>מערכת התרעה נגד אש</v>
      </c>
      <c r="U314" s="187">
        <f t="shared" si="48"/>
        <v>0</v>
      </c>
      <c r="V314" s="181">
        <f t="shared" si="49"/>
        <v>0</v>
      </c>
      <c r="W314" s="181">
        <f t="shared" si="50"/>
        <v>5200</v>
      </c>
      <c r="X314" s="181">
        <f t="shared" si="58"/>
        <v>0</v>
      </c>
      <c r="Y314" s="193"/>
      <c r="AA314" s="189" t="str">
        <f>'טבלה מרכזת תקן מקור'!A314</f>
        <v>תשושי נפש</v>
      </c>
      <c r="AB314" s="189">
        <f>'טבלה מרכזת תקן מקור'!B314</f>
        <v>20</v>
      </c>
      <c r="AC314" s="189" t="str">
        <f>'טבלה מרכזת תקן מקור'!C314</f>
        <v>ציוד אלקטרוני</v>
      </c>
      <c r="AD314" s="189" t="str">
        <f>'טבלה מרכזת תקן מקור'!D314</f>
        <v>ציוד אלקטרוני</v>
      </c>
      <c r="AE314" s="189" t="str">
        <f>'טבלה מרכזת תקן מקור'!E314</f>
        <v>מערכת התרעה נגד אש</v>
      </c>
      <c r="AF314" s="189">
        <f>'טבלה מרכזת תקן מקור'!F314</f>
        <v>5200</v>
      </c>
      <c r="AG314" s="189">
        <f>'טבלה מרכזת תקן מקור'!G314</f>
        <v>0</v>
      </c>
      <c r="AH314" s="189">
        <f>'טבלה מרכזת תקן מקור'!H314</f>
        <v>0</v>
      </c>
    </row>
    <row r="315" spans="2:34" ht="15" thickBot="1" x14ac:dyDescent="0.25">
      <c r="B315" s="190" t="str">
        <f>תקן[[#This Row],[סוג מרכז]]</f>
        <v>תשושי נפש</v>
      </c>
      <c r="C315" s="190">
        <f>תקן[[#This Row],[גודל מרכז]]</f>
        <v>20</v>
      </c>
      <c r="D315" s="190" t="str">
        <f>תקן[[#This Row],[סוג פריט]]</f>
        <v>ציוד אלקטרוני</v>
      </c>
      <c r="E315" s="190" t="str">
        <f>תקן[[#This Row],[קטגוריה]]</f>
        <v>ציוד אלקטרוני</v>
      </c>
      <c r="F315" s="177" t="str">
        <f>תקן[[#This Row],[תיאור הפריט]]</f>
        <v>מערכת טלפונים</v>
      </c>
      <c r="G315" s="190">
        <f>תקן[[#This Row],[עלות פריט]]</f>
        <v>6100</v>
      </c>
      <c r="H315" s="190">
        <f>תקן[[#This Row],[כמות]]</f>
        <v>0</v>
      </c>
      <c r="I315" s="190">
        <f>תקן[[#This Row],[סהכ עלות]]</f>
        <v>0</v>
      </c>
      <c r="J315" s="191"/>
      <c r="K315" s="179" t="str">
        <f t="shared" si="57"/>
        <v>מערכת טלפונים</v>
      </c>
      <c r="L315" s="180"/>
      <c r="M315" s="181">
        <f t="shared" si="55"/>
        <v>0</v>
      </c>
      <c r="N315" s="181">
        <f t="shared" si="56"/>
        <v>0</v>
      </c>
      <c r="O315" s="180"/>
      <c r="P315" s="192"/>
      <c r="Q315" s="185" t="str">
        <f t="shared" si="51"/>
        <v>תשושי נפש</v>
      </c>
      <c r="R315" s="185">
        <f t="shared" si="52"/>
        <v>20</v>
      </c>
      <c r="S315" s="185" t="str">
        <f t="shared" si="53"/>
        <v>ציוד אלקטרוני</v>
      </c>
      <c r="T315" s="186" t="str">
        <f t="shared" si="54"/>
        <v>מערכת טלפונים</v>
      </c>
      <c r="U315" s="187">
        <f t="shared" si="48"/>
        <v>0</v>
      </c>
      <c r="V315" s="181">
        <f t="shared" si="49"/>
        <v>0</v>
      </c>
      <c r="W315" s="181">
        <f t="shared" si="50"/>
        <v>6100</v>
      </c>
      <c r="X315" s="181">
        <f t="shared" si="58"/>
        <v>0</v>
      </c>
      <c r="Y315" s="193"/>
      <c r="AA315" s="189" t="str">
        <f>'טבלה מרכזת תקן מקור'!A315</f>
        <v>תשושי נפש</v>
      </c>
      <c r="AB315" s="189">
        <f>'טבלה מרכזת תקן מקור'!B315</f>
        <v>20</v>
      </c>
      <c r="AC315" s="189" t="str">
        <f>'טבלה מרכזת תקן מקור'!C315</f>
        <v>ציוד אלקטרוני</v>
      </c>
      <c r="AD315" s="189" t="str">
        <f>'טבלה מרכזת תקן מקור'!D315</f>
        <v>ציוד אלקטרוני</v>
      </c>
      <c r="AE315" s="189" t="str">
        <f>'טבלה מרכזת תקן מקור'!E315</f>
        <v>מערכת טלפונים</v>
      </c>
      <c r="AF315" s="189">
        <f>'טבלה מרכזת תקן מקור'!F315</f>
        <v>6100</v>
      </c>
      <c r="AG315" s="189">
        <f>'טבלה מרכזת תקן מקור'!G315</f>
        <v>0</v>
      </c>
      <c r="AH315" s="189">
        <f>'טבלה מרכזת תקן מקור'!H315</f>
        <v>0</v>
      </c>
    </row>
    <row r="316" spans="2:34" ht="15" thickBot="1" x14ac:dyDescent="0.25">
      <c r="B316" s="190" t="str">
        <f>תקן[[#This Row],[סוג מרכז]]</f>
        <v>תשושי נפש</v>
      </c>
      <c r="C316" s="190">
        <f>תקן[[#This Row],[גודל מרכז]]</f>
        <v>20</v>
      </c>
      <c r="D316" s="190" t="str">
        <f>תקן[[#This Row],[סוג פריט]]</f>
        <v>ציוד אלקטרוני</v>
      </c>
      <c r="E316" s="190" t="str">
        <f>תקן[[#This Row],[קטגוריה]]</f>
        <v>ציוד אלקטרוני</v>
      </c>
      <c r="F316" s="177" t="str">
        <f>תקן[[#This Row],[תיאור הפריט]]</f>
        <v>מערכת כריזת חירום</v>
      </c>
      <c r="G316" s="190">
        <f>תקן[[#This Row],[עלות פריט]]</f>
        <v>5000</v>
      </c>
      <c r="H316" s="190">
        <f>תקן[[#This Row],[כמות]]</f>
        <v>0</v>
      </c>
      <c r="I316" s="190">
        <f>תקן[[#This Row],[סהכ עלות]]</f>
        <v>0</v>
      </c>
      <c r="J316" s="191"/>
      <c r="K316" s="179" t="str">
        <f t="shared" si="57"/>
        <v>מערכת כריזת חירום</v>
      </c>
      <c r="L316" s="180"/>
      <c r="M316" s="181">
        <f t="shared" si="55"/>
        <v>0</v>
      </c>
      <c r="N316" s="181">
        <f t="shared" si="56"/>
        <v>0</v>
      </c>
      <c r="O316" s="180"/>
      <c r="P316" s="192"/>
      <c r="Q316" s="185" t="str">
        <f t="shared" si="51"/>
        <v>תשושי נפש</v>
      </c>
      <c r="R316" s="185">
        <f t="shared" si="52"/>
        <v>20</v>
      </c>
      <c r="S316" s="185" t="str">
        <f t="shared" si="53"/>
        <v>ציוד אלקטרוני</v>
      </c>
      <c r="T316" s="186" t="str">
        <f t="shared" si="54"/>
        <v>מערכת כריזת חירום</v>
      </c>
      <c r="U316" s="187">
        <f t="shared" si="48"/>
        <v>0</v>
      </c>
      <c r="V316" s="181">
        <f t="shared" si="49"/>
        <v>0</v>
      </c>
      <c r="W316" s="181">
        <f t="shared" si="50"/>
        <v>5000</v>
      </c>
      <c r="X316" s="181">
        <f t="shared" si="58"/>
        <v>0</v>
      </c>
      <c r="Y316" s="193"/>
      <c r="AA316" s="189" t="str">
        <f>'טבלה מרכזת תקן מקור'!A316</f>
        <v>תשושי נפש</v>
      </c>
      <c r="AB316" s="189">
        <f>'טבלה מרכזת תקן מקור'!B316</f>
        <v>20</v>
      </c>
      <c r="AC316" s="189" t="str">
        <f>'טבלה מרכזת תקן מקור'!C316</f>
        <v>ציוד אלקטרוני</v>
      </c>
      <c r="AD316" s="189" t="str">
        <f>'טבלה מרכזת תקן מקור'!D316</f>
        <v>ציוד אלקטרוני</v>
      </c>
      <c r="AE316" s="189" t="str">
        <f>'טבלה מרכזת תקן מקור'!E316</f>
        <v>מערכת כריזת חירום</v>
      </c>
      <c r="AF316" s="189">
        <f>'טבלה מרכזת תקן מקור'!F316</f>
        <v>5000</v>
      </c>
      <c r="AG316" s="189">
        <f>'טבלה מרכזת תקן מקור'!G316</f>
        <v>0</v>
      </c>
      <c r="AH316" s="189">
        <f>'טבלה מרכזת תקן מקור'!H316</f>
        <v>0</v>
      </c>
    </row>
    <row r="317" spans="2:34" ht="29.25" thickBot="1" x14ac:dyDescent="0.25">
      <c r="B317" s="190" t="str">
        <f>תקן[[#This Row],[סוג מרכז]]</f>
        <v>תשושי נפש</v>
      </c>
      <c r="C317" s="190">
        <f>תקן[[#This Row],[גודל מרכז]]</f>
        <v>20</v>
      </c>
      <c r="D317" s="190" t="str">
        <f>תקן[[#This Row],[סוג פריט]]</f>
        <v>ריהוט</v>
      </c>
      <c r="E317" s="190" t="str">
        <f>תקן[[#This Row],[קטגוריה]]</f>
        <v>חדר מנוחה</v>
      </c>
      <c r="F317" s="177" t="str">
        <f>תקן[[#This Row],[תיאור הפריט]]</f>
        <v>ארון איחסון (רוחב 80-100 ס"מ)</v>
      </c>
      <c r="G317" s="190">
        <f>תקן[[#This Row],[עלות פריט]]</f>
        <v>1000</v>
      </c>
      <c r="H317" s="190">
        <f>תקן[[#This Row],[כמות]]</f>
        <v>1</v>
      </c>
      <c r="I317" s="190">
        <f>תקן[[#This Row],[סהכ עלות]]</f>
        <v>1000</v>
      </c>
      <c r="J317" s="191"/>
      <c r="K317" s="179" t="str">
        <f t="shared" si="57"/>
        <v>ארון איחסון (רוחב 80-100 ס"מ)</v>
      </c>
      <c r="L317" s="180"/>
      <c r="M317" s="181">
        <f t="shared" si="55"/>
        <v>-1</v>
      </c>
      <c r="N317" s="181">
        <f t="shared" si="56"/>
        <v>0</v>
      </c>
      <c r="O317" s="180"/>
      <c r="P317" s="192"/>
      <c r="Q317" s="185" t="str">
        <f t="shared" si="51"/>
        <v>תשושי נפש</v>
      </c>
      <c r="R317" s="185">
        <f t="shared" si="52"/>
        <v>20</v>
      </c>
      <c r="S317" s="185" t="str">
        <f t="shared" si="53"/>
        <v>ריהוט</v>
      </c>
      <c r="T317" s="186" t="str">
        <f t="shared" si="54"/>
        <v>ארון איחסון (רוחב 80-100 ס"מ)</v>
      </c>
      <c r="U317" s="187">
        <f t="shared" si="48"/>
        <v>0</v>
      </c>
      <c r="V317" s="181">
        <f t="shared" si="49"/>
        <v>-1</v>
      </c>
      <c r="W317" s="181">
        <f t="shared" si="50"/>
        <v>1000</v>
      </c>
      <c r="X317" s="181">
        <f t="shared" si="58"/>
        <v>0</v>
      </c>
      <c r="Y317" s="193"/>
      <c r="AA317" s="189" t="str">
        <f>'טבלה מרכזת תקן מקור'!A317</f>
        <v>תשושי נפש</v>
      </c>
      <c r="AB317" s="189">
        <f>'טבלה מרכזת תקן מקור'!B317</f>
        <v>20</v>
      </c>
      <c r="AC317" s="189" t="str">
        <f>'טבלה מרכזת תקן מקור'!C317</f>
        <v>ריהוט</v>
      </c>
      <c r="AD317" s="189" t="str">
        <f>'טבלה מרכזת תקן מקור'!D317</f>
        <v>חדר מנוחה</v>
      </c>
      <c r="AE317" s="189" t="str">
        <f>'טבלה מרכזת תקן מקור'!E317</f>
        <v>ארון איחסון (רוחב 80-100 ס"מ)</v>
      </c>
      <c r="AF317" s="189">
        <f>'טבלה מרכזת תקן מקור'!F317</f>
        <v>1000</v>
      </c>
      <c r="AG317" s="189">
        <f>'טבלה מרכזת תקן מקור'!G317</f>
        <v>1</v>
      </c>
      <c r="AH317" s="189">
        <f>'טבלה מרכזת תקן מקור'!H317</f>
        <v>1000</v>
      </c>
    </row>
    <row r="318" spans="2:34" ht="29.25" thickBot="1" x14ac:dyDescent="0.25">
      <c r="B318" s="190" t="str">
        <f>תקן[[#This Row],[סוג מרכז]]</f>
        <v>תשושי נפש</v>
      </c>
      <c r="C318" s="190">
        <f>תקן[[#This Row],[גודל מרכז]]</f>
        <v>20</v>
      </c>
      <c r="D318" s="190" t="str">
        <f>תקן[[#This Row],[סוג פריט]]</f>
        <v>ריהוט</v>
      </c>
      <c r="E318" s="190" t="str">
        <f>תקן[[#This Row],[קטגוריה]]</f>
        <v>חדר ניקיון</v>
      </c>
      <c r="F318" s="177" t="str">
        <f>תקן[[#This Row],[תיאור הפריט]]</f>
        <v>ארון איחסון (רוחב 80-100 ס"מ)</v>
      </c>
      <c r="G318" s="190">
        <f>תקן[[#This Row],[עלות פריט]]</f>
        <v>1000</v>
      </c>
      <c r="H318" s="190">
        <f>תקן[[#This Row],[כמות]]</f>
        <v>1</v>
      </c>
      <c r="I318" s="190">
        <f>תקן[[#This Row],[סהכ עלות]]</f>
        <v>1000</v>
      </c>
      <c r="J318" s="191"/>
      <c r="K318" s="179" t="str">
        <f t="shared" si="57"/>
        <v>ארון איחסון (רוחב 80-100 ס"מ)</v>
      </c>
      <c r="L318" s="180"/>
      <c r="M318" s="181">
        <f t="shared" si="55"/>
        <v>-1</v>
      </c>
      <c r="N318" s="181">
        <f t="shared" si="56"/>
        <v>0</v>
      </c>
      <c r="O318" s="180"/>
      <c r="P318" s="192"/>
      <c r="Q318" s="185" t="str">
        <f t="shared" si="51"/>
        <v>תשושי נפש</v>
      </c>
      <c r="R318" s="185">
        <f t="shared" si="52"/>
        <v>20</v>
      </c>
      <c r="S318" s="185" t="str">
        <f t="shared" si="53"/>
        <v>ריהוט</v>
      </c>
      <c r="T318" s="186" t="str">
        <f t="shared" si="54"/>
        <v>ארון איחסון (רוחב 80-100 ס"מ)</v>
      </c>
      <c r="U318" s="187">
        <f t="shared" si="48"/>
        <v>0</v>
      </c>
      <c r="V318" s="181">
        <f t="shared" si="49"/>
        <v>-1</v>
      </c>
      <c r="W318" s="181">
        <f t="shared" si="50"/>
        <v>1000</v>
      </c>
      <c r="X318" s="181">
        <f t="shared" si="58"/>
        <v>0</v>
      </c>
      <c r="Y318" s="193"/>
      <c r="AA318" s="189" t="str">
        <f>'טבלה מרכזת תקן מקור'!A318</f>
        <v>תשושי נפש</v>
      </c>
      <c r="AB318" s="189">
        <f>'טבלה מרכזת תקן מקור'!B318</f>
        <v>20</v>
      </c>
      <c r="AC318" s="189" t="str">
        <f>'טבלה מרכזת תקן מקור'!C318</f>
        <v>ריהוט</v>
      </c>
      <c r="AD318" s="189" t="str">
        <f>'טבלה מרכזת תקן מקור'!D318</f>
        <v>חדר ניקיון</v>
      </c>
      <c r="AE318" s="189" t="str">
        <f>'טבלה מרכזת תקן מקור'!E318</f>
        <v>ארון איחסון (רוחב 80-100 ס"מ)</v>
      </c>
      <c r="AF318" s="189">
        <f>'טבלה מרכזת תקן מקור'!F318</f>
        <v>1000</v>
      </c>
      <c r="AG318" s="189">
        <f>'טבלה מרכזת תקן מקור'!G318</f>
        <v>1</v>
      </c>
      <c r="AH318" s="189">
        <f>'טבלה מרכזת תקן מקור'!H318</f>
        <v>1000</v>
      </c>
    </row>
    <row r="319" spans="2:34" ht="29.25" thickBot="1" x14ac:dyDescent="0.25">
      <c r="B319" s="190" t="str">
        <f>תקן[[#This Row],[סוג מרכז]]</f>
        <v>תשושי נפש</v>
      </c>
      <c r="C319" s="190">
        <f>תקן[[#This Row],[גודל מרכז]]</f>
        <v>20</v>
      </c>
      <c r="D319" s="190" t="str">
        <f>תקן[[#This Row],[סוג פריט]]</f>
        <v>ריהוט</v>
      </c>
      <c r="E319" s="190" t="str">
        <f>תקן[[#This Row],[קטגוריה]]</f>
        <v>חדרי פעילות/תעסוקה</v>
      </c>
      <c r="F319" s="177" t="str">
        <f>תקן[[#This Row],[תיאור הפריט]]</f>
        <v>ארון איחסון (רוחב 80-100 ס"מ)</v>
      </c>
      <c r="G319" s="190">
        <f>תקן[[#This Row],[עלות פריט]]</f>
        <v>1000</v>
      </c>
      <c r="H319" s="190">
        <f>תקן[[#This Row],[כמות]]</f>
        <v>2</v>
      </c>
      <c r="I319" s="190">
        <f>תקן[[#This Row],[סהכ עלות]]</f>
        <v>2000</v>
      </c>
      <c r="J319" s="191"/>
      <c r="K319" s="179" t="str">
        <f t="shared" si="57"/>
        <v>ארון איחסון (רוחב 80-100 ס"מ)</v>
      </c>
      <c r="L319" s="180"/>
      <c r="M319" s="181">
        <f t="shared" si="55"/>
        <v>-2</v>
      </c>
      <c r="N319" s="181">
        <f t="shared" si="56"/>
        <v>0</v>
      </c>
      <c r="O319" s="180"/>
      <c r="P319" s="192"/>
      <c r="Q319" s="185" t="str">
        <f t="shared" si="51"/>
        <v>תשושי נפש</v>
      </c>
      <c r="R319" s="185">
        <f t="shared" si="52"/>
        <v>20</v>
      </c>
      <c r="S319" s="185" t="str">
        <f t="shared" si="53"/>
        <v>ריהוט</v>
      </c>
      <c r="T319" s="186" t="str">
        <f t="shared" si="54"/>
        <v>ארון איחסון (רוחב 80-100 ס"מ)</v>
      </c>
      <c r="U319" s="187">
        <f t="shared" si="48"/>
        <v>0</v>
      </c>
      <c r="V319" s="181">
        <f t="shared" si="49"/>
        <v>-2</v>
      </c>
      <c r="W319" s="181">
        <f t="shared" si="50"/>
        <v>1000</v>
      </c>
      <c r="X319" s="181">
        <f t="shared" si="58"/>
        <v>0</v>
      </c>
      <c r="Y319" s="193"/>
      <c r="AA319" s="189" t="str">
        <f>'טבלה מרכזת תקן מקור'!A319</f>
        <v>תשושי נפש</v>
      </c>
      <c r="AB319" s="189">
        <f>'טבלה מרכזת תקן מקור'!B319</f>
        <v>20</v>
      </c>
      <c r="AC319" s="189" t="str">
        <f>'טבלה מרכזת תקן מקור'!C319</f>
        <v>ריהוט</v>
      </c>
      <c r="AD319" s="189" t="str">
        <f>'טבלה מרכזת תקן מקור'!D319</f>
        <v>חדרי פעילות/תעסוקה</v>
      </c>
      <c r="AE319" s="189" t="str">
        <f>'טבלה מרכזת תקן מקור'!E319</f>
        <v>ארון איחסון (רוחב 80-100 ס"מ)</v>
      </c>
      <c r="AF319" s="189">
        <f>'טבלה מרכזת תקן מקור'!F319</f>
        <v>1000</v>
      </c>
      <c r="AG319" s="189">
        <f>'טבלה מרכזת תקן מקור'!G319</f>
        <v>2</v>
      </c>
      <c r="AH319" s="189">
        <f>'טבלה מרכזת תקן מקור'!H319</f>
        <v>2000</v>
      </c>
    </row>
    <row r="320" spans="2:34" ht="29.25" thickBot="1" x14ac:dyDescent="0.25">
      <c r="B320" s="190" t="str">
        <f>תקן[[#This Row],[סוג מרכז]]</f>
        <v>תשושי נפש</v>
      </c>
      <c r="C320" s="190">
        <f>תקן[[#This Row],[גודל מרכז]]</f>
        <v>20</v>
      </c>
      <c r="D320" s="190" t="str">
        <f>תקן[[#This Row],[סוג פריט]]</f>
        <v>ריהוט</v>
      </c>
      <c r="E320" s="190" t="str">
        <f>תקן[[#This Row],[קטגוריה]]</f>
        <v>מחסנים - מטבח, כללי, תעסוקה</v>
      </c>
      <c r="F320" s="177" t="str">
        <f>תקן[[#This Row],[תיאור הפריט]]</f>
        <v>ארון איחסון (רוחב 80-100 ס"מ)</v>
      </c>
      <c r="G320" s="190">
        <f>תקן[[#This Row],[עלות פריט]]</f>
        <v>1000</v>
      </c>
      <c r="H320" s="190">
        <f>תקן[[#This Row],[כמות]]</f>
        <v>1</v>
      </c>
      <c r="I320" s="190">
        <f>תקן[[#This Row],[סהכ עלות]]</f>
        <v>1000</v>
      </c>
      <c r="J320" s="191"/>
      <c r="K320" s="179" t="str">
        <f t="shared" si="57"/>
        <v>ארון איחסון (רוחב 80-100 ס"מ)</v>
      </c>
      <c r="L320" s="180"/>
      <c r="M320" s="181">
        <f t="shared" si="55"/>
        <v>-1</v>
      </c>
      <c r="N320" s="181">
        <f t="shared" si="56"/>
        <v>0</v>
      </c>
      <c r="O320" s="180"/>
      <c r="P320" s="192"/>
      <c r="Q320" s="185" t="str">
        <f t="shared" si="51"/>
        <v>תשושי נפש</v>
      </c>
      <c r="R320" s="185">
        <f t="shared" si="52"/>
        <v>20</v>
      </c>
      <c r="S320" s="185" t="str">
        <f t="shared" si="53"/>
        <v>ריהוט</v>
      </c>
      <c r="T320" s="186" t="str">
        <f t="shared" si="54"/>
        <v>ארון איחסון (רוחב 80-100 ס"מ)</v>
      </c>
      <c r="U320" s="187">
        <f t="shared" si="48"/>
        <v>0</v>
      </c>
      <c r="V320" s="181">
        <f t="shared" si="49"/>
        <v>-1</v>
      </c>
      <c r="W320" s="181">
        <f t="shared" si="50"/>
        <v>1000</v>
      </c>
      <c r="X320" s="181">
        <f t="shared" si="58"/>
        <v>0</v>
      </c>
      <c r="Y320" s="193"/>
      <c r="AA320" s="189" t="str">
        <f>'טבלה מרכזת תקן מקור'!A320</f>
        <v>תשושי נפש</v>
      </c>
      <c r="AB320" s="189">
        <f>'טבלה מרכזת תקן מקור'!B320</f>
        <v>20</v>
      </c>
      <c r="AC320" s="189" t="str">
        <f>'טבלה מרכזת תקן מקור'!C320</f>
        <v>ריהוט</v>
      </c>
      <c r="AD320" s="189" t="str">
        <f>'טבלה מרכזת תקן מקור'!D320</f>
        <v>מחסנים - מטבח, כללי, תעסוקה</v>
      </c>
      <c r="AE320" s="189" t="str">
        <f>'טבלה מרכזת תקן מקור'!E320</f>
        <v>ארון איחסון (רוחב 80-100 ס"מ)</v>
      </c>
      <c r="AF320" s="189">
        <f>'טבלה מרכזת תקן מקור'!F320</f>
        <v>1000</v>
      </c>
      <c r="AG320" s="189">
        <f>'טבלה מרכזת תקן מקור'!G320</f>
        <v>1</v>
      </c>
      <c r="AH320" s="189">
        <f>'טבלה מרכזת תקן מקור'!H320</f>
        <v>1000</v>
      </c>
    </row>
    <row r="321" spans="2:34" ht="29.25" thickBot="1" x14ac:dyDescent="0.25">
      <c r="B321" s="190" t="str">
        <f>תקן[[#This Row],[סוג מרכז]]</f>
        <v>תשושי נפש</v>
      </c>
      <c r="C321" s="190">
        <f>תקן[[#This Row],[גודל מרכז]]</f>
        <v>20</v>
      </c>
      <c r="D321" s="190" t="str">
        <f>תקן[[#This Row],[סוג פריט]]</f>
        <v>ריהוט</v>
      </c>
      <c r="E321" s="190" t="str">
        <f>תקן[[#This Row],[קטגוריה]]</f>
        <v>מכבסה</v>
      </c>
      <c r="F321" s="177" t="str">
        <f>תקן[[#This Row],[תיאור הפריט]]</f>
        <v>ארון איחסון (רוחב 80-100 ס"מ)</v>
      </c>
      <c r="G321" s="190">
        <f>תקן[[#This Row],[עלות פריט]]</f>
        <v>1000</v>
      </c>
      <c r="H321" s="190">
        <f>תקן[[#This Row],[כמות]]</f>
        <v>1</v>
      </c>
      <c r="I321" s="190">
        <f>תקן[[#This Row],[סהכ עלות]]</f>
        <v>1000</v>
      </c>
      <c r="J321" s="191"/>
      <c r="K321" s="179" t="str">
        <f t="shared" si="57"/>
        <v>ארון איחסון (רוחב 80-100 ס"מ)</v>
      </c>
      <c r="L321" s="180"/>
      <c r="M321" s="181">
        <f t="shared" si="55"/>
        <v>-1</v>
      </c>
      <c r="N321" s="181">
        <f t="shared" si="56"/>
        <v>0</v>
      </c>
      <c r="O321" s="180"/>
      <c r="P321" s="192"/>
      <c r="Q321" s="185" t="str">
        <f t="shared" si="51"/>
        <v>תשושי נפש</v>
      </c>
      <c r="R321" s="185">
        <f t="shared" si="52"/>
        <v>20</v>
      </c>
      <c r="S321" s="185" t="str">
        <f t="shared" si="53"/>
        <v>ריהוט</v>
      </c>
      <c r="T321" s="186" t="str">
        <f t="shared" si="54"/>
        <v>ארון איחסון (רוחב 80-100 ס"מ)</v>
      </c>
      <c r="U321" s="187">
        <f t="shared" si="48"/>
        <v>0</v>
      </c>
      <c r="V321" s="181">
        <f t="shared" si="49"/>
        <v>-1</v>
      </c>
      <c r="W321" s="181">
        <f t="shared" si="50"/>
        <v>1000</v>
      </c>
      <c r="X321" s="181">
        <f t="shared" si="58"/>
        <v>0</v>
      </c>
      <c r="Y321" s="193"/>
      <c r="AA321" s="189" t="str">
        <f>'טבלה מרכזת תקן מקור'!A321</f>
        <v>תשושי נפש</v>
      </c>
      <c r="AB321" s="189">
        <f>'טבלה מרכזת תקן מקור'!B321</f>
        <v>20</v>
      </c>
      <c r="AC321" s="189" t="str">
        <f>'טבלה מרכזת תקן מקור'!C321</f>
        <v>ריהוט</v>
      </c>
      <c r="AD321" s="189" t="str">
        <f>'טבלה מרכזת תקן מקור'!D321</f>
        <v>מכבסה</v>
      </c>
      <c r="AE321" s="189" t="str">
        <f>'טבלה מרכזת תקן מקור'!E321</f>
        <v>ארון איחסון (רוחב 80-100 ס"מ)</v>
      </c>
      <c r="AF321" s="189">
        <f>'טבלה מרכזת תקן מקור'!F321</f>
        <v>1000</v>
      </c>
      <c r="AG321" s="189">
        <f>'טבלה מרכזת תקן מקור'!G321</f>
        <v>1</v>
      </c>
      <c r="AH321" s="189">
        <f>'טבלה מרכזת תקן מקור'!H321</f>
        <v>1000</v>
      </c>
    </row>
    <row r="322" spans="2:34" ht="29.25" thickBot="1" x14ac:dyDescent="0.25">
      <c r="B322" s="190" t="str">
        <f>תקן[[#This Row],[סוג מרכז]]</f>
        <v>תשושי נפש</v>
      </c>
      <c r="C322" s="190">
        <f>תקן[[#This Row],[גודל מרכז]]</f>
        <v>20</v>
      </c>
      <c r="D322" s="190" t="str">
        <f>תקן[[#This Row],[סוג פריט]]</f>
        <v>ריהוט</v>
      </c>
      <c r="E322" s="190" t="str">
        <f>תקן[[#This Row],[קטגוריה]]</f>
        <v>חדר מזכירות וקבלה</v>
      </c>
      <c r="F322" s="177" t="str">
        <f>תקן[[#This Row],[תיאור הפריט]]</f>
        <v>ארון איחסון משרדי (רוחב כ- 1 מטר)</v>
      </c>
      <c r="G322" s="190">
        <f>תקן[[#This Row],[עלות פריט]]</f>
        <v>1500</v>
      </c>
      <c r="H322" s="190">
        <f>תקן[[#This Row],[כמות]]</f>
        <v>1</v>
      </c>
      <c r="I322" s="190">
        <f>תקן[[#This Row],[סהכ עלות]]</f>
        <v>1500</v>
      </c>
      <c r="J322" s="191"/>
      <c r="K322" s="179" t="str">
        <f t="shared" si="57"/>
        <v>ארון איחסון משרדי (רוחב כ- 1 מטר)</v>
      </c>
      <c r="L322" s="180"/>
      <c r="M322" s="181">
        <f t="shared" si="55"/>
        <v>-1</v>
      </c>
      <c r="N322" s="181">
        <f t="shared" si="56"/>
        <v>0</v>
      </c>
      <c r="O322" s="180"/>
      <c r="P322" s="192"/>
      <c r="Q322" s="185" t="str">
        <f t="shared" si="51"/>
        <v>תשושי נפש</v>
      </c>
      <c r="R322" s="185">
        <f t="shared" si="52"/>
        <v>20</v>
      </c>
      <c r="S322" s="185" t="str">
        <f t="shared" si="53"/>
        <v>ריהוט</v>
      </c>
      <c r="T322" s="186" t="str">
        <f t="shared" si="54"/>
        <v>ארון איחסון משרדי (רוחב כ- 1 מטר)</v>
      </c>
      <c r="U322" s="187">
        <f t="shared" si="48"/>
        <v>0</v>
      </c>
      <c r="V322" s="181">
        <f t="shared" si="49"/>
        <v>-1</v>
      </c>
      <c r="W322" s="181">
        <f t="shared" si="50"/>
        <v>1500</v>
      </c>
      <c r="X322" s="181">
        <f t="shared" si="58"/>
        <v>0</v>
      </c>
      <c r="Y322" s="193"/>
      <c r="AA322" s="189" t="str">
        <f>'טבלה מרכזת תקן מקור'!A322</f>
        <v>תשושי נפש</v>
      </c>
      <c r="AB322" s="189">
        <f>'טבלה מרכזת תקן מקור'!B322</f>
        <v>20</v>
      </c>
      <c r="AC322" s="189" t="str">
        <f>'טבלה מרכזת תקן מקור'!C322</f>
        <v>ריהוט</v>
      </c>
      <c r="AD322" s="189" t="str">
        <f>'טבלה מרכזת תקן מקור'!D322</f>
        <v>חדר מזכירות וקבלה</v>
      </c>
      <c r="AE322" s="189" t="str">
        <f>'טבלה מרכזת תקן מקור'!E322</f>
        <v>ארון איחסון משרדי (רוחב כ- 1 מטר)</v>
      </c>
      <c r="AF322" s="189">
        <f>'טבלה מרכזת תקן מקור'!F322</f>
        <v>1500</v>
      </c>
      <c r="AG322" s="189">
        <f>'טבלה מרכזת תקן מקור'!G322</f>
        <v>1</v>
      </c>
      <c r="AH322" s="189">
        <f>'טבלה מרכזת תקן מקור'!H322</f>
        <v>1500</v>
      </c>
    </row>
    <row r="323" spans="2:34" ht="29.25" thickBot="1" x14ac:dyDescent="0.25">
      <c r="B323" s="190" t="str">
        <f>תקן[[#This Row],[סוג מרכז]]</f>
        <v>תשושי נפש</v>
      </c>
      <c r="C323" s="190">
        <f>תקן[[#This Row],[גודל מרכז]]</f>
        <v>20</v>
      </c>
      <c r="D323" s="190" t="str">
        <f>תקן[[#This Row],[סוג פריט]]</f>
        <v>ריהוט</v>
      </c>
      <c r="E323" s="190" t="str">
        <f>תקן[[#This Row],[קטגוריה]]</f>
        <v>חדר מחשבים</v>
      </c>
      <c r="F323" s="177" t="str">
        <f>תקן[[#This Row],[תיאור הפריט]]</f>
        <v>ארון איחסון משרדי (רוחב כ- 1 מטר)</v>
      </c>
      <c r="G323" s="190">
        <f>תקן[[#This Row],[עלות פריט]]</f>
        <v>1500</v>
      </c>
      <c r="H323" s="190">
        <f>תקן[[#This Row],[כמות]]</f>
        <v>1</v>
      </c>
      <c r="I323" s="190">
        <f>תקן[[#This Row],[סהכ עלות]]</f>
        <v>1500</v>
      </c>
      <c r="J323" s="191"/>
      <c r="K323" s="179" t="str">
        <f t="shared" si="57"/>
        <v>ארון איחסון משרדי (רוחב כ- 1 מטר)</v>
      </c>
      <c r="L323" s="180"/>
      <c r="M323" s="181">
        <f t="shared" si="55"/>
        <v>-1</v>
      </c>
      <c r="N323" s="181">
        <f t="shared" si="56"/>
        <v>0</v>
      </c>
      <c r="O323" s="180"/>
      <c r="P323" s="192"/>
      <c r="Q323" s="185" t="str">
        <f t="shared" si="51"/>
        <v>תשושי נפש</v>
      </c>
      <c r="R323" s="185">
        <f t="shared" si="52"/>
        <v>20</v>
      </c>
      <c r="S323" s="185" t="str">
        <f t="shared" si="53"/>
        <v>ריהוט</v>
      </c>
      <c r="T323" s="186" t="str">
        <f t="shared" si="54"/>
        <v>ארון איחסון משרדי (רוחב כ- 1 מטר)</v>
      </c>
      <c r="U323" s="187">
        <f t="shared" si="48"/>
        <v>0</v>
      </c>
      <c r="V323" s="181">
        <f t="shared" si="49"/>
        <v>-1</v>
      </c>
      <c r="W323" s="181">
        <f t="shared" si="50"/>
        <v>1500</v>
      </c>
      <c r="X323" s="181">
        <f t="shared" si="58"/>
        <v>0</v>
      </c>
      <c r="Y323" s="193"/>
      <c r="AA323" s="189" t="str">
        <f>'טבלה מרכזת תקן מקור'!A323</f>
        <v>תשושי נפש</v>
      </c>
      <c r="AB323" s="189">
        <f>'טבלה מרכזת תקן מקור'!B323</f>
        <v>20</v>
      </c>
      <c r="AC323" s="189" t="str">
        <f>'טבלה מרכזת תקן מקור'!C323</f>
        <v>ריהוט</v>
      </c>
      <c r="AD323" s="189" t="str">
        <f>'טבלה מרכזת תקן מקור'!D323</f>
        <v>חדר מחשבים</v>
      </c>
      <c r="AE323" s="189" t="str">
        <f>'טבלה מרכזת תקן מקור'!E323</f>
        <v>ארון איחסון משרדי (רוחב כ- 1 מטר)</v>
      </c>
      <c r="AF323" s="189">
        <f>'טבלה מרכזת תקן מקור'!F323</f>
        <v>1500</v>
      </c>
      <c r="AG323" s="189">
        <f>'טבלה מרכזת תקן מקור'!G323</f>
        <v>1</v>
      </c>
      <c r="AH323" s="189">
        <f>'טבלה מרכזת תקן מקור'!H323</f>
        <v>1500</v>
      </c>
    </row>
    <row r="324" spans="2:34" ht="29.25" thickBot="1" x14ac:dyDescent="0.25">
      <c r="B324" s="190" t="str">
        <f>תקן[[#This Row],[סוג מרכז]]</f>
        <v>תשושי נפש</v>
      </c>
      <c r="C324" s="190">
        <f>תקן[[#This Row],[גודל מרכז]]</f>
        <v>20</v>
      </c>
      <c r="D324" s="190" t="str">
        <f>תקן[[#This Row],[סוג פריט]]</f>
        <v>ריהוט</v>
      </c>
      <c r="E324" s="190" t="str">
        <f>תקן[[#This Row],[קטגוריה]]</f>
        <v>חדר מנהל</v>
      </c>
      <c r="F324" s="177" t="str">
        <f>תקן[[#This Row],[תיאור הפריט]]</f>
        <v>ארון איחסון משרדי (רוחב כ- 1 מטר)</v>
      </c>
      <c r="G324" s="190">
        <f>תקן[[#This Row],[עלות פריט]]</f>
        <v>1500</v>
      </c>
      <c r="H324" s="190">
        <f>תקן[[#This Row],[כמות]]</f>
        <v>0</v>
      </c>
      <c r="I324" s="190">
        <f>תקן[[#This Row],[סהכ עלות]]</f>
        <v>0</v>
      </c>
      <c r="J324" s="191"/>
      <c r="K324" s="179" t="str">
        <f t="shared" si="57"/>
        <v>ארון איחסון משרדי (רוחב כ- 1 מטר)</v>
      </c>
      <c r="L324" s="180"/>
      <c r="M324" s="181">
        <f t="shared" si="55"/>
        <v>0</v>
      </c>
      <c r="N324" s="181">
        <f t="shared" si="56"/>
        <v>0</v>
      </c>
      <c r="O324" s="180"/>
      <c r="P324" s="192"/>
      <c r="Q324" s="185" t="str">
        <f t="shared" si="51"/>
        <v>תשושי נפש</v>
      </c>
      <c r="R324" s="185">
        <f t="shared" si="52"/>
        <v>20</v>
      </c>
      <c r="S324" s="185" t="str">
        <f t="shared" si="53"/>
        <v>ריהוט</v>
      </c>
      <c r="T324" s="186" t="str">
        <f t="shared" si="54"/>
        <v>ארון איחסון משרדי (רוחב כ- 1 מטר)</v>
      </c>
      <c r="U324" s="187">
        <f t="shared" si="48"/>
        <v>0</v>
      </c>
      <c r="V324" s="181">
        <f t="shared" si="49"/>
        <v>0</v>
      </c>
      <c r="W324" s="181">
        <f t="shared" si="50"/>
        <v>1500</v>
      </c>
      <c r="X324" s="181">
        <f t="shared" si="58"/>
        <v>0</v>
      </c>
      <c r="Y324" s="193"/>
      <c r="AA324" s="189" t="str">
        <f>'טבלה מרכזת תקן מקור'!A324</f>
        <v>תשושי נפש</v>
      </c>
      <c r="AB324" s="189">
        <f>'טבלה מרכזת תקן מקור'!B324</f>
        <v>20</v>
      </c>
      <c r="AC324" s="189" t="str">
        <f>'טבלה מרכזת תקן מקור'!C324</f>
        <v>ריהוט</v>
      </c>
      <c r="AD324" s="189" t="str">
        <f>'טבלה מרכזת תקן מקור'!D324</f>
        <v>חדר מנהל</v>
      </c>
      <c r="AE324" s="189" t="str">
        <f>'טבלה מרכזת תקן מקור'!E324</f>
        <v>ארון איחסון משרדי (רוחב כ- 1 מטר)</v>
      </c>
      <c r="AF324" s="189">
        <f>'טבלה מרכזת תקן מקור'!F324</f>
        <v>1500</v>
      </c>
      <c r="AG324" s="189">
        <f>'טבלה מרכזת תקן מקור'!G324</f>
        <v>0</v>
      </c>
      <c r="AH324" s="189">
        <f>'טבלה מרכזת תקן מקור'!H324</f>
        <v>0</v>
      </c>
    </row>
    <row r="325" spans="2:34" ht="29.25" thickBot="1" x14ac:dyDescent="0.25">
      <c r="B325" s="190" t="str">
        <f>תקן[[#This Row],[סוג מרכז]]</f>
        <v>תשושי נפש</v>
      </c>
      <c r="C325" s="190">
        <f>תקן[[#This Row],[גודל מרכז]]</f>
        <v>20</v>
      </c>
      <c r="D325" s="190" t="str">
        <f>תקן[[#This Row],[סוג פריט]]</f>
        <v>ריהוט</v>
      </c>
      <c r="E325" s="190" t="str">
        <f>תקן[[#This Row],[קטגוריה]]</f>
        <v>חדרי צוות/רב תחומי</v>
      </c>
      <c r="F325" s="177" t="str">
        <f>תקן[[#This Row],[תיאור הפריט]]</f>
        <v>ארון איחסון משרדי (רוחב כ- 1 מטר)</v>
      </c>
      <c r="G325" s="190">
        <f>תקן[[#This Row],[עלות פריט]]</f>
        <v>1500</v>
      </c>
      <c r="H325" s="190">
        <f>תקן[[#This Row],[כמות]]</f>
        <v>1</v>
      </c>
      <c r="I325" s="190">
        <f>תקן[[#This Row],[סהכ עלות]]</f>
        <v>1500</v>
      </c>
      <c r="J325" s="191"/>
      <c r="K325" s="179" t="str">
        <f t="shared" si="57"/>
        <v>ארון איחסון משרדי (רוחב כ- 1 מטר)</v>
      </c>
      <c r="L325" s="180"/>
      <c r="M325" s="181">
        <f t="shared" si="55"/>
        <v>-1</v>
      </c>
      <c r="N325" s="181">
        <f t="shared" si="56"/>
        <v>0</v>
      </c>
      <c r="O325" s="180"/>
      <c r="P325" s="192"/>
      <c r="Q325" s="185" t="str">
        <f t="shared" si="51"/>
        <v>תשושי נפש</v>
      </c>
      <c r="R325" s="185">
        <f t="shared" si="52"/>
        <v>20</v>
      </c>
      <c r="S325" s="185" t="str">
        <f t="shared" si="53"/>
        <v>ריהוט</v>
      </c>
      <c r="T325" s="186" t="str">
        <f t="shared" si="54"/>
        <v>ארון איחסון משרדי (רוחב כ- 1 מטר)</v>
      </c>
      <c r="U325" s="187">
        <f t="shared" si="48"/>
        <v>0</v>
      </c>
      <c r="V325" s="181">
        <f t="shared" si="49"/>
        <v>-1</v>
      </c>
      <c r="W325" s="181">
        <f t="shared" si="50"/>
        <v>1500</v>
      </c>
      <c r="X325" s="181">
        <f t="shared" si="58"/>
        <v>0</v>
      </c>
      <c r="Y325" s="193"/>
      <c r="AA325" s="189" t="str">
        <f>'טבלה מרכזת תקן מקור'!A325</f>
        <v>תשושי נפש</v>
      </c>
      <c r="AB325" s="189">
        <f>'טבלה מרכזת תקן מקור'!B325</f>
        <v>20</v>
      </c>
      <c r="AC325" s="189" t="str">
        <f>'טבלה מרכזת תקן מקור'!C325</f>
        <v>ריהוט</v>
      </c>
      <c r="AD325" s="189" t="str">
        <f>'טבלה מרכזת תקן מקור'!D325</f>
        <v>חדרי צוות/רב תחומי</v>
      </c>
      <c r="AE325" s="189" t="str">
        <f>'טבלה מרכזת תקן מקור'!E325</f>
        <v>ארון איחסון משרדי (רוחב כ- 1 מטר)</v>
      </c>
      <c r="AF325" s="189">
        <f>'טבלה מרכזת תקן מקור'!F325</f>
        <v>1500</v>
      </c>
      <c r="AG325" s="189">
        <f>'טבלה מרכזת תקן מקור'!G325</f>
        <v>1</v>
      </c>
      <c r="AH325" s="189">
        <f>'טבלה מרכזת תקן מקור'!H325</f>
        <v>1500</v>
      </c>
    </row>
    <row r="326" spans="2:34" ht="15" thickBot="1" x14ac:dyDescent="0.25">
      <c r="B326" s="190" t="str">
        <f>תקן[[#This Row],[סוג מרכז]]</f>
        <v>תשושי נפש</v>
      </c>
      <c r="C326" s="190">
        <f>תקן[[#This Row],[גודל מרכז]]</f>
        <v>20</v>
      </c>
      <c r="D326" s="190" t="str">
        <f>תקן[[#This Row],[סוג פריט]]</f>
        <v>ריהוט</v>
      </c>
      <c r="E326" s="190" t="str">
        <f>תקן[[#This Row],[קטגוריה]]</f>
        <v>חדר מזכירות וקבלה</v>
      </c>
      <c r="F326" s="177" t="str">
        <f>תקן[[#This Row],[תיאור הפריט]]</f>
        <v>ארון ארכיב</v>
      </c>
      <c r="G326" s="190">
        <f>תקן[[#This Row],[עלות פריט]]</f>
        <v>1500</v>
      </c>
      <c r="H326" s="190">
        <f>תקן[[#This Row],[כמות]]</f>
        <v>1</v>
      </c>
      <c r="I326" s="190">
        <f>תקן[[#This Row],[סהכ עלות]]</f>
        <v>1500</v>
      </c>
      <c r="J326" s="191"/>
      <c r="K326" s="179" t="str">
        <f t="shared" si="57"/>
        <v>ארון ארכיב</v>
      </c>
      <c r="L326" s="180"/>
      <c r="M326" s="181">
        <f t="shared" si="55"/>
        <v>-1</v>
      </c>
      <c r="N326" s="181">
        <f t="shared" si="56"/>
        <v>0</v>
      </c>
      <c r="O326" s="180"/>
      <c r="P326" s="192"/>
      <c r="Q326" s="185" t="str">
        <f t="shared" si="51"/>
        <v>תשושי נפש</v>
      </c>
      <c r="R326" s="185">
        <f t="shared" si="52"/>
        <v>20</v>
      </c>
      <c r="S326" s="185" t="str">
        <f t="shared" si="53"/>
        <v>ריהוט</v>
      </c>
      <c r="T326" s="186" t="str">
        <f t="shared" si="54"/>
        <v>ארון ארכיב</v>
      </c>
      <c r="U326" s="187">
        <f t="shared" si="48"/>
        <v>0</v>
      </c>
      <c r="V326" s="181">
        <f t="shared" si="49"/>
        <v>-1</v>
      </c>
      <c r="W326" s="181">
        <f t="shared" si="50"/>
        <v>1500</v>
      </c>
      <c r="X326" s="181">
        <f t="shared" si="58"/>
        <v>0</v>
      </c>
      <c r="Y326" s="193"/>
      <c r="AA326" s="189" t="str">
        <f>'טבלה מרכזת תקן מקור'!A326</f>
        <v>תשושי נפש</v>
      </c>
      <c r="AB326" s="189">
        <f>'טבלה מרכזת תקן מקור'!B326</f>
        <v>20</v>
      </c>
      <c r="AC326" s="189" t="str">
        <f>'טבלה מרכזת תקן מקור'!C326</f>
        <v>ריהוט</v>
      </c>
      <c r="AD326" s="189" t="str">
        <f>'טבלה מרכזת תקן מקור'!D326</f>
        <v>חדר מזכירות וקבלה</v>
      </c>
      <c r="AE326" s="189" t="str">
        <f>'טבלה מרכזת תקן מקור'!E326</f>
        <v>ארון ארכיב</v>
      </c>
      <c r="AF326" s="189">
        <f>'טבלה מרכזת תקן מקור'!F326</f>
        <v>1500</v>
      </c>
      <c r="AG326" s="189">
        <f>'טבלה מרכזת תקן מקור'!G326</f>
        <v>1</v>
      </c>
      <c r="AH326" s="189">
        <f>'טבלה מרכזת תקן מקור'!H326</f>
        <v>1500</v>
      </c>
    </row>
    <row r="327" spans="2:34" ht="29.25" thickBot="1" x14ac:dyDescent="0.25">
      <c r="B327" s="190" t="str">
        <f>תקן[[#This Row],[סוג מרכז]]</f>
        <v>תשושי נפש</v>
      </c>
      <c r="C327" s="190">
        <f>תקן[[#This Row],[גודל מרכז]]</f>
        <v>20</v>
      </c>
      <c r="D327" s="190" t="str">
        <f>תקן[[#This Row],[סוג פריט]]</f>
        <v>ריהוט</v>
      </c>
      <c r="E327" s="190" t="str">
        <f>תקן[[#This Row],[קטגוריה]]</f>
        <v>מלתחה</v>
      </c>
      <c r="F327" s="177" t="str">
        <f>תקן[[#This Row],[תיאור הפריט]]</f>
        <v>ארון לתליית מעילים (רוחב 1 מטר)</v>
      </c>
      <c r="G327" s="190">
        <f>תקן[[#This Row],[עלות פריט]]</f>
        <v>1000</v>
      </c>
      <c r="H327" s="190">
        <f>תקן[[#This Row],[כמות]]</f>
        <v>1</v>
      </c>
      <c r="I327" s="190">
        <f>תקן[[#This Row],[סהכ עלות]]</f>
        <v>1000</v>
      </c>
      <c r="J327" s="191"/>
      <c r="K327" s="179" t="str">
        <f t="shared" si="57"/>
        <v>ארון לתליית מעילים (רוחב 1 מטר)</v>
      </c>
      <c r="L327" s="180"/>
      <c r="M327" s="181">
        <f t="shared" si="55"/>
        <v>-1</v>
      </c>
      <c r="N327" s="181">
        <f t="shared" si="56"/>
        <v>0</v>
      </c>
      <c r="O327" s="180"/>
      <c r="P327" s="192"/>
      <c r="Q327" s="185" t="str">
        <f t="shared" si="51"/>
        <v>תשושי נפש</v>
      </c>
      <c r="R327" s="185">
        <f t="shared" si="52"/>
        <v>20</v>
      </c>
      <c r="S327" s="185" t="str">
        <f t="shared" si="53"/>
        <v>ריהוט</v>
      </c>
      <c r="T327" s="186" t="str">
        <f t="shared" si="54"/>
        <v>ארון לתליית מעילים (רוחב 1 מטר)</v>
      </c>
      <c r="U327" s="187">
        <f t="shared" si="48"/>
        <v>0</v>
      </c>
      <c r="V327" s="181">
        <f t="shared" si="49"/>
        <v>-1</v>
      </c>
      <c r="W327" s="181">
        <f t="shared" si="50"/>
        <v>1000</v>
      </c>
      <c r="X327" s="181">
        <f t="shared" si="58"/>
        <v>0</v>
      </c>
      <c r="Y327" s="193"/>
      <c r="AA327" s="189" t="str">
        <f>'טבלה מרכזת תקן מקור'!A327</f>
        <v>תשושי נפש</v>
      </c>
      <c r="AB327" s="189">
        <f>'טבלה מרכזת תקן מקור'!B327</f>
        <v>20</v>
      </c>
      <c r="AC327" s="189" t="str">
        <f>'טבלה מרכזת תקן מקור'!C327</f>
        <v>ריהוט</v>
      </c>
      <c r="AD327" s="189" t="str">
        <f>'טבלה מרכזת תקן מקור'!D327</f>
        <v>מלתחה</v>
      </c>
      <c r="AE327" s="189" t="str">
        <f>'טבלה מרכזת תקן מקור'!E327</f>
        <v>ארון לתליית מעילים (רוחב 1 מטר)</v>
      </c>
      <c r="AF327" s="189">
        <f>'טבלה מרכזת תקן מקור'!F327</f>
        <v>1000</v>
      </c>
      <c r="AG327" s="189">
        <f>'טבלה מרכזת תקן מקור'!G327</f>
        <v>1</v>
      </c>
      <c r="AH327" s="189">
        <f>'טבלה מרכזת תקן מקור'!H327</f>
        <v>1000</v>
      </c>
    </row>
    <row r="328" spans="2:34" ht="29.25" thickBot="1" x14ac:dyDescent="0.25">
      <c r="B328" s="190" t="str">
        <f>תקן[[#This Row],[סוג מרכז]]</f>
        <v>תשושי נפש</v>
      </c>
      <c r="C328" s="190">
        <f>תקן[[#This Row],[גודל מרכז]]</f>
        <v>20</v>
      </c>
      <c r="D328" s="190" t="str">
        <f>תקן[[#This Row],[סוג פריט]]</f>
        <v>ריהוט</v>
      </c>
      <c r="E328" s="190" t="str">
        <f>תקן[[#This Row],[קטגוריה]]</f>
        <v>שירותי צוות ומלתחה</v>
      </c>
      <c r="F328" s="177" t="str">
        <f>תקן[[#This Row],[תיאור הפריט]]</f>
        <v>ארון לתליית מעילים (רוחב 1 מטר)</v>
      </c>
      <c r="G328" s="190">
        <f>תקן[[#This Row],[עלות פריט]]</f>
        <v>1000</v>
      </c>
      <c r="H328" s="190">
        <f>תקן[[#This Row],[כמות]]</f>
        <v>1</v>
      </c>
      <c r="I328" s="190">
        <f>תקן[[#This Row],[סהכ עלות]]</f>
        <v>1000</v>
      </c>
      <c r="J328" s="191"/>
      <c r="K328" s="179" t="str">
        <f t="shared" si="57"/>
        <v>ארון לתליית מעילים (רוחב 1 מטר)</v>
      </c>
      <c r="L328" s="180"/>
      <c r="M328" s="181">
        <f t="shared" si="55"/>
        <v>-1</v>
      </c>
      <c r="N328" s="181">
        <f t="shared" si="56"/>
        <v>0</v>
      </c>
      <c r="O328" s="180"/>
      <c r="P328" s="192"/>
      <c r="Q328" s="185" t="str">
        <f t="shared" si="51"/>
        <v>תשושי נפש</v>
      </c>
      <c r="R328" s="185">
        <f t="shared" si="52"/>
        <v>20</v>
      </c>
      <c r="S328" s="185" t="str">
        <f t="shared" si="53"/>
        <v>ריהוט</v>
      </c>
      <c r="T328" s="186" t="str">
        <f t="shared" si="54"/>
        <v>ארון לתליית מעילים (רוחב 1 מטר)</v>
      </c>
      <c r="U328" s="187">
        <f t="shared" si="48"/>
        <v>0</v>
      </c>
      <c r="V328" s="181">
        <f t="shared" si="49"/>
        <v>-1</v>
      </c>
      <c r="W328" s="181">
        <f t="shared" si="50"/>
        <v>1000</v>
      </c>
      <c r="X328" s="181">
        <f t="shared" si="58"/>
        <v>0</v>
      </c>
      <c r="Y328" s="193"/>
      <c r="AA328" s="189" t="str">
        <f>'טבלה מרכזת תקן מקור'!A328</f>
        <v>תשושי נפש</v>
      </c>
      <c r="AB328" s="189">
        <f>'טבלה מרכזת תקן מקור'!B328</f>
        <v>20</v>
      </c>
      <c r="AC328" s="189" t="str">
        <f>'טבלה מרכזת תקן מקור'!C328</f>
        <v>ריהוט</v>
      </c>
      <c r="AD328" s="189" t="str">
        <f>'טבלה מרכזת תקן מקור'!D328</f>
        <v>שירותי צוות ומלתחה</v>
      </c>
      <c r="AE328" s="189" t="str">
        <f>'טבלה מרכזת תקן מקור'!E328</f>
        <v>ארון לתליית מעילים (רוחב 1 מטר)</v>
      </c>
      <c r="AF328" s="189">
        <f>'טבלה מרכזת תקן מקור'!F328</f>
        <v>1000</v>
      </c>
      <c r="AG328" s="189">
        <f>'טבלה מרכזת תקן מקור'!G328</f>
        <v>1</v>
      </c>
      <c r="AH328" s="189">
        <f>'טבלה מרכזת תקן מקור'!H328</f>
        <v>1000</v>
      </c>
    </row>
    <row r="329" spans="2:34" ht="15" thickBot="1" x14ac:dyDescent="0.25">
      <c r="B329" s="190" t="str">
        <f>תקן[[#This Row],[סוג מרכז]]</f>
        <v>תשושי נפש</v>
      </c>
      <c r="C329" s="190">
        <f>תקן[[#This Row],[גודל מרכז]]</f>
        <v>20</v>
      </c>
      <c r="D329" s="190" t="str">
        <f>תקן[[#This Row],[סוג פריט]]</f>
        <v>ריהוט</v>
      </c>
      <c r="E329" s="190" t="str">
        <f>תקן[[#This Row],[קטגוריה]]</f>
        <v>חדר מזכירות וקבלה</v>
      </c>
      <c r="F329" s="177" t="str">
        <f>תקן[[#This Row],[תיאור הפריט]]</f>
        <v>ארון משרדי נמוך</v>
      </c>
      <c r="G329" s="190">
        <f>תקן[[#This Row],[עלות פריט]]</f>
        <v>1200</v>
      </c>
      <c r="H329" s="190">
        <f>תקן[[#This Row],[כמות]]</f>
        <v>0</v>
      </c>
      <c r="I329" s="190">
        <f>תקן[[#This Row],[סהכ עלות]]</f>
        <v>0</v>
      </c>
      <c r="J329" s="191"/>
      <c r="K329" s="179" t="str">
        <f t="shared" si="57"/>
        <v>ארון משרדי נמוך</v>
      </c>
      <c r="L329" s="180"/>
      <c r="M329" s="181">
        <f t="shared" si="55"/>
        <v>0</v>
      </c>
      <c r="N329" s="181">
        <f t="shared" si="56"/>
        <v>0</v>
      </c>
      <c r="O329" s="180"/>
      <c r="P329" s="192"/>
      <c r="Q329" s="185" t="str">
        <f t="shared" si="51"/>
        <v>תשושי נפש</v>
      </c>
      <c r="R329" s="185">
        <f t="shared" si="52"/>
        <v>20</v>
      </c>
      <c r="S329" s="185" t="str">
        <f t="shared" si="53"/>
        <v>ריהוט</v>
      </c>
      <c r="T329" s="186" t="str">
        <f t="shared" si="54"/>
        <v>ארון משרדי נמוך</v>
      </c>
      <c r="U329" s="187">
        <f t="shared" ref="U329:U392" si="59">L329</f>
        <v>0</v>
      </c>
      <c r="V329" s="181">
        <f t="shared" ref="V329:V392" si="60">M329</f>
        <v>0</v>
      </c>
      <c r="W329" s="181">
        <f t="shared" ref="W329:W392" si="61">G329</f>
        <v>1200</v>
      </c>
      <c r="X329" s="181">
        <f t="shared" si="58"/>
        <v>0</v>
      </c>
      <c r="Y329" s="193"/>
      <c r="AA329" s="189" t="str">
        <f>'טבלה מרכזת תקן מקור'!A329</f>
        <v>תשושי נפש</v>
      </c>
      <c r="AB329" s="189">
        <f>'טבלה מרכזת תקן מקור'!B329</f>
        <v>20</v>
      </c>
      <c r="AC329" s="189" t="str">
        <f>'טבלה מרכזת תקן מקור'!C329</f>
        <v>ריהוט</v>
      </c>
      <c r="AD329" s="189" t="str">
        <f>'טבלה מרכזת תקן מקור'!D329</f>
        <v>חדר מזכירות וקבלה</v>
      </c>
      <c r="AE329" s="189" t="str">
        <f>'טבלה מרכזת תקן מקור'!E329</f>
        <v>ארון משרדי נמוך</v>
      </c>
      <c r="AF329" s="189">
        <f>'טבלה מרכזת תקן מקור'!F329</f>
        <v>1200</v>
      </c>
      <c r="AG329" s="189">
        <f>'טבלה מרכזת תקן מקור'!G329</f>
        <v>0</v>
      </c>
      <c r="AH329" s="189">
        <f>'טבלה מרכזת תקן מקור'!H329</f>
        <v>0</v>
      </c>
    </row>
    <row r="330" spans="2:34" ht="15" thickBot="1" x14ac:dyDescent="0.25">
      <c r="B330" s="190" t="str">
        <f>תקן[[#This Row],[סוג מרכז]]</f>
        <v>תשושי נפש</v>
      </c>
      <c r="C330" s="190">
        <f>תקן[[#This Row],[גודל מרכז]]</f>
        <v>20</v>
      </c>
      <c r="D330" s="190" t="str">
        <f>תקן[[#This Row],[סוג פריט]]</f>
        <v>ריהוט</v>
      </c>
      <c r="E330" s="190" t="str">
        <f>תקן[[#This Row],[קטגוריה]]</f>
        <v>חדר מנהל</v>
      </c>
      <c r="F330" s="177" t="str">
        <f>תקן[[#This Row],[תיאור הפריט]]</f>
        <v>ארון משרדי נמוך</v>
      </c>
      <c r="G330" s="190">
        <f>תקן[[#This Row],[עלות פריט]]</f>
        <v>1200</v>
      </c>
      <c r="H330" s="190">
        <f>תקן[[#This Row],[כמות]]</f>
        <v>0</v>
      </c>
      <c r="I330" s="190">
        <f>תקן[[#This Row],[סהכ עלות]]</f>
        <v>0</v>
      </c>
      <c r="J330" s="191"/>
      <c r="K330" s="179" t="str">
        <f t="shared" si="57"/>
        <v>ארון משרדי נמוך</v>
      </c>
      <c r="L330" s="180"/>
      <c r="M330" s="181">
        <f t="shared" si="55"/>
        <v>0</v>
      </c>
      <c r="N330" s="181">
        <f t="shared" si="56"/>
        <v>0</v>
      </c>
      <c r="O330" s="180"/>
      <c r="P330" s="192"/>
      <c r="Q330" s="185" t="str">
        <f t="shared" ref="Q330:Q393" si="62">B330</f>
        <v>תשושי נפש</v>
      </c>
      <c r="R330" s="185">
        <f t="shared" ref="R330:R393" si="63">C330</f>
        <v>20</v>
      </c>
      <c r="S330" s="185" t="str">
        <f t="shared" ref="S330:S393" si="64">D330</f>
        <v>ריהוט</v>
      </c>
      <c r="T330" s="186" t="str">
        <f t="shared" ref="T330:T393" si="65">F330</f>
        <v>ארון משרדי נמוך</v>
      </c>
      <c r="U330" s="187">
        <f t="shared" si="59"/>
        <v>0</v>
      </c>
      <c r="V330" s="181">
        <f t="shared" si="60"/>
        <v>0</v>
      </c>
      <c r="W330" s="181">
        <f t="shared" si="61"/>
        <v>1200</v>
      </c>
      <c r="X330" s="181">
        <f t="shared" si="58"/>
        <v>0</v>
      </c>
      <c r="Y330" s="193"/>
      <c r="AA330" s="189" t="str">
        <f>'טבלה מרכזת תקן מקור'!A330</f>
        <v>תשושי נפש</v>
      </c>
      <c r="AB330" s="189">
        <f>'טבלה מרכזת תקן מקור'!B330</f>
        <v>20</v>
      </c>
      <c r="AC330" s="189" t="str">
        <f>'טבלה מרכזת תקן מקור'!C330</f>
        <v>ריהוט</v>
      </c>
      <c r="AD330" s="189" t="str">
        <f>'טבלה מרכזת תקן מקור'!D330</f>
        <v>חדר מנהל</v>
      </c>
      <c r="AE330" s="189" t="str">
        <f>'טבלה מרכזת תקן מקור'!E330</f>
        <v>ארון משרדי נמוך</v>
      </c>
      <c r="AF330" s="189">
        <f>'טבלה מרכזת תקן מקור'!F330</f>
        <v>1200</v>
      </c>
      <c r="AG330" s="189">
        <f>'טבלה מרכזת תקן מקור'!G330</f>
        <v>0</v>
      </c>
      <c r="AH330" s="189">
        <f>'טבלה מרכזת תקן מקור'!H330</f>
        <v>0</v>
      </c>
    </row>
    <row r="331" spans="2:34" ht="15" thickBot="1" x14ac:dyDescent="0.25">
      <c r="B331" s="190" t="str">
        <f>תקן[[#This Row],[סוג מרכז]]</f>
        <v>תשושי נפש</v>
      </c>
      <c r="C331" s="190">
        <f>תקן[[#This Row],[גודל מרכז]]</f>
        <v>20</v>
      </c>
      <c r="D331" s="190" t="str">
        <f>תקן[[#This Row],[סוג פריט]]</f>
        <v>ריהוט</v>
      </c>
      <c r="E331" s="190" t="str">
        <f>תקן[[#This Row],[קטגוריה]]</f>
        <v>חדרי צוות/רב תחומי</v>
      </c>
      <c r="F331" s="177" t="str">
        <f>תקן[[#This Row],[תיאור הפריט]]</f>
        <v>ארון עזרה ראשונה</v>
      </c>
      <c r="G331" s="190">
        <f>תקן[[#This Row],[עלות פריט]]</f>
        <v>400</v>
      </c>
      <c r="H331" s="190">
        <f>תקן[[#This Row],[כמות]]</f>
        <v>1</v>
      </c>
      <c r="I331" s="190">
        <f>תקן[[#This Row],[סהכ עלות]]</f>
        <v>400</v>
      </c>
      <c r="J331" s="191"/>
      <c r="K331" s="179" t="str">
        <f t="shared" si="57"/>
        <v>ארון עזרה ראשונה</v>
      </c>
      <c r="L331" s="180"/>
      <c r="M331" s="181">
        <f t="shared" si="55"/>
        <v>-1</v>
      </c>
      <c r="N331" s="181">
        <f t="shared" si="56"/>
        <v>0</v>
      </c>
      <c r="O331" s="180"/>
      <c r="P331" s="192"/>
      <c r="Q331" s="185" t="str">
        <f t="shared" si="62"/>
        <v>תשושי נפש</v>
      </c>
      <c r="R331" s="185">
        <f t="shared" si="63"/>
        <v>20</v>
      </c>
      <c r="S331" s="185" t="str">
        <f t="shared" si="64"/>
        <v>ריהוט</v>
      </c>
      <c r="T331" s="186" t="str">
        <f t="shared" si="65"/>
        <v>ארון עזרה ראשונה</v>
      </c>
      <c r="U331" s="187">
        <f t="shared" si="59"/>
        <v>0</v>
      </c>
      <c r="V331" s="181">
        <f t="shared" si="60"/>
        <v>-1</v>
      </c>
      <c r="W331" s="181">
        <f t="shared" si="61"/>
        <v>400</v>
      </c>
      <c r="X331" s="181">
        <f t="shared" si="58"/>
        <v>0</v>
      </c>
      <c r="Y331" s="193"/>
      <c r="AA331" s="189" t="str">
        <f>'טבלה מרכזת תקן מקור'!A331</f>
        <v>תשושי נפש</v>
      </c>
      <c r="AB331" s="189">
        <f>'טבלה מרכזת תקן מקור'!B331</f>
        <v>20</v>
      </c>
      <c r="AC331" s="189" t="str">
        <f>'טבלה מרכזת תקן מקור'!C331</f>
        <v>ריהוט</v>
      </c>
      <c r="AD331" s="189" t="str">
        <f>'טבלה מרכזת תקן מקור'!D331</f>
        <v>חדרי צוות/רב תחומי</v>
      </c>
      <c r="AE331" s="189" t="str">
        <f>'טבלה מרכזת תקן מקור'!E331</f>
        <v>ארון עזרה ראשונה</v>
      </c>
      <c r="AF331" s="189">
        <f>'טבלה מרכזת תקן מקור'!F331</f>
        <v>400</v>
      </c>
      <c r="AG331" s="189">
        <f>'טבלה מרכזת תקן מקור'!G331</f>
        <v>1</v>
      </c>
      <c r="AH331" s="189">
        <f>'טבלה מרכזת תקן מקור'!H331</f>
        <v>400</v>
      </c>
    </row>
    <row r="332" spans="2:34" ht="29.25" thickBot="1" x14ac:dyDescent="0.25">
      <c r="B332" s="190" t="str">
        <f>תקן[[#This Row],[סוג מרכז]]</f>
        <v>תשושי נפש</v>
      </c>
      <c r="C332" s="190">
        <f>תקן[[#This Row],[גודל מרכז]]</f>
        <v>20</v>
      </c>
      <c r="D332" s="190" t="str">
        <f>תקן[[#This Row],[סוג פריט]]</f>
        <v>ריהוט</v>
      </c>
      <c r="E332" s="190" t="str">
        <f>תקן[[#This Row],[קטגוריה]]</f>
        <v>חדרי פעילות/תעסוקה</v>
      </c>
      <c r="F332" s="177" t="str">
        <f>תקן[[#This Row],[תיאור הפריט]]</f>
        <v>ארון תחתון+כיור+ברז+משטח</v>
      </c>
      <c r="G332" s="190">
        <f>תקן[[#This Row],[עלות פריט]]</f>
        <v>2500</v>
      </c>
      <c r="H332" s="190">
        <f>תקן[[#This Row],[כמות]]</f>
        <v>1</v>
      </c>
      <c r="I332" s="190">
        <f>תקן[[#This Row],[סהכ עלות]]</f>
        <v>2500</v>
      </c>
      <c r="J332" s="191"/>
      <c r="K332" s="179" t="str">
        <f t="shared" si="57"/>
        <v>ארון תחתון+כיור+ברז+משטח</v>
      </c>
      <c r="L332" s="180"/>
      <c r="M332" s="181">
        <f t="shared" si="55"/>
        <v>-1</v>
      </c>
      <c r="N332" s="181">
        <f t="shared" si="56"/>
        <v>0</v>
      </c>
      <c r="O332" s="180"/>
      <c r="P332" s="192"/>
      <c r="Q332" s="185" t="str">
        <f t="shared" si="62"/>
        <v>תשושי נפש</v>
      </c>
      <c r="R332" s="185">
        <f t="shared" si="63"/>
        <v>20</v>
      </c>
      <c r="S332" s="185" t="str">
        <f t="shared" si="64"/>
        <v>ריהוט</v>
      </c>
      <c r="T332" s="186" t="str">
        <f t="shared" si="65"/>
        <v>ארון תחתון+כיור+ברז+משטח</v>
      </c>
      <c r="U332" s="187">
        <f t="shared" si="59"/>
        <v>0</v>
      </c>
      <c r="V332" s="181">
        <f t="shared" si="60"/>
        <v>-1</v>
      </c>
      <c r="W332" s="181">
        <f t="shared" si="61"/>
        <v>2500</v>
      </c>
      <c r="X332" s="181">
        <f t="shared" si="58"/>
        <v>0</v>
      </c>
      <c r="Y332" s="193"/>
      <c r="AA332" s="189" t="str">
        <f>'טבלה מרכזת תקן מקור'!A332</f>
        <v>תשושי נפש</v>
      </c>
      <c r="AB332" s="189">
        <f>'טבלה מרכזת תקן מקור'!B332</f>
        <v>20</v>
      </c>
      <c r="AC332" s="189" t="str">
        <f>'טבלה מרכזת תקן מקור'!C332</f>
        <v>ריהוט</v>
      </c>
      <c r="AD332" s="189" t="str">
        <f>'טבלה מרכזת תקן מקור'!D332</f>
        <v>חדרי פעילות/תעסוקה</v>
      </c>
      <c r="AE332" s="189" t="str">
        <f>'טבלה מרכזת תקן מקור'!E332</f>
        <v>ארון תחתון+כיור+ברז+משטח</v>
      </c>
      <c r="AF332" s="189">
        <f>'טבלה מרכזת תקן מקור'!F332</f>
        <v>2500</v>
      </c>
      <c r="AG332" s="189">
        <f>'טבלה מרכזת תקן מקור'!G332</f>
        <v>1</v>
      </c>
      <c r="AH332" s="189">
        <f>'טבלה מרכזת תקן מקור'!H332</f>
        <v>2500</v>
      </c>
    </row>
    <row r="333" spans="2:34" ht="29.25" thickBot="1" x14ac:dyDescent="0.25">
      <c r="B333" s="190" t="str">
        <f>תקן[[#This Row],[סוג מרכז]]</f>
        <v>תשושי נפש</v>
      </c>
      <c r="C333" s="190">
        <f>תקן[[#This Row],[גודל מרכז]]</f>
        <v>20</v>
      </c>
      <c r="D333" s="190" t="str">
        <f>תקן[[#This Row],[סוג פריט]]</f>
        <v>ריהוט</v>
      </c>
      <c r="E333" s="190" t="str">
        <f>תקן[[#This Row],[קטגוריה]]</f>
        <v>חדרי צוות/רב תחומי</v>
      </c>
      <c r="F333" s="177" t="str">
        <f>תקן[[#This Row],[תיאור הפריט]]</f>
        <v>ארון תחתון+כיור+ברז+משטח</v>
      </c>
      <c r="G333" s="190">
        <f>תקן[[#This Row],[עלות פריט]]</f>
        <v>2500</v>
      </c>
      <c r="H333" s="190">
        <f>תקן[[#This Row],[כמות]]</f>
        <v>1</v>
      </c>
      <c r="I333" s="190">
        <f>תקן[[#This Row],[סהכ עלות]]</f>
        <v>2500</v>
      </c>
      <c r="J333" s="191"/>
      <c r="K333" s="179" t="str">
        <f t="shared" si="57"/>
        <v>ארון תחתון+כיור+ברז+משטח</v>
      </c>
      <c r="L333" s="180"/>
      <c r="M333" s="181">
        <f t="shared" si="55"/>
        <v>-1</v>
      </c>
      <c r="N333" s="181">
        <f t="shared" si="56"/>
        <v>0</v>
      </c>
      <c r="O333" s="180"/>
      <c r="P333" s="192"/>
      <c r="Q333" s="185" t="str">
        <f t="shared" si="62"/>
        <v>תשושי נפש</v>
      </c>
      <c r="R333" s="185">
        <f t="shared" si="63"/>
        <v>20</v>
      </c>
      <c r="S333" s="185" t="str">
        <f t="shared" si="64"/>
        <v>ריהוט</v>
      </c>
      <c r="T333" s="186" t="str">
        <f t="shared" si="65"/>
        <v>ארון תחתון+כיור+ברז+משטח</v>
      </c>
      <c r="U333" s="187">
        <f t="shared" si="59"/>
        <v>0</v>
      </c>
      <c r="V333" s="181">
        <f t="shared" si="60"/>
        <v>-1</v>
      </c>
      <c r="W333" s="181">
        <f t="shared" si="61"/>
        <v>2500</v>
      </c>
      <c r="X333" s="181">
        <f t="shared" si="58"/>
        <v>0</v>
      </c>
      <c r="Y333" s="193"/>
      <c r="AA333" s="189" t="str">
        <f>'טבלה מרכזת תקן מקור'!A333</f>
        <v>תשושי נפש</v>
      </c>
      <c r="AB333" s="189">
        <f>'טבלה מרכזת תקן מקור'!B333</f>
        <v>20</v>
      </c>
      <c r="AC333" s="189" t="str">
        <f>'טבלה מרכזת תקן מקור'!C333</f>
        <v>ריהוט</v>
      </c>
      <c r="AD333" s="189" t="str">
        <f>'טבלה מרכזת תקן מקור'!D333</f>
        <v>חדרי צוות/רב תחומי</v>
      </c>
      <c r="AE333" s="189" t="str">
        <f>'טבלה מרכזת תקן מקור'!E333</f>
        <v>ארון תחתון+כיור+ברז+משטח</v>
      </c>
      <c r="AF333" s="189">
        <f>'טבלה מרכזת תקן מקור'!F333</f>
        <v>2500</v>
      </c>
      <c r="AG333" s="189">
        <f>'טבלה מרכזת תקן מקור'!G333</f>
        <v>1</v>
      </c>
      <c r="AH333" s="189">
        <f>'טבלה מרכזת תקן מקור'!H333</f>
        <v>2500</v>
      </c>
    </row>
    <row r="334" spans="2:34" ht="15" thickBot="1" x14ac:dyDescent="0.25">
      <c r="B334" s="190" t="str">
        <f>תקן[[#This Row],[סוג מרכז]]</f>
        <v>תשושי נפש</v>
      </c>
      <c r="C334" s="190">
        <f>תקן[[#This Row],[גודל מרכז]]</f>
        <v>20</v>
      </c>
      <c r="D334" s="190" t="str">
        <f>תקן[[#This Row],[סוג פריט]]</f>
        <v>ריהוט</v>
      </c>
      <c r="E334" s="190" t="str">
        <f>תקן[[#This Row],[קטגוריה]]</f>
        <v>חדר מזכירות וקבלה</v>
      </c>
      <c r="F334" s="177" t="str">
        <f>תקן[[#This Row],[תיאור הפריט]]</f>
        <v>ארון תיקיות</v>
      </c>
      <c r="G334" s="190">
        <f>תקן[[#This Row],[עלות פריט]]</f>
        <v>900</v>
      </c>
      <c r="H334" s="190">
        <f>תקן[[#This Row],[כמות]]</f>
        <v>1</v>
      </c>
      <c r="I334" s="190">
        <f>תקן[[#This Row],[סהכ עלות]]</f>
        <v>900</v>
      </c>
      <c r="J334" s="191"/>
      <c r="K334" s="179" t="str">
        <f t="shared" si="57"/>
        <v>ארון תיקיות</v>
      </c>
      <c r="L334" s="180"/>
      <c r="M334" s="181">
        <f t="shared" si="55"/>
        <v>-1</v>
      </c>
      <c r="N334" s="181">
        <f t="shared" si="56"/>
        <v>0</v>
      </c>
      <c r="O334" s="180"/>
      <c r="P334" s="192"/>
      <c r="Q334" s="185" t="str">
        <f t="shared" si="62"/>
        <v>תשושי נפש</v>
      </c>
      <c r="R334" s="185">
        <f t="shared" si="63"/>
        <v>20</v>
      </c>
      <c r="S334" s="185" t="str">
        <f t="shared" si="64"/>
        <v>ריהוט</v>
      </c>
      <c r="T334" s="186" t="str">
        <f t="shared" si="65"/>
        <v>ארון תיקיות</v>
      </c>
      <c r="U334" s="187">
        <f t="shared" si="59"/>
        <v>0</v>
      </c>
      <c r="V334" s="181">
        <f t="shared" si="60"/>
        <v>-1</v>
      </c>
      <c r="W334" s="181">
        <f t="shared" si="61"/>
        <v>900</v>
      </c>
      <c r="X334" s="181">
        <f t="shared" si="58"/>
        <v>0</v>
      </c>
      <c r="Y334" s="193"/>
      <c r="AA334" s="189" t="str">
        <f>'טבלה מרכזת תקן מקור'!A334</f>
        <v>תשושי נפש</v>
      </c>
      <c r="AB334" s="189">
        <f>'טבלה מרכזת תקן מקור'!B334</f>
        <v>20</v>
      </c>
      <c r="AC334" s="189" t="str">
        <f>'טבלה מרכזת תקן מקור'!C334</f>
        <v>ריהוט</v>
      </c>
      <c r="AD334" s="189" t="str">
        <f>'טבלה מרכזת תקן מקור'!D334</f>
        <v>חדר מזכירות וקבלה</v>
      </c>
      <c r="AE334" s="189" t="str">
        <f>'טבלה מרכזת תקן מקור'!E334</f>
        <v>ארון תיקיות</v>
      </c>
      <c r="AF334" s="189">
        <f>'טבלה מרכזת תקן מקור'!F334</f>
        <v>900</v>
      </c>
      <c r="AG334" s="189">
        <f>'טבלה מרכזת תקן מקור'!G334</f>
        <v>1</v>
      </c>
      <c r="AH334" s="189">
        <f>'טבלה מרכזת תקן מקור'!H334</f>
        <v>900</v>
      </c>
    </row>
    <row r="335" spans="2:34" ht="15" thickBot="1" x14ac:dyDescent="0.25">
      <c r="B335" s="190" t="str">
        <f>תקן[[#This Row],[סוג מרכז]]</f>
        <v>תשושי נפש</v>
      </c>
      <c r="C335" s="190">
        <f>תקן[[#This Row],[גודל מרכז]]</f>
        <v>20</v>
      </c>
      <c r="D335" s="190" t="str">
        <f>תקן[[#This Row],[סוג פריט]]</f>
        <v>ריהוט</v>
      </c>
      <c r="E335" s="190" t="str">
        <f>תקן[[#This Row],[קטגוריה]]</f>
        <v>חדרי צוות/רב תחומי</v>
      </c>
      <c r="F335" s="177" t="str">
        <f>תקן[[#This Row],[תיאור הפריט]]</f>
        <v>ארון תיקיות</v>
      </c>
      <c r="G335" s="190">
        <f>תקן[[#This Row],[עלות פריט]]</f>
        <v>900</v>
      </c>
      <c r="H335" s="190">
        <f>תקן[[#This Row],[כמות]]</f>
        <v>1</v>
      </c>
      <c r="I335" s="190">
        <f>תקן[[#This Row],[סהכ עלות]]</f>
        <v>900</v>
      </c>
      <c r="J335" s="191"/>
      <c r="K335" s="179" t="str">
        <f t="shared" si="57"/>
        <v>ארון תיקיות</v>
      </c>
      <c r="L335" s="180"/>
      <c r="M335" s="181">
        <f t="shared" si="55"/>
        <v>-1</v>
      </c>
      <c r="N335" s="181">
        <f t="shared" si="56"/>
        <v>0</v>
      </c>
      <c r="O335" s="180"/>
      <c r="P335" s="192"/>
      <c r="Q335" s="185" t="str">
        <f t="shared" si="62"/>
        <v>תשושי נפש</v>
      </c>
      <c r="R335" s="185">
        <f t="shared" si="63"/>
        <v>20</v>
      </c>
      <c r="S335" s="185" t="str">
        <f t="shared" si="64"/>
        <v>ריהוט</v>
      </c>
      <c r="T335" s="186" t="str">
        <f t="shared" si="65"/>
        <v>ארון תיקיות</v>
      </c>
      <c r="U335" s="187">
        <f t="shared" si="59"/>
        <v>0</v>
      </c>
      <c r="V335" s="181">
        <f t="shared" si="60"/>
        <v>-1</v>
      </c>
      <c r="W335" s="181">
        <f t="shared" si="61"/>
        <v>900</v>
      </c>
      <c r="X335" s="181">
        <f t="shared" si="58"/>
        <v>0</v>
      </c>
      <c r="Y335" s="193"/>
      <c r="AA335" s="189" t="str">
        <f>'טבלה מרכזת תקן מקור'!A335</f>
        <v>תשושי נפש</v>
      </c>
      <c r="AB335" s="189">
        <f>'טבלה מרכזת תקן מקור'!B335</f>
        <v>20</v>
      </c>
      <c r="AC335" s="189" t="str">
        <f>'טבלה מרכזת תקן מקור'!C335</f>
        <v>ריהוט</v>
      </c>
      <c r="AD335" s="189" t="str">
        <f>'טבלה מרכזת תקן מקור'!D335</f>
        <v>חדרי צוות/רב תחומי</v>
      </c>
      <c r="AE335" s="189" t="str">
        <f>'טבלה מרכזת תקן מקור'!E335</f>
        <v>ארון תיקיות</v>
      </c>
      <c r="AF335" s="189">
        <f>'טבלה מרכזת תקן מקור'!F335</f>
        <v>900</v>
      </c>
      <c r="AG335" s="189">
        <f>'טבלה מרכזת תקן מקור'!G335</f>
        <v>1</v>
      </c>
      <c r="AH335" s="189">
        <f>'טבלה מרכזת תקן מקור'!H335</f>
        <v>900</v>
      </c>
    </row>
    <row r="336" spans="2:34" ht="29.25" thickBot="1" x14ac:dyDescent="0.25">
      <c r="B336" s="190" t="str">
        <f>תקן[[#This Row],[סוג מרכז]]</f>
        <v>תשושי נפש</v>
      </c>
      <c r="C336" s="190">
        <f>תקן[[#This Row],[גודל מרכז]]</f>
        <v>20</v>
      </c>
      <c r="D336" s="190" t="str">
        <f>תקן[[#This Row],[סוג פריט]]</f>
        <v>ריהוט</v>
      </c>
      <c r="E336" s="190" t="str">
        <f>תקן[[#This Row],[קטגוריה]]</f>
        <v>אולם כניסה</v>
      </c>
      <c r="F336" s="177" t="str">
        <f>תקן[[#This Row],[תיאור הפריט]]</f>
        <v>ארון תצוגה/ויטרינה - רוחב 1מטר</v>
      </c>
      <c r="G336" s="190">
        <f>תקן[[#This Row],[עלות פריט]]</f>
        <v>1500</v>
      </c>
      <c r="H336" s="190">
        <f>תקן[[#This Row],[כמות]]</f>
        <v>1</v>
      </c>
      <c r="I336" s="190">
        <f>תקן[[#This Row],[סהכ עלות]]</f>
        <v>1500</v>
      </c>
      <c r="J336" s="191"/>
      <c r="K336" s="179" t="str">
        <f t="shared" si="57"/>
        <v>ארון תצוגה/ויטרינה - רוחב 1מטר</v>
      </c>
      <c r="L336" s="180"/>
      <c r="M336" s="181">
        <f t="shared" si="55"/>
        <v>-1</v>
      </c>
      <c r="N336" s="181">
        <f t="shared" si="56"/>
        <v>0</v>
      </c>
      <c r="O336" s="180"/>
      <c r="P336" s="192"/>
      <c r="Q336" s="185" t="str">
        <f t="shared" si="62"/>
        <v>תשושי נפש</v>
      </c>
      <c r="R336" s="185">
        <f t="shared" si="63"/>
        <v>20</v>
      </c>
      <c r="S336" s="185" t="str">
        <f t="shared" si="64"/>
        <v>ריהוט</v>
      </c>
      <c r="T336" s="186" t="str">
        <f t="shared" si="65"/>
        <v>ארון תצוגה/ויטרינה - רוחב 1מטר</v>
      </c>
      <c r="U336" s="187">
        <f t="shared" si="59"/>
        <v>0</v>
      </c>
      <c r="V336" s="181">
        <f t="shared" si="60"/>
        <v>-1</v>
      </c>
      <c r="W336" s="181">
        <f t="shared" si="61"/>
        <v>1500</v>
      </c>
      <c r="X336" s="181">
        <f t="shared" si="58"/>
        <v>0</v>
      </c>
      <c r="Y336" s="193"/>
      <c r="AA336" s="189" t="str">
        <f>'טבלה מרכזת תקן מקור'!A336</f>
        <v>תשושי נפש</v>
      </c>
      <c r="AB336" s="189">
        <f>'טבלה מרכזת תקן מקור'!B336</f>
        <v>20</v>
      </c>
      <c r="AC336" s="189" t="str">
        <f>'טבלה מרכזת תקן מקור'!C336</f>
        <v>ריהוט</v>
      </c>
      <c r="AD336" s="189" t="str">
        <f>'טבלה מרכזת תקן מקור'!D336</f>
        <v>אולם כניסה</v>
      </c>
      <c r="AE336" s="189" t="str">
        <f>'טבלה מרכזת תקן מקור'!E336</f>
        <v>ארון תצוגה/ויטרינה - רוחב 1מטר</v>
      </c>
      <c r="AF336" s="189">
        <f>'טבלה מרכזת תקן מקור'!F336</f>
        <v>1500</v>
      </c>
      <c r="AG336" s="189">
        <f>'טבלה מרכזת תקן מקור'!G336</f>
        <v>1</v>
      </c>
      <c r="AH336" s="189">
        <f>'טבלה מרכזת תקן מקור'!H336</f>
        <v>1500</v>
      </c>
    </row>
    <row r="337" spans="2:34" ht="29.25" thickBot="1" x14ac:dyDescent="0.25">
      <c r="B337" s="190" t="str">
        <f>תקן[[#This Row],[סוג מרכז]]</f>
        <v>תשושי נפש</v>
      </c>
      <c r="C337" s="190">
        <f>תקן[[#This Row],[גודל מרכז]]</f>
        <v>20</v>
      </c>
      <c r="D337" s="190" t="str">
        <f>תקן[[#This Row],[סוג פריט]]</f>
        <v>ריהוט</v>
      </c>
      <c r="E337" s="190" t="str">
        <f>תקן[[#This Row],[קטגוריה]]</f>
        <v>חדרי פעילות/תעסוקה</v>
      </c>
      <c r="F337" s="177" t="str">
        <f>תקן[[#This Row],[תיאור הפריט]]</f>
        <v>ארון תצוגה/ויטרינה - רוחב 1מטר</v>
      </c>
      <c r="G337" s="190">
        <f>תקן[[#This Row],[עלות פריט]]</f>
        <v>1500</v>
      </c>
      <c r="H337" s="190">
        <f>תקן[[#This Row],[כמות]]</f>
        <v>1</v>
      </c>
      <c r="I337" s="190">
        <f>תקן[[#This Row],[סהכ עלות]]</f>
        <v>1500</v>
      </c>
      <c r="J337" s="191"/>
      <c r="K337" s="179" t="str">
        <f t="shared" si="57"/>
        <v>ארון תצוגה/ויטרינה - רוחב 1מטר</v>
      </c>
      <c r="L337" s="180"/>
      <c r="M337" s="181">
        <f t="shared" si="55"/>
        <v>-1</v>
      </c>
      <c r="N337" s="181">
        <f t="shared" si="56"/>
        <v>0</v>
      </c>
      <c r="O337" s="180"/>
      <c r="P337" s="192"/>
      <c r="Q337" s="185" t="str">
        <f t="shared" si="62"/>
        <v>תשושי נפש</v>
      </c>
      <c r="R337" s="185">
        <f t="shared" si="63"/>
        <v>20</v>
      </c>
      <c r="S337" s="185" t="str">
        <f t="shared" si="64"/>
        <v>ריהוט</v>
      </c>
      <c r="T337" s="186" t="str">
        <f t="shared" si="65"/>
        <v>ארון תצוגה/ויטרינה - רוחב 1מטר</v>
      </c>
      <c r="U337" s="187">
        <f t="shared" si="59"/>
        <v>0</v>
      </c>
      <c r="V337" s="181">
        <f t="shared" si="60"/>
        <v>-1</v>
      </c>
      <c r="W337" s="181">
        <f t="shared" si="61"/>
        <v>1500</v>
      </c>
      <c r="X337" s="181">
        <f t="shared" si="58"/>
        <v>0</v>
      </c>
      <c r="Y337" s="193"/>
      <c r="AA337" s="189" t="str">
        <f>'טבלה מרכזת תקן מקור'!A337</f>
        <v>תשושי נפש</v>
      </c>
      <c r="AB337" s="189">
        <f>'טבלה מרכזת תקן מקור'!B337</f>
        <v>20</v>
      </c>
      <c r="AC337" s="189" t="str">
        <f>'טבלה מרכזת תקן מקור'!C337</f>
        <v>ריהוט</v>
      </c>
      <c r="AD337" s="189" t="str">
        <f>'טבלה מרכזת תקן מקור'!D337</f>
        <v>חדרי פעילות/תעסוקה</v>
      </c>
      <c r="AE337" s="189" t="str">
        <f>'טבלה מרכזת תקן מקור'!E337</f>
        <v>ארון תצוגה/ויטרינה - רוחב 1מטר</v>
      </c>
      <c r="AF337" s="189">
        <f>'טבלה מרכזת תקן מקור'!F337</f>
        <v>1500</v>
      </c>
      <c r="AG337" s="189">
        <f>'טבלה מרכזת תקן מקור'!G337</f>
        <v>1</v>
      </c>
      <c r="AH337" s="189">
        <f>'טבלה מרכזת תקן מקור'!H337</f>
        <v>1500</v>
      </c>
    </row>
    <row r="338" spans="2:34" ht="15" thickBot="1" x14ac:dyDescent="0.25">
      <c r="B338" s="190" t="str">
        <f>תקן[[#This Row],[סוג מרכז]]</f>
        <v>תשושי נפש</v>
      </c>
      <c r="C338" s="190">
        <f>תקן[[#This Row],[גודל מרכז]]</f>
        <v>20</v>
      </c>
      <c r="D338" s="190" t="str">
        <f>תקן[[#This Row],[סוג פריט]]</f>
        <v>ריהוט</v>
      </c>
      <c r="E338" s="190" t="str">
        <f>תקן[[#This Row],[קטגוריה]]</f>
        <v>חדר רחצה</v>
      </c>
      <c r="F338" s="177" t="str">
        <f>תקן[[#This Row],[תיאור הפריט]]</f>
        <v>ארונית מגירות מפלסטיק</v>
      </c>
      <c r="G338" s="190">
        <f>תקן[[#This Row],[עלות פריט]]</f>
        <v>350</v>
      </c>
      <c r="H338" s="190">
        <f>תקן[[#This Row],[כמות]]</f>
        <v>1</v>
      </c>
      <c r="I338" s="190">
        <f>תקן[[#This Row],[סהכ עלות]]</f>
        <v>350</v>
      </c>
      <c r="J338" s="191"/>
      <c r="K338" s="179" t="str">
        <f t="shared" si="57"/>
        <v>ארונית מגירות מפלסטיק</v>
      </c>
      <c r="L338" s="180"/>
      <c r="M338" s="181">
        <f t="shared" si="55"/>
        <v>-1</v>
      </c>
      <c r="N338" s="181">
        <f t="shared" si="56"/>
        <v>0</v>
      </c>
      <c r="O338" s="180"/>
      <c r="P338" s="192"/>
      <c r="Q338" s="185" t="str">
        <f t="shared" si="62"/>
        <v>תשושי נפש</v>
      </c>
      <c r="R338" s="185">
        <f t="shared" si="63"/>
        <v>20</v>
      </c>
      <c r="S338" s="185" t="str">
        <f t="shared" si="64"/>
        <v>ריהוט</v>
      </c>
      <c r="T338" s="186" t="str">
        <f t="shared" si="65"/>
        <v>ארונית מגירות מפלסטיק</v>
      </c>
      <c r="U338" s="187">
        <f t="shared" si="59"/>
        <v>0</v>
      </c>
      <c r="V338" s="181">
        <f t="shared" si="60"/>
        <v>-1</v>
      </c>
      <c r="W338" s="181">
        <f t="shared" si="61"/>
        <v>350</v>
      </c>
      <c r="X338" s="181">
        <f t="shared" si="58"/>
        <v>0</v>
      </c>
      <c r="Y338" s="193"/>
      <c r="AA338" s="189" t="str">
        <f>'טבלה מרכזת תקן מקור'!A338</f>
        <v>תשושי נפש</v>
      </c>
      <c r="AB338" s="189">
        <f>'טבלה מרכזת תקן מקור'!B338</f>
        <v>20</v>
      </c>
      <c r="AC338" s="189" t="str">
        <f>'טבלה מרכזת תקן מקור'!C338</f>
        <v>ריהוט</v>
      </c>
      <c r="AD338" s="189" t="str">
        <f>'טבלה מרכזת תקן מקור'!D338</f>
        <v>חדר רחצה</v>
      </c>
      <c r="AE338" s="189" t="str">
        <f>'טבלה מרכזת תקן מקור'!E338</f>
        <v>ארונית מגירות מפלסטיק</v>
      </c>
      <c r="AF338" s="189">
        <f>'טבלה מרכזת תקן מקור'!F338</f>
        <v>350</v>
      </c>
      <c r="AG338" s="189">
        <f>'טבלה מרכזת תקן מקור'!G338</f>
        <v>1</v>
      </c>
      <c r="AH338" s="189">
        <f>'טבלה מרכזת תקן מקור'!H338</f>
        <v>350</v>
      </c>
    </row>
    <row r="339" spans="2:34" ht="15" thickBot="1" x14ac:dyDescent="0.25">
      <c r="B339" s="190" t="str">
        <f>תקן[[#This Row],[סוג מרכז]]</f>
        <v>תשושי נפש</v>
      </c>
      <c r="C339" s="190">
        <f>תקן[[#This Row],[גודל מרכז]]</f>
        <v>20</v>
      </c>
      <c r="D339" s="190" t="str">
        <f>תקן[[#This Row],[סוג פריט]]</f>
        <v>ריהוט</v>
      </c>
      <c r="E339" s="190" t="str">
        <f>תקן[[#This Row],[קטגוריה]]</f>
        <v>חדר מזכירות וקבלה</v>
      </c>
      <c r="F339" s="177" t="str">
        <f>תקן[[#This Row],[תיאור הפריט]]</f>
        <v>דלפק קבלה</v>
      </c>
      <c r="G339" s="190">
        <f>תקן[[#This Row],[עלות פריט]]</f>
        <v>15000</v>
      </c>
      <c r="H339" s="190">
        <f>תקן[[#This Row],[כמות]]</f>
        <v>0</v>
      </c>
      <c r="I339" s="190">
        <f>תקן[[#This Row],[סהכ עלות]]</f>
        <v>0</v>
      </c>
      <c r="J339" s="191"/>
      <c r="K339" s="179" t="str">
        <f t="shared" si="57"/>
        <v>דלפק קבלה</v>
      </c>
      <c r="L339" s="180"/>
      <c r="M339" s="181">
        <f t="shared" si="55"/>
        <v>0</v>
      </c>
      <c r="N339" s="181">
        <f t="shared" si="56"/>
        <v>0</v>
      </c>
      <c r="O339" s="180"/>
      <c r="P339" s="192"/>
      <c r="Q339" s="185" t="str">
        <f t="shared" si="62"/>
        <v>תשושי נפש</v>
      </c>
      <c r="R339" s="185">
        <f t="shared" si="63"/>
        <v>20</v>
      </c>
      <c r="S339" s="185" t="str">
        <f t="shared" si="64"/>
        <v>ריהוט</v>
      </c>
      <c r="T339" s="186" t="str">
        <f t="shared" si="65"/>
        <v>דלפק קבלה</v>
      </c>
      <c r="U339" s="187">
        <f t="shared" si="59"/>
        <v>0</v>
      </c>
      <c r="V339" s="181">
        <f t="shared" si="60"/>
        <v>0</v>
      </c>
      <c r="W339" s="181">
        <f t="shared" si="61"/>
        <v>15000</v>
      </c>
      <c r="X339" s="181">
        <f t="shared" si="58"/>
        <v>0</v>
      </c>
      <c r="Y339" s="193"/>
      <c r="AA339" s="189" t="str">
        <f>'טבלה מרכזת תקן מקור'!A339</f>
        <v>תשושי נפש</v>
      </c>
      <c r="AB339" s="189">
        <f>'טבלה מרכזת תקן מקור'!B339</f>
        <v>20</v>
      </c>
      <c r="AC339" s="189" t="str">
        <f>'טבלה מרכזת תקן מקור'!C339</f>
        <v>ריהוט</v>
      </c>
      <c r="AD339" s="189" t="str">
        <f>'טבלה מרכזת תקן מקור'!D339</f>
        <v>חדר מזכירות וקבלה</v>
      </c>
      <c r="AE339" s="189" t="str">
        <f>'טבלה מרכזת תקן מקור'!E339</f>
        <v>דלפק קבלה</v>
      </c>
      <c r="AF339" s="189">
        <f>'טבלה מרכזת תקן מקור'!F339</f>
        <v>15000</v>
      </c>
      <c r="AG339" s="189">
        <f>'טבלה מרכזת תקן מקור'!G339</f>
        <v>0</v>
      </c>
      <c r="AH339" s="189">
        <f>'טבלה מרכזת תקן מקור'!H339</f>
        <v>0</v>
      </c>
    </row>
    <row r="340" spans="2:34" ht="29.25" thickBot="1" x14ac:dyDescent="0.25">
      <c r="B340" s="190" t="str">
        <f>תקן[[#This Row],[סוג מרכז]]</f>
        <v>תשושי נפש</v>
      </c>
      <c r="C340" s="190">
        <f>תקן[[#This Row],[גודל מרכז]]</f>
        <v>20</v>
      </c>
      <c r="D340" s="190" t="str">
        <f>תקן[[#This Row],[סוג פריט]]</f>
        <v>ריהוט</v>
      </c>
      <c r="E340" s="190" t="str">
        <f>תקן[[#This Row],[קטגוריה]]</f>
        <v>כללי</v>
      </c>
      <c r="F340" s="177" t="str">
        <f>תקן[[#This Row],[תיאור הפריט]]</f>
        <v>וילונות הצללה (עלות למ"ר))</v>
      </c>
      <c r="G340" s="190">
        <f>תקן[[#This Row],[עלות פריט]]</f>
        <v>375</v>
      </c>
      <c r="H340" s="190">
        <f>תקן[[#This Row],[כמות]]</f>
        <v>20</v>
      </c>
      <c r="I340" s="190">
        <f>תקן[[#This Row],[סהכ עלות]]</f>
        <v>7500</v>
      </c>
      <c r="J340" s="191"/>
      <c r="K340" s="179" t="str">
        <f t="shared" si="57"/>
        <v>וילונות הצללה (עלות למ"ר))</v>
      </c>
      <c r="L340" s="180"/>
      <c r="M340" s="181">
        <f t="shared" si="55"/>
        <v>-20</v>
      </c>
      <c r="N340" s="181">
        <f t="shared" si="56"/>
        <v>0</v>
      </c>
      <c r="O340" s="180"/>
      <c r="P340" s="192"/>
      <c r="Q340" s="185" t="str">
        <f t="shared" si="62"/>
        <v>תשושי נפש</v>
      </c>
      <c r="R340" s="185">
        <f t="shared" si="63"/>
        <v>20</v>
      </c>
      <c r="S340" s="185" t="str">
        <f t="shared" si="64"/>
        <v>ריהוט</v>
      </c>
      <c r="T340" s="186" t="str">
        <f t="shared" si="65"/>
        <v>וילונות הצללה (עלות למ"ר))</v>
      </c>
      <c r="U340" s="187">
        <f t="shared" si="59"/>
        <v>0</v>
      </c>
      <c r="V340" s="181">
        <f t="shared" si="60"/>
        <v>-20</v>
      </c>
      <c r="W340" s="181">
        <f t="shared" si="61"/>
        <v>375</v>
      </c>
      <c r="X340" s="181">
        <f t="shared" si="58"/>
        <v>0</v>
      </c>
      <c r="Y340" s="193"/>
      <c r="AA340" s="189" t="str">
        <f>'טבלה מרכזת תקן מקור'!A340</f>
        <v>תשושי נפש</v>
      </c>
      <c r="AB340" s="189">
        <f>'טבלה מרכזת תקן מקור'!B340</f>
        <v>20</v>
      </c>
      <c r="AC340" s="189" t="str">
        <f>'טבלה מרכזת תקן מקור'!C340</f>
        <v>ריהוט</v>
      </c>
      <c r="AD340" s="189" t="str">
        <f>'טבלה מרכזת תקן מקור'!D340</f>
        <v>כללי</v>
      </c>
      <c r="AE340" s="189" t="str">
        <f>'טבלה מרכזת תקן מקור'!E340</f>
        <v>וילונות הצללה (עלות למ"ר))</v>
      </c>
      <c r="AF340" s="189">
        <f>'טבלה מרכזת תקן מקור'!F340</f>
        <v>375</v>
      </c>
      <c r="AG340" s="189">
        <f>'טבלה מרכזת תקן מקור'!G340</f>
        <v>20</v>
      </c>
      <c r="AH340" s="189">
        <f>'טבלה מרכזת תקן מקור'!H340</f>
        <v>7500</v>
      </c>
    </row>
    <row r="341" spans="2:34" ht="15" thickBot="1" x14ac:dyDescent="0.25">
      <c r="B341" s="190" t="str">
        <f>תקן[[#This Row],[סוג מרכז]]</f>
        <v>תשושי נפש</v>
      </c>
      <c r="C341" s="190">
        <f>תקן[[#This Row],[גודל מרכז]]</f>
        <v>20</v>
      </c>
      <c r="D341" s="190" t="str">
        <f>תקן[[#This Row],[סוג פריט]]</f>
        <v>ריהוט</v>
      </c>
      <c r="E341" s="190" t="str">
        <f>תקן[[#This Row],[קטגוריה]]</f>
        <v>חדר ניקיון</v>
      </c>
      <c r="F341" s="177" t="str">
        <f>תקן[[#This Row],[תיאור הפריט]]</f>
        <v>יחידת מדפים</v>
      </c>
      <c r="G341" s="190">
        <f>תקן[[#This Row],[עלות פריט]]</f>
        <v>600</v>
      </c>
      <c r="H341" s="190">
        <f>תקן[[#This Row],[כמות]]</f>
        <v>1</v>
      </c>
      <c r="I341" s="190">
        <f>תקן[[#This Row],[סהכ עלות]]</f>
        <v>600</v>
      </c>
      <c r="J341" s="191"/>
      <c r="K341" s="179" t="str">
        <f t="shared" si="57"/>
        <v>יחידת מדפים</v>
      </c>
      <c r="L341" s="180"/>
      <c r="M341" s="181">
        <f t="shared" si="55"/>
        <v>-1</v>
      </c>
      <c r="N341" s="181">
        <f t="shared" si="56"/>
        <v>0</v>
      </c>
      <c r="O341" s="180"/>
      <c r="P341" s="192"/>
      <c r="Q341" s="185" t="str">
        <f t="shared" si="62"/>
        <v>תשושי נפש</v>
      </c>
      <c r="R341" s="185">
        <f t="shared" si="63"/>
        <v>20</v>
      </c>
      <c r="S341" s="185" t="str">
        <f t="shared" si="64"/>
        <v>ריהוט</v>
      </c>
      <c r="T341" s="186" t="str">
        <f t="shared" si="65"/>
        <v>יחידת מדפים</v>
      </c>
      <c r="U341" s="187">
        <f t="shared" si="59"/>
        <v>0</v>
      </c>
      <c r="V341" s="181">
        <f t="shared" si="60"/>
        <v>-1</v>
      </c>
      <c r="W341" s="181">
        <f t="shared" si="61"/>
        <v>600</v>
      </c>
      <c r="X341" s="181">
        <f t="shared" si="58"/>
        <v>0</v>
      </c>
      <c r="Y341" s="193"/>
      <c r="AA341" s="189" t="str">
        <f>'טבלה מרכזת תקן מקור'!A341</f>
        <v>תשושי נפש</v>
      </c>
      <c r="AB341" s="189">
        <f>'טבלה מרכזת תקן מקור'!B341</f>
        <v>20</v>
      </c>
      <c r="AC341" s="189" t="str">
        <f>'טבלה מרכזת תקן מקור'!C341</f>
        <v>ריהוט</v>
      </c>
      <c r="AD341" s="189" t="str">
        <f>'טבלה מרכזת תקן מקור'!D341</f>
        <v>חדר ניקיון</v>
      </c>
      <c r="AE341" s="189" t="str">
        <f>'טבלה מרכזת תקן מקור'!E341</f>
        <v>יחידת מדפים</v>
      </c>
      <c r="AF341" s="189">
        <f>'טבלה מרכזת תקן מקור'!F341</f>
        <v>600</v>
      </c>
      <c r="AG341" s="189">
        <f>'טבלה מרכזת תקן מקור'!G341</f>
        <v>1</v>
      </c>
      <c r="AH341" s="189">
        <f>'טבלה מרכזת תקן מקור'!H341</f>
        <v>600</v>
      </c>
    </row>
    <row r="342" spans="2:34" ht="15" thickBot="1" x14ac:dyDescent="0.25">
      <c r="B342" s="190" t="str">
        <f>תקן[[#This Row],[סוג מרכז]]</f>
        <v>תשושי נפש</v>
      </c>
      <c r="C342" s="190">
        <f>תקן[[#This Row],[גודל מרכז]]</f>
        <v>20</v>
      </c>
      <c r="D342" s="190" t="str">
        <f>תקן[[#This Row],[סוג פריט]]</f>
        <v>ריהוט</v>
      </c>
      <c r="E342" s="190" t="str">
        <f>תקן[[#This Row],[קטגוריה]]</f>
        <v>חדרי פעילות/תעסוקה</v>
      </c>
      <c r="F342" s="177" t="str">
        <f>תקן[[#This Row],[תיאור הפריט]]</f>
        <v>יחידת מדפים</v>
      </c>
      <c r="G342" s="190">
        <f>תקן[[#This Row],[עלות פריט]]</f>
        <v>600</v>
      </c>
      <c r="H342" s="190">
        <f>תקן[[#This Row],[כמות]]</f>
        <v>2</v>
      </c>
      <c r="I342" s="190">
        <f>תקן[[#This Row],[סהכ עלות]]</f>
        <v>1200</v>
      </c>
      <c r="J342" s="191"/>
      <c r="K342" s="179" t="str">
        <f t="shared" si="57"/>
        <v>יחידת מדפים</v>
      </c>
      <c r="L342" s="180"/>
      <c r="M342" s="181">
        <f t="shared" si="55"/>
        <v>-2</v>
      </c>
      <c r="N342" s="181">
        <f t="shared" si="56"/>
        <v>0</v>
      </c>
      <c r="O342" s="180"/>
      <c r="P342" s="192"/>
      <c r="Q342" s="185" t="str">
        <f t="shared" si="62"/>
        <v>תשושי נפש</v>
      </c>
      <c r="R342" s="185">
        <f t="shared" si="63"/>
        <v>20</v>
      </c>
      <c r="S342" s="185" t="str">
        <f t="shared" si="64"/>
        <v>ריהוט</v>
      </c>
      <c r="T342" s="186" t="str">
        <f t="shared" si="65"/>
        <v>יחידת מדפים</v>
      </c>
      <c r="U342" s="187">
        <f t="shared" si="59"/>
        <v>0</v>
      </c>
      <c r="V342" s="181">
        <f t="shared" si="60"/>
        <v>-2</v>
      </c>
      <c r="W342" s="181">
        <f t="shared" si="61"/>
        <v>600</v>
      </c>
      <c r="X342" s="181">
        <f t="shared" si="58"/>
        <v>0</v>
      </c>
      <c r="Y342" s="193"/>
      <c r="AA342" s="189" t="str">
        <f>'טבלה מרכזת תקן מקור'!A342</f>
        <v>תשושי נפש</v>
      </c>
      <c r="AB342" s="189">
        <f>'טבלה מרכזת תקן מקור'!B342</f>
        <v>20</v>
      </c>
      <c r="AC342" s="189" t="str">
        <f>'טבלה מרכזת תקן מקור'!C342</f>
        <v>ריהוט</v>
      </c>
      <c r="AD342" s="189" t="str">
        <f>'טבלה מרכזת תקן מקור'!D342</f>
        <v>חדרי פעילות/תעסוקה</v>
      </c>
      <c r="AE342" s="189" t="str">
        <f>'טבלה מרכזת תקן מקור'!E342</f>
        <v>יחידת מדפים</v>
      </c>
      <c r="AF342" s="189">
        <f>'טבלה מרכזת תקן מקור'!F342</f>
        <v>600</v>
      </c>
      <c r="AG342" s="189">
        <f>'טבלה מרכזת תקן מקור'!G342</f>
        <v>2</v>
      </c>
      <c r="AH342" s="189">
        <f>'טבלה מרכזת תקן מקור'!H342</f>
        <v>1200</v>
      </c>
    </row>
    <row r="343" spans="2:34" ht="15" thickBot="1" x14ac:dyDescent="0.25">
      <c r="B343" s="190" t="str">
        <f>תקן[[#This Row],[סוג מרכז]]</f>
        <v>תשושי נפש</v>
      </c>
      <c r="C343" s="190">
        <f>תקן[[#This Row],[גודל מרכז]]</f>
        <v>20</v>
      </c>
      <c r="D343" s="190" t="str">
        <f>תקן[[#This Row],[סוג פריט]]</f>
        <v>ריהוט</v>
      </c>
      <c r="E343" s="190" t="str">
        <f>תקן[[#This Row],[קטגוריה]]</f>
        <v>מחסנים - מטבח, כללי, תעסוקה</v>
      </c>
      <c r="F343" s="177" t="str">
        <f>תקן[[#This Row],[תיאור הפריט]]</f>
        <v>יחידת מדפים</v>
      </c>
      <c r="G343" s="190">
        <f>תקן[[#This Row],[עלות פריט]]</f>
        <v>600</v>
      </c>
      <c r="H343" s="190">
        <f>תקן[[#This Row],[כמות]]</f>
        <v>3</v>
      </c>
      <c r="I343" s="190">
        <f>תקן[[#This Row],[סהכ עלות]]</f>
        <v>1800</v>
      </c>
      <c r="J343" s="191"/>
      <c r="K343" s="179" t="str">
        <f t="shared" si="57"/>
        <v>יחידת מדפים</v>
      </c>
      <c r="L343" s="180"/>
      <c r="M343" s="181">
        <f t="shared" si="55"/>
        <v>-3</v>
      </c>
      <c r="N343" s="181">
        <f t="shared" si="56"/>
        <v>0</v>
      </c>
      <c r="O343" s="180"/>
      <c r="P343" s="192"/>
      <c r="Q343" s="185" t="str">
        <f t="shared" si="62"/>
        <v>תשושי נפש</v>
      </c>
      <c r="R343" s="185">
        <f t="shared" si="63"/>
        <v>20</v>
      </c>
      <c r="S343" s="185" t="str">
        <f t="shared" si="64"/>
        <v>ריהוט</v>
      </c>
      <c r="T343" s="186" t="str">
        <f t="shared" si="65"/>
        <v>יחידת מדפים</v>
      </c>
      <c r="U343" s="187">
        <f t="shared" si="59"/>
        <v>0</v>
      </c>
      <c r="V343" s="181">
        <f t="shared" si="60"/>
        <v>-3</v>
      </c>
      <c r="W343" s="181">
        <f t="shared" si="61"/>
        <v>600</v>
      </c>
      <c r="X343" s="181">
        <f t="shared" si="58"/>
        <v>0</v>
      </c>
      <c r="Y343" s="193"/>
      <c r="AA343" s="189" t="str">
        <f>'טבלה מרכזת תקן מקור'!A343</f>
        <v>תשושי נפש</v>
      </c>
      <c r="AB343" s="189">
        <f>'טבלה מרכזת תקן מקור'!B343</f>
        <v>20</v>
      </c>
      <c r="AC343" s="189" t="str">
        <f>'טבלה מרכזת תקן מקור'!C343</f>
        <v>ריהוט</v>
      </c>
      <c r="AD343" s="189" t="str">
        <f>'טבלה מרכזת תקן מקור'!D343</f>
        <v>מחסנים - מטבח, כללי, תעסוקה</v>
      </c>
      <c r="AE343" s="189" t="str">
        <f>'טבלה מרכזת תקן מקור'!E343</f>
        <v>יחידת מדפים</v>
      </c>
      <c r="AF343" s="189">
        <f>'טבלה מרכזת תקן מקור'!F343</f>
        <v>600</v>
      </c>
      <c r="AG343" s="189">
        <f>'טבלה מרכזת תקן מקור'!G343</f>
        <v>3</v>
      </c>
      <c r="AH343" s="189">
        <f>'טבלה מרכזת תקן מקור'!H343</f>
        <v>1800</v>
      </c>
    </row>
    <row r="344" spans="2:34" ht="15" thickBot="1" x14ac:dyDescent="0.25">
      <c r="B344" s="190" t="str">
        <f>תקן[[#This Row],[סוג מרכז]]</f>
        <v>תשושי נפש</v>
      </c>
      <c r="C344" s="190">
        <f>תקן[[#This Row],[גודל מרכז]]</f>
        <v>20</v>
      </c>
      <c r="D344" s="190" t="str">
        <f>תקן[[#This Row],[סוג פריט]]</f>
        <v>ריהוט</v>
      </c>
      <c r="E344" s="190" t="str">
        <f>תקן[[#This Row],[קטגוריה]]</f>
        <v>חדר מזכירות וקבלה</v>
      </c>
      <c r="F344" s="177" t="str">
        <f>תקן[[#This Row],[תיאור הפריט]]</f>
        <v>כוננית פתוחה</v>
      </c>
      <c r="G344" s="190">
        <f>תקן[[#This Row],[עלות פריט]]</f>
        <v>800</v>
      </c>
      <c r="H344" s="190">
        <f>תקן[[#This Row],[כמות]]</f>
        <v>1</v>
      </c>
      <c r="I344" s="190">
        <f>תקן[[#This Row],[סהכ עלות]]</f>
        <v>800</v>
      </c>
      <c r="J344" s="191"/>
      <c r="K344" s="179" t="str">
        <f t="shared" si="57"/>
        <v>כוננית פתוחה</v>
      </c>
      <c r="L344" s="180"/>
      <c r="M344" s="181">
        <f t="shared" si="55"/>
        <v>-1</v>
      </c>
      <c r="N344" s="181">
        <f t="shared" si="56"/>
        <v>0</v>
      </c>
      <c r="O344" s="180"/>
      <c r="P344" s="192"/>
      <c r="Q344" s="185" t="str">
        <f t="shared" si="62"/>
        <v>תשושי נפש</v>
      </c>
      <c r="R344" s="185">
        <f t="shared" si="63"/>
        <v>20</v>
      </c>
      <c r="S344" s="185" t="str">
        <f t="shared" si="64"/>
        <v>ריהוט</v>
      </c>
      <c r="T344" s="186" t="str">
        <f t="shared" si="65"/>
        <v>כוננית פתוחה</v>
      </c>
      <c r="U344" s="187">
        <f t="shared" si="59"/>
        <v>0</v>
      </c>
      <c r="V344" s="181">
        <f t="shared" si="60"/>
        <v>-1</v>
      </c>
      <c r="W344" s="181">
        <f t="shared" si="61"/>
        <v>800</v>
      </c>
      <c r="X344" s="181">
        <f t="shared" si="58"/>
        <v>0</v>
      </c>
      <c r="Y344" s="193"/>
      <c r="AA344" s="189" t="str">
        <f>'טבלה מרכזת תקן מקור'!A344</f>
        <v>תשושי נפש</v>
      </c>
      <c r="AB344" s="189">
        <f>'טבלה מרכזת תקן מקור'!B344</f>
        <v>20</v>
      </c>
      <c r="AC344" s="189" t="str">
        <f>'טבלה מרכזת תקן מקור'!C344</f>
        <v>ריהוט</v>
      </c>
      <c r="AD344" s="189" t="str">
        <f>'טבלה מרכזת תקן מקור'!D344</f>
        <v>חדר מזכירות וקבלה</v>
      </c>
      <c r="AE344" s="189" t="str">
        <f>'טבלה מרכזת תקן מקור'!E344</f>
        <v>כוננית פתוחה</v>
      </c>
      <c r="AF344" s="189">
        <f>'טבלה מרכזת תקן מקור'!F344</f>
        <v>800</v>
      </c>
      <c r="AG344" s="189">
        <f>'טבלה מרכזת תקן מקור'!G344</f>
        <v>1</v>
      </c>
      <c r="AH344" s="189">
        <f>'טבלה מרכזת תקן מקור'!H344</f>
        <v>800</v>
      </c>
    </row>
    <row r="345" spans="2:34" ht="15" thickBot="1" x14ac:dyDescent="0.25">
      <c r="B345" s="190" t="str">
        <f>תקן[[#This Row],[סוג מרכז]]</f>
        <v>תשושי נפש</v>
      </c>
      <c r="C345" s="190">
        <f>תקן[[#This Row],[גודל מרכז]]</f>
        <v>20</v>
      </c>
      <c r="D345" s="190" t="str">
        <f>תקן[[#This Row],[סוג פריט]]</f>
        <v>ריהוט</v>
      </c>
      <c r="E345" s="190" t="str">
        <f>תקן[[#This Row],[קטגוריה]]</f>
        <v>חדר מחשבים</v>
      </c>
      <c r="F345" s="177" t="str">
        <f>תקן[[#This Row],[תיאור הפריט]]</f>
        <v>כוננית פתוחה</v>
      </c>
      <c r="G345" s="190">
        <f>תקן[[#This Row],[עלות פריט]]</f>
        <v>1400</v>
      </c>
      <c r="H345" s="190">
        <f>תקן[[#This Row],[כמות]]</f>
        <v>0</v>
      </c>
      <c r="I345" s="190">
        <f>תקן[[#This Row],[סהכ עלות]]</f>
        <v>0</v>
      </c>
      <c r="J345" s="191"/>
      <c r="K345" s="179" t="str">
        <f t="shared" si="57"/>
        <v>כוננית פתוחה</v>
      </c>
      <c r="L345" s="180"/>
      <c r="M345" s="181">
        <f t="shared" si="55"/>
        <v>0</v>
      </c>
      <c r="N345" s="181">
        <f t="shared" si="56"/>
        <v>0</v>
      </c>
      <c r="O345" s="180"/>
      <c r="P345" s="192"/>
      <c r="Q345" s="185" t="str">
        <f t="shared" si="62"/>
        <v>תשושי נפש</v>
      </c>
      <c r="R345" s="185">
        <f t="shared" si="63"/>
        <v>20</v>
      </c>
      <c r="S345" s="185" t="str">
        <f t="shared" si="64"/>
        <v>ריהוט</v>
      </c>
      <c r="T345" s="186" t="str">
        <f t="shared" si="65"/>
        <v>כוננית פתוחה</v>
      </c>
      <c r="U345" s="187">
        <f t="shared" si="59"/>
        <v>0</v>
      </c>
      <c r="V345" s="181">
        <f t="shared" si="60"/>
        <v>0</v>
      </c>
      <c r="W345" s="181">
        <f t="shared" si="61"/>
        <v>1400</v>
      </c>
      <c r="X345" s="181">
        <f t="shared" si="58"/>
        <v>0</v>
      </c>
      <c r="Y345" s="193"/>
      <c r="AA345" s="189" t="str">
        <f>'טבלה מרכזת תקן מקור'!A345</f>
        <v>תשושי נפש</v>
      </c>
      <c r="AB345" s="189">
        <f>'טבלה מרכזת תקן מקור'!B345</f>
        <v>20</v>
      </c>
      <c r="AC345" s="189" t="str">
        <f>'טבלה מרכזת תקן מקור'!C345</f>
        <v>ריהוט</v>
      </c>
      <c r="AD345" s="189" t="str">
        <f>'טבלה מרכזת תקן מקור'!D345</f>
        <v>חדר מחשבים</v>
      </c>
      <c r="AE345" s="189" t="str">
        <f>'טבלה מרכזת תקן מקור'!E345</f>
        <v>כוננית פתוחה</v>
      </c>
      <c r="AF345" s="189">
        <f>'טבלה מרכזת תקן מקור'!F345</f>
        <v>1400</v>
      </c>
      <c r="AG345" s="189">
        <f>'טבלה מרכזת תקן מקור'!G345</f>
        <v>0</v>
      </c>
      <c r="AH345" s="189">
        <f>'טבלה מרכזת תקן מקור'!H345</f>
        <v>0</v>
      </c>
    </row>
    <row r="346" spans="2:34" ht="15" thickBot="1" x14ac:dyDescent="0.25">
      <c r="B346" s="190" t="str">
        <f>תקן[[#This Row],[סוג מרכז]]</f>
        <v>תשושי נפש</v>
      </c>
      <c r="C346" s="190">
        <f>תקן[[#This Row],[גודל מרכז]]</f>
        <v>20</v>
      </c>
      <c r="D346" s="190" t="str">
        <f>תקן[[#This Row],[סוג פריט]]</f>
        <v>ריהוט</v>
      </c>
      <c r="E346" s="190" t="str">
        <f>תקן[[#This Row],[קטגוריה]]</f>
        <v>חדרי צוות/רב תחומי</v>
      </c>
      <c r="F346" s="177" t="str">
        <f>תקן[[#This Row],[תיאור הפריט]]</f>
        <v>כוננית פתוחה</v>
      </c>
      <c r="G346" s="190">
        <f>תקן[[#This Row],[עלות פריט]]</f>
        <v>800</v>
      </c>
      <c r="H346" s="190">
        <f>תקן[[#This Row],[כמות]]</f>
        <v>1</v>
      </c>
      <c r="I346" s="190">
        <f>תקן[[#This Row],[סהכ עלות]]</f>
        <v>800</v>
      </c>
      <c r="J346" s="191"/>
      <c r="K346" s="179" t="str">
        <f t="shared" si="57"/>
        <v>כוננית פתוחה</v>
      </c>
      <c r="L346" s="180"/>
      <c r="M346" s="181">
        <f t="shared" si="55"/>
        <v>-1</v>
      </c>
      <c r="N346" s="181">
        <f t="shared" si="56"/>
        <v>0</v>
      </c>
      <c r="O346" s="180"/>
      <c r="P346" s="192"/>
      <c r="Q346" s="185" t="str">
        <f t="shared" si="62"/>
        <v>תשושי נפש</v>
      </c>
      <c r="R346" s="185">
        <f t="shared" si="63"/>
        <v>20</v>
      </c>
      <c r="S346" s="185" t="str">
        <f t="shared" si="64"/>
        <v>ריהוט</v>
      </c>
      <c r="T346" s="186" t="str">
        <f t="shared" si="65"/>
        <v>כוננית פתוחה</v>
      </c>
      <c r="U346" s="187">
        <f t="shared" si="59"/>
        <v>0</v>
      </c>
      <c r="V346" s="181">
        <f t="shared" si="60"/>
        <v>-1</v>
      </c>
      <c r="W346" s="181">
        <f t="shared" si="61"/>
        <v>800</v>
      </c>
      <c r="X346" s="181">
        <f t="shared" si="58"/>
        <v>0</v>
      </c>
      <c r="Y346" s="193"/>
      <c r="AA346" s="189" t="str">
        <f>'טבלה מרכזת תקן מקור'!A346</f>
        <v>תשושי נפש</v>
      </c>
      <c r="AB346" s="189">
        <f>'טבלה מרכזת תקן מקור'!B346</f>
        <v>20</v>
      </c>
      <c r="AC346" s="189" t="str">
        <f>'טבלה מרכזת תקן מקור'!C346</f>
        <v>ריהוט</v>
      </c>
      <c r="AD346" s="189" t="str">
        <f>'טבלה מרכזת תקן מקור'!D346</f>
        <v>חדרי צוות/רב תחומי</v>
      </c>
      <c r="AE346" s="189" t="str">
        <f>'טבלה מרכזת תקן מקור'!E346</f>
        <v>כוננית פתוחה</v>
      </c>
      <c r="AF346" s="189">
        <f>'טבלה מרכזת תקן מקור'!F346</f>
        <v>800</v>
      </c>
      <c r="AG346" s="189">
        <f>'טבלה מרכזת תקן מקור'!G346</f>
        <v>1</v>
      </c>
      <c r="AH346" s="189">
        <f>'טבלה מרכזת תקן מקור'!H346</f>
        <v>800</v>
      </c>
    </row>
    <row r="347" spans="2:34" ht="15" thickBot="1" x14ac:dyDescent="0.25">
      <c r="B347" s="190" t="str">
        <f>תקן[[#This Row],[סוג מרכז]]</f>
        <v>תשושי נפש</v>
      </c>
      <c r="C347" s="190">
        <f>תקן[[#This Row],[גודל מרכז]]</f>
        <v>20</v>
      </c>
      <c r="D347" s="190" t="str">
        <f>תקן[[#This Row],[סוג פריט]]</f>
        <v>ריהוט</v>
      </c>
      <c r="E347" s="190" t="str">
        <f>תקן[[#This Row],[קטגוריה]]</f>
        <v>מכבסה</v>
      </c>
      <c r="F347" s="177" t="str">
        <f>תקן[[#This Row],[תיאור הפריט]]</f>
        <v>כוננית פתוחה</v>
      </c>
      <c r="G347" s="190">
        <f>תקן[[#This Row],[עלות פריט]]</f>
        <v>1200</v>
      </c>
      <c r="H347" s="190">
        <f>תקן[[#This Row],[כמות]]</f>
        <v>1</v>
      </c>
      <c r="I347" s="190">
        <f>תקן[[#This Row],[סהכ עלות]]</f>
        <v>1200</v>
      </c>
      <c r="J347" s="191"/>
      <c r="K347" s="179" t="str">
        <f t="shared" si="57"/>
        <v>כוננית פתוחה</v>
      </c>
      <c r="L347" s="180"/>
      <c r="M347" s="181">
        <f t="shared" si="55"/>
        <v>-1</v>
      </c>
      <c r="N347" s="181">
        <f t="shared" si="56"/>
        <v>0</v>
      </c>
      <c r="O347" s="180"/>
      <c r="P347" s="192"/>
      <c r="Q347" s="185" t="str">
        <f t="shared" si="62"/>
        <v>תשושי נפש</v>
      </c>
      <c r="R347" s="185">
        <f t="shared" si="63"/>
        <v>20</v>
      </c>
      <c r="S347" s="185" t="str">
        <f t="shared" si="64"/>
        <v>ריהוט</v>
      </c>
      <c r="T347" s="186" t="str">
        <f t="shared" si="65"/>
        <v>כוננית פתוחה</v>
      </c>
      <c r="U347" s="187">
        <f t="shared" si="59"/>
        <v>0</v>
      </c>
      <c r="V347" s="181">
        <f t="shared" si="60"/>
        <v>-1</v>
      </c>
      <c r="W347" s="181">
        <f t="shared" si="61"/>
        <v>1200</v>
      </c>
      <c r="X347" s="181">
        <f t="shared" si="58"/>
        <v>0</v>
      </c>
      <c r="Y347" s="193"/>
      <c r="AA347" s="189" t="str">
        <f>'טבלה מרכזת תקן מקור'!A347</f>
        <v>תשושי נפש</v>
      </c>
      <c r="AB347" s="189">
        <f>'טבלה מרכזת תקן מקור'!B347</f>
        <v>20</v>
      </c>
      <c r="AC347" s="189" t="str">
        <f>'טבלה מרכזת תקן מקור'!C347</f>
        <v>ריהוט</v>
      </c>
      <c r="AD347" s="189" t="str">
        <f>'טבלה מרכזת תקן מקור'!D347</f>
        <v>מכבסה</v>
      </c>
      <c r="AE347" s="189" t="str">
        <f>'טבלה מרכזת תקן מקור'!E347</f>
        <v>כוננית פתוחה</v>
      </c>
      <c r="AF347" s="189">
        <f>'טבלה מרכזת תקן מקור'!F347</f>
        <v>1200</v>
      </c>
      <c r="AG347" s="189">
        <f>'טבלה מרכזת תקן מקור'!G347</f>
        <v>1</v>
      </c>
      <c r="AH347" s="189">
        <f>'טבלה מרכזת תקן מקור'!H347</f>
        <v>1200</v>
      </c>
    </row>
    <row r="348" spans="2:34" ht="15" thickBot="1" x14ac:dyDescent="0.25">
      <c r="B348" s="190" t="str">
        <f>תקן[[#This Row],[סוג מרכז]]</f>
        <v>תשושי נפש</v>
      </c>
      <c r="C348" s="190">
        <f>תקן[[#This Row],[גודל מרכז]]</f>
        <v>20</v>
      </c>
      <c r="D348" s="190" t="str">
        <f>תקן[[#This Row],[סוג פריט]]</f>
        <v>ריהוט</v>
      </c>
      <c r="E348" s="190" t="str">
        <f>תקן[[#This Row],[קטגוריה]]</f>
        <v>אולם כניסה</v>
      </c>
      <c r="F348" s="177" t="str">
        <f>תקן[[#This Row],[תיאור הפריט]]</f>
        <v xml:space="preserve">כורסת הסבה  </v>
      </c>
      <c r="G348" s="190">
        <f>תקן[[#This Row],[עלות פריט]]</f>
        <v>750</v>
      </c>
      <c r="H348" s="190">
        <f>תקן[[#This Row],[כמות]]</f>
        <v>2</v>
      </c>
      <c r="I348" s="190">
        <f>תקן[[#This Row],[סהכ עלות]]</f>
        <v>1500</v>
      </c>
      <c r="J348" s="191"/>
      <c r="K348" s="179" t="str">
        <f t="shared" si="57"/>
        <v xml:space="preserve">כורסת הסבה  </v>
      </c>
      <c r="L348" s="180"/>
      <c r="M348" s="181">
        <f t="shared" si="55"/>
        <v>-2</v>
      </c>
      <c r="N348" s="181">
        <f t="shared" si="56"/>
        <v>0</v>
      </c>
      <c r="O348" s="180"/>
      <c r="P348" s="192"/>
      <c r="Q348" s="185" t="str">
        <f t="shared" si="62"/>
        <v>תשושי נפש</v>
      </c>
      <c r="R348" s="185">
        <f t="shared" si="63"/>
        <v>20</v>
      </c>
      <c r="S348" s="185" t="str">
        <f t="shared" si="64"/>
        <v>ריהוט</v>
      </c>
      <c r="T348" s="186" t="str">
        <f t="shared" si="65"/>
        <v xml:space="preserve">כורסת הסבה  </v>
      </c>
      <c r="U348" s="187">
        <f t="shared" si="59"/>
        <v>0</v>
      </c>
      <c r="V348" s="181">
        <f t="shared" si="60"/>
        <v>-2</v>
      </c>
      <c r="W348" s="181">
        <f t="shared" si="61"/>
        <v>750</v>
      </c>
      <c r="X348" s="181">
        <f t="shared" si="58"/>
        <v>0</v>
      </c>
      <c r="Y348" s="193"/>
      <c r="AA348" s="189" t="str">
        <f>'טבלה מרכזת תקן מקור'!A348</f>
        <v>תשושי נפש</v>
      </c>
      <c r="AB348" s="189">
        <f>'טבלה מרכזת תקן מקור'!B348</f>
        <v>20</v>
      </c>
      <c r="AC348" s="189" t="str">
        <f>'טבלה מרכזת תקן מקור'!C348</f>
        <v>ריהוט</v>
      </c>
      <c r="AD348" s="189" t="str">
        <f>'טבלה מרכזת תקן מקור'!D348</f>
        <v>אולם כניסה</v>
      </c>
      <c r="AE348" s="189" t="str">
        <f>'טבלה מרכזת תקן מקור'!E348</f>
        <v xml:space="preserve">כורסת הסבה  </v>
      </c>
      <c r="AF348" s="189">
        <f>'טבלה מרכזת תקן מקור'!F348</f>
        <v>750</v>
      </c>
      <c r="AG348" s="189">
        <f>'טבלה מרכזת תקן מקור'!G348</f>
        <v>2</v>
      </c>
      <c r="AH348" s="189">
        <f>'טבלה מרכזת תקן מקור'!H348</f>
        <v>1500</v>
      </c>
    </row>
    <row r="349" spans="2:34" ht="15" thickBot="1" x14ac:dyDescent="0.25">
      <c r="B349" s="190" t="str">
        <f>תקן[[#This Row],[סוג מרכז]]</f>
        <v>תשושי נפש</v>
      </c>
      <c r="C349" s="190">
        <f>תקן[[#This Row],[גודל מרכז]]</f>
        <v>20</v>
      </c>
      <c r="D349" s="190" t="str">
        <f>תקן[[#This Row],[סוג פריט]]</f>
        <v>ריהוט</v>
      </c>
      <c r="E349" s="190" t="str">
        <f>תקן[[#This Row],[קטגוריה]]</f>
        <v>חדר מנוחה</v>
      </c>
      <c r="F349" s="177" t="str">
        <f>תקן[[#This Row],[תיאור הפריט]]</f>
        <v>כורסת מנוחה</v>
      </c>
      <c r="G349" s="190">
        <f>תקן[[#This Row],[עלות פריט]]</f>
        <v>2000</v>
      </c>
      <c r="H349" s="190">
        <f>תקן[[#This Row],[כמות]]</f>
        <v>2</v>
      </c>
      <c r="I349" s="190">
        <f>תקן[[#This Row],[סהכ עלות]]</f>
        <v>4000</v>
      </c>
      <c r="J349" s="191"/>
      <c r="K349" s="179" t="str">
        <f t="shared" si="57"/>
        <v>כורסת מנוחה</v>
      </c>
      <c r="L349" s="180"/>
      <c r="M349" s="181">
        <f t="shared" si="55"/>
        <v>-2</v>
      </c>
      <c r="N349" s="181">
        <f t="shared" si="56"/>
        <v>0</v>
      </c>
      <c r="O349" s="180"/>
      <c r="P349" s="192"/>
      <c r="Q349" s="185" t="str">
        <f t="shared" si="62"/>
        <v>תשושי נפש</v>
      </c>
      <c r="R349" s="185">
        <f t="shared" si="63"/>
        <v>20</v>
      </c>
      <c r="S349" s="185" t="str">
        <f t="shared" si="64"/>
        <v>ריהוט</v>
      </c>
      <c r="T349" s="186" t="str">
        <f t="shared" si="65"/>
        <v>כורסת מנוחה</v>
      </c>
      <c r="U349" s="187">
        <f t="shared" si="59"/>
        <v>0</v>
      </c>
      <c r="V349" s="181">
        <f t="shared" si="60"/>
        <v>-2</v>
      </c>
      <c r="W349" s="181">
        <f t="shared" si="61"/>
        <v>2000</v>
      </c>
      <c r="X349" s="181">
        <f t="shared" si="58"/>
        <v>0</v>
      </c>
      <c r="Y349" s="193"/>
      <c r="AA349" s="189" t="str">
        <f>'טבלה מרכזת תקן מקור'!A349</f>
        <v>תשושי נפש</v>
      </c>
      <c r="AB349" s="189">
        <f>'טבלה מרכזת תקן מקור'!B349</f>
        <v>20</v>
      </c>
      <c r="AC349" s="189" t="str">
        <f>'טבלה מרכזת תקן מקור'!C349</f>
        <v>ריהוט</v>
      </c>
      <c r="AD349" s="189" t="str">
        <f>'טבלה מרכזת תקן מקור'!D349</f>
        <v>חדר מנוחה</v>
      </c>
      <c r="AE349" s="189" t="str">
        <f>'טבלה מרכזת תקן מקור'!E349</f>
        <v>כורסת מנוחה</v>
      </c>
      <c r="AF349" s="189">
        <f>'טבלה מרכזת תקן מקור'!F349</f>
        <v>2000</v>
      </c>
      <c r="AG349" s="189">
        <f>'טבלה מרכזת תקן מקור'!G349</f>
        <v>2</v>
      </c>
      <c r="AH349" s="189">
        <f>'טבלה מרכזת תקן מקור'!H349</f>
        <v>4000</v>
      </c>
    </row>
    <row r="350" spans="2:34" ht="15" thickBot="1" x14ac:dyDescent="0.25">
      <c r="B350" s="190" t="str">
        <f>תקן[[#This Row],[סוג מרכז]]</f>
        <v>תשושי נפש</v>
      </c>
      <c r="C350" s="190">
        <f>תקן[[#This Row],[גודל מרכז]]</f>
        <v>20</v>
      </c>
      <c r="D350" s="190" t="str">
        <f>תקן[[#This Row],[סוג פריט]]</f>
        <v>ריהוט</v>
      </c>
      <c r="E350" s="190" t="str">
        <f>תקן[[#This Row],[קטגוריה]]</f>
        <v>חדר מנוחה</v>
      </c>
      <c r="F350" s="177" t="str">
        <f>תקן[[#This Row],[תיאור הפריט]]</f>
        <v>כורסת מנוחה חשמלית</v>
      </c>
      <c r="G350" s="190">
        <f>תקן[[#This Row],[עלות פריט]]</f>
        <v>4000</v>
      </c>
      <c r="H350" s="190">
        <f>תקן[[#This Row],[כמות]]</f>
        <v>1</v>
      </c>
      <c r="I350" s="190">
        <f>תקן[[#This Row],[סהכ עלות]]</f>
        <v>4000</v>
      </c>
      <c r="J350" s="191"/>
      <c r="K350" s="179" t="str">
        <f t="shared" si="57"/>
        <v>כורסת מנוחה חשמלית</v>
      </c>
      <c r="L350" s="180"/>
      <c r="M350" s="181">
        <f t="shared" si="55"/>
        <v>-1</v>
      </c>
      <c r="N350" s="181">
        <f t="shared" si="56"/>
        <v>0</v>
      </c>
      <c r="O350" s="180"/>
      <c r="P350" s="192"/>
      <c r="Q350" s="185" t="str">
        <f t="shared" si="62"/>
        <v>תשושי נפש</v>
      </c>
      <c r="R350" s="185">
        <f t="shared" si="63"/>
        <v>20</v>
      </c>
      <c r="S350" s="185" t="str">
        <f t="shared" si="64"/>
        <v>ריהוט</v>
      </c>
      <c r="T350" s="186" t="str">
        <f t="shared" si="65"/>
        <v>כורסת מנוחה חשמלית</v>
      </c>
      <c r="U350" s="187">
        <f t="shared" si="59"/>
        <v>0</v>
      </c>
      <c r="V350" s="181">
        <f t="shared" si="60"/>
        <v>-1</v>
      </c>
      <c r="W350" s="181">
        <f t="shared" si="61"/>
        <v>4000</v>
      </c>
      <c r="X350" s="181">
        <f t="shared" si="58"/>
        <v>0</v>
      </c>
      <c r="Y350" s="193"/>
      <c r="AA350" s="189" t="str">
        <f>'טבלה מרכזת תקן מקור'!A350</f>
        <v>תשושי נפש</v>
      </c>
      <c r="AB350" s="189">
        <f>'טבלה מרכזת תקן מקור'!B350</f>
        <v>20</v>
      </c>
      <c r="AC350" s="189" t="str">
        <f>'טבלה מרכזת תקן מקור'!C350</f>
        <v>ריהוט</v>
      </c>
      <c r="AD350" s="189" t="str">
        <f>'טבלה מרכזת תקן מקור'!D350</f>
        <v>חדר מנוחה</v>
      </c>
      <c r="AE350" s="189" t="str">
        <f>'טבלה מרכזת תקן מקור'!E350</f>
        <v>כורסת מנוחה חשמלית</v>
      </c>
      <c r="AF350" s="189">
        <f>'טבלה מרכזת תקן מקור'!F350</f>
        <v>4000</v>
      </c>
      <c r="AG350" s="189">
        <f>'טבלה מרכזת תקן מקור'!G350</f>
        <v>1</v>
      </c>
      <c r="AH350" s="189">
        <f>'טבלה מרכזת תקן מקור'!H350</f>
        <v>4000</v>
      </c>
    </row>
    <row r="351" spans="2:34" ht="15" thickBot="1" x14ac:dyDescent="0.25">
      <c r="B351" s="190" t="str">
        <f>תקן[[#This Row],[סוג מרכז]]</f>
        <v>תשושי נפש</v>
      </c>
      <c r="C351" s="190">
        <f>תקן[[#This Row],[גודל מרכז]]</f>
        <v>20</v>
      </c>
      <c r="D351" s="190" t="str">
        <f>תקן[[#This Row],[סוג פריט]]</f>
        <v>ריהוט</v>
      </c>
      <c r="E351" s="190" t="str">
        <f>תקן[[#This Row],[קטגוריה]]</f>
        <v>חדר אוכל</v>
      </c>
      <c r="F351" s="177" t="str">
        <f>תקן[[#This Row],[תיאור הפריט]]</f>
        <v>כיסא אוכל</v>
      </c>
      <c r="G351" s="190">
        <f>תקן[[#This Row],[עלות פריט]]</f>
        <v>650</v>
      </c>
      <c r="H351" s="190">
        <f>תקן[[#This Row],[כמות]]</f>
        <v>25</v>
      </c>
      <c r="I351" s="190">
        <f>תקן[[#This Row],[סהכ עלות]]</f>
        <v>16250</v>
      </c>
      <c r="J351" s="191"/>
      <c r="K351" s="179" t="str">
        <f t="shared" si="57"/>
        <v>כיסא אוכל</v>
      </c>
      <c r="L351" s="180"/>
      <c r="M351" s="181">
        <f t="shared" si="55"/>
        <v>-25</v>
      </c>
      <c r="N351" s="181">
        <f t="shared" si="56"/>
        <v>0</v>
      </c>
      <c r="O351" s="180"/>
      <c r="P351" s="192"/>
      <c r="Q351" s="185" t="str">
        <f t="shared" si="62"/>
        <v>תשושי נפש</v>
      </c>
      <c r="R351" s="185">
        <f t="shared" si="63"/>
        <v>20</v>
      </c>
      <c r="S351" s="185" t="str">
        <f t="shared" si="64"/>
        <v>ריהוט</v>
      </c>
      <c r="T351" s="186" t="str">
        <f t="shared" si="65"/>
        <v>כיסא אוכל</v>
      </c>
      <c r="U351" s="187">
        <f t="shared" si="59"/>
        <v>0</v>
      </c>
      <c r="V351" s="181">
        <f t="shared" si="60"/>
        <v>-25</v>
      </c>
      <c r="W351" s="181">
        <f t="shared" si="61"/>
        <v>650</v>
      </c>
      <c r="X351" s="181">
        <f t="shared" si="58"/>
        <v>0</v>
      </c>
      <c r="Y351" s="193"/>
      <c r="AA351" s="189" t="str">
        <f>'טבלה מרכזת תקן מקור'!A351</f>
        <v>תשושי נפש</v>
      </c>
      <c r="AB351" s="189">
        <f>'טבלה מרכזת תקן מקור'!B351</f>
        <v>20</v>
      </c>
      <c r="AC351" s="189" t="str">
        <f>'טבלה מרכזת תקן מקור'!C351</f>
        <v>ריהוט</v>
      </c>
      <c r="AD351" s="189" t="str">
        <f>'טבלה מרכזת תקן מקור'!D351</f>
        <v>חדר אוכל</v>
      </c>
      <c r="AE351" s="189" t="str">
        <f>'טבלה מרכזת תקן מקור'!E351</f>
        <v>כיסא אוכל</v>
      </c>
      <c r="AF351" s="189">
        <f>'טבלה מרכזת תקן מקור'!F351</f>
        <v>650</v>
      </c>
      <c r="AG351" s="189">
        <f>'טבלה מרכזת תקן מקור'!G351</f>
        <v>25</v>
      </c>
      <c r="AH351" s="189">
        <f>'טבלה מרכזת תקן מקור'!H351</f>
        <v>16250</v>
      </c>
    </row>
    <row r="352" spans="2:34" ht="15" thickBot="1" x14ac:dyDescent="0.25">
      <c r="B352" s="190" t="str">
        <f>תקן[[#This Row],[סוג מרכז]]</f>
        <v>תשושי נפש</v>
      </c>
      <c r="C352" s="190">
        <f>תקן[[#This Row],[גודל מרכז]]</f>
        <v>20</v>
      </c>
      <c r="D352" s="190" t="str">
        <f>תקן[[#This Row],[סוג פריט]]</f>
        <v>ריהוט</v>
      </c>
      <c r="E352" s="190" t="str">
        <f>תקן[[#This Row],[קטגוריה]]</f>
        <v>כללי</v>
      </c>
      <c r="F352" s="177" t="str">
        <f>תקן[[#This Row],[תיאור הפריט]]</f>
        <v>כיסא גלגלים</v>
      </c>
      <c r="G352" s="190">
        <f>תקן[[#This Row],[עלות פריט]]</f>
        <v>1200</v>
      </c>
      <c r="H352" s="190">
        <f>תקן[[#This Row],[כמות]]</f>
        <v>1</v>
      </c>
      <c r="I352" s="190">
        <f>תקן[[#This Row],[סהכ עלות]]</f>
        <v>1200</v>
      </c>
      <c r="J352" s="191"/>
      <c r="K352" s="179" t="str">
        <f t="shared" si="57"/>
        <v>כיסא גלגלים</v>
      </c>
      <c r="L352" s="180"/>
      <c r="M352" s="181">
        <f t="shared" si="55"/>
        <v>-1</v>
      </c>
      <c r="N352" s="181">
        <f t="shared" si="56"/>
        <v>0</v>
      </c>
      <c r="O352" s="180"/>
      <c r="P352" s="192"/>
      <c r="Q352" s="185" t="str">
        <f t="shared" si="62"/>
        <v>תשושי נפש</v>
      </c>
      <c r="R352" s="185">
        <f t="shared" si="63"/>
        <v>20</v>
      </c>
      <c r="S352" s="185" t="str">
        <f t="shared" si="64"/>
        <v>ריהוט</v>
      </c>
      <c r="T352" s="186" t="str">
        <f t="shared" si="65"/>
        <v>כיסא גלגלים</v>
      </c>
      <c r="U352" s="187">
        <f t="shared" si="59"/>
        <v>0</v>
      </c>
      <c r="V352" s="181">
        <f t="shared" si="60"/>
        <v>-1</v>
      </c>
      <c r="W352" s="181">
        <f t="shared" si="61"/>
        <v>1200</v>
      </c>
      <c r="X352" s="181">
        <f t="shared" si="58"/>
        <v>0</v>
      </c>
      <c r="Y352" s="193"/>
      <c r="AA352" s="189" t="str">
        <f>'טבלה מרכזת תקן מקור'!A352</f>
        <v>תשושי נפש</v>
      </c>
      <c r="AB352" s="189">
        <f>'טבלה מרכזת תקן מקור'!B352</f>
        <v>20</v>
      </c>
      <c r="AC352" s="189" t="str">
        <f>'טבלה מרכזת תקן מקור'!C352</f>
        <v>ריהוט</v>
      </c>
      <c r="AD352" s="189" t="str">
        <f>'טבלה מרכזת תקן מקור'!D352</f>
        <v>כללי</v>
      </c>
      <c r="AE352" s="189" t="str">
        <f>'טבלה מרכזת תקן מקור'!E352</f>
        <v>כיסא גלגלים</v>
      </c>
      <c r="AF352" s="189">
        <f>'טבלה מרכזת תקן מקור'!F352</f>
        <v>1200</v>
      </c>
      <c r="AG352" s="189">
        <f>'טבלה מרכזת תקן מקור'!G352</f>
        <v>1</v>
      </c>
      <c r="AH352" s="189">
        <f>'טבלה מרכזת תקן מקור'!H352</f>
        <v>1200</v>
      </c>
    </row>
    <row r="353" spans="2:34" ht="15" thickBot="1" x14ac:dyDescent="0.25">
      <c r="B353" s="190" t="str">
        <f>תקן[[#This Row],[סוג מרכז]]</f>
        <v>תשושי נפש</v>
      </c>
      <c r="C353" s="190">
        <f>תקן[[#This Row],[גודל מרכז]]</f>
        <v>20</v>
      </c>
      <c r="D353" s="190" t="str">
        <f>תקן[[#This Row],[סוג פריט]]</f>
        <v>ריהוט</v>
      </c>
      <c r="E353" s="190" t="str">
        <f>תקן[[#This Row],[קטגוריה]]</f>
        <v>חצר פעילות ומנוחה</v>
      </c>
      <c r="F353" s="177" t="str">
        <f>תקן[[#This Row],[תיאור הפריט]]</f>
        <v>כיסא גן</v>
      </c>
      <c r="G353" s="190">
        <f>תקן[[#This Row],[עלות פריט]]</f>
        <v>200</v>
      </c>
      <c r="H353" s="190">
        <f>תקן[[#This Row],[כמות]]</f>
        <v>6</v>
      </c>
      <c r="I353" s="190">
        <f>תקן[[#This Row],[סהכ עלות]]</f>
        <v>1200</v>
      </c>
      <c r="J353" s="191"/>
      <c r="K353" s="179" t="str">
        <f t="shared" si="57"/>
        <v>כיסא גן</v>
      </c>
      <c r="L353" s="180"/>
      <c r="M353" s="181">
        <f t="shared" si="55"/>
        <v>-6</v>
      </c>
      <c r="N353" s="181">
        <f t="shared" si="56"/>
        <v>0</v>
      </c>
      <c r="O353" s="180"/>
      <c r="P353" s="192"/>
      <c r="Q353" s="185" t="str">
        <f t="shared" si="62"/>
        <v>תשושי נפש</v>
      </c>
      <c r="R353" s="185">
        <f t="shared" si="63"/>
        <v>20</v>
      </c>
      <c r="S353" s="185" t="str">
        <f t="shared" si="64"/>
        <v>ריהוט</v>
      </c>
      <c r="T353" s="186" t="str">
        <f t="shared" si="65"/>
        <v>כיסא גן</v>
      </c>
      <c r="U353" s="187">
        <f t="shared" si="59"/>
        <v>0</v>
      </c>
      <c r="V353" s="181">
        <f t="shared" si="60"/>
        <v>-6</v>
      </c>
      <c r="W353" s="181">
        <f t="shared" si="61"/>
        <v>200</v>
      </c>
      <c r="X353" s="181">
        <f t="shared" si="58"/>
        <v>0</v>
      </c>
      <c r="Y353" s="193"/>
      <c r="AA353" s="189" t="str">
        <f>'טבלה מרכזת תקן מקור'!A353</f>
        <v>תשושי נפש</v>
      </c>
      <c r="AB353" s="189">
        <f>'טבלה מרכזת תקן מקור'!B353</f>
        <v>20</v>
      </c>
      <c r="AC353" s="189" t="str">
        <f>'טבלה מרכזת תקן מקור'!C353</f>
        <v>ריהוט</v>
      </c>
      <c r="AD353" s="189" t="str">
        <f>'טבלה מרכזת תקן מקור'!D353</f>
        <v>חצר פעילות ומנוחה</v>
      </c>
      <c r="AE353" s="189" t="str">
        <f>'טבלה מרכזת תקן מקור'!E353</f>
        <v>כיסא גן</v>
      </c>
      <c r="AF353" s="189">
        <f>'טבלה מרכזת תקן מקור'!F353</f>
        <v>200</v>
      </c>
      <c r="AG353" s="189">
        <f>'טבלה מרכזת תקן מקור'!G353</f>
        <v>6</v>
      </c>
      <c r="AH353" s="189">
        <f>'טבלה מרכזת תקן מקור'!H353</f>
        <v>1200</v>
      </c>
    </row>
    <row r="354" spans="2:34" ht="15" thickBot="1" x14ac:dyDescent="0.25">
      <c r="B354" s="190" t="str">
        <f>תקן[[#This Row],[סוג מרכז]]</f>
        <v>תשושי נפש</v>
      </c>
      <c r="C354" s="190">
        <f>תקן[[#This Row],[גודל מרכז]]</f>
        <v>20</v>
      </c>
      <c r="D354" s="190" t="str">
        <f>תקן[[#This Row],[סוג פריט]]</f>
        <v>ריהוט</v>
      </c>
      <c r="E354" s="190" t="str">
        <f>תקן[[#This Row],[קטגוריה]]</f>
        <v>חדר מחשבים</v>
      </c>
      <c r="F354" s="177" t="str">
        <f>תקן[[#This Row],[תיאור הפריט]]</f>
        <v>כיסא מחשב</v>
      </c>
      <c r="G354" s="190">
        <f>תקן[[#This Row],[עלות פריט]]</f>
        <v>450</v>
      </c>
      <c r="H354" s="190">
        <f>תקן[[#This Row],[כמות]]</f>
        <v>2</v>
      </c>
      <c r="I354" s="190">
        <f>תקן[[#This Row],[סהכ עלות]]</f>
        <v>900</v>
      </c>
      <c r="J354" s="191"/>
      <c r="K354" s="179" t="str">
        <f t="shared" si="57"/>
        <v>כיסא מחשב</v>
      </c>
      <c r="L354" s="180"/>
      <c r="M354" s="181">
        <f t="shared" si="55"/>
        <v>-2</v>
      </c>
      <c r="N354" s="181">
        <f t="shared" si="56"/>
        <v>0</v>
      </c>
      <c r="O354" s="180"/>
      <c r="P354" s="192"/>
      <c r="Q354" s="185" t="str">
        <f t="shared" si="62"/>
        <v>תשושי נפש</v>
      </c>
      <c r="R354" s="185">
        <f t="shared" si="63"/>
        <v>20</v>
      </c>
      <c r="S354" s="185" t="str">
        <f t="shared" si="64"/>
        <v>ריהוט</v>
      </c>
      <c r="T354" s="186" t="str">
        <f t="shared" si="65"/>
        <v>כיסא מחשב</v>
      </c>
      <c r="U354" s="187">
        <f t="shared" si="59"/>
        <v>0</v>
      </c>
      <c r="V354" s="181">
        <f t="shared" si="60"/>
        <v>-2</v>
      </c>
      <c r="W354" s="181">
        <f t="shared" si="61"/>
        <v>450</v>
      </c>
      <c r="X354" s="181">
        <f t="shared" si="58"/>
        <v>0</v>
      </c>
      <c r="Y354" s="193"/>
      <c r="AA354" s="189" t="str">
        <f>'טבלה מרכזת תקן מקור'!A354</f>
        <v>תשושי נפש</v>
      </c>
      <c r="AB354" s="189">
        <f>'טבלה מרכזת תקן מקור'!B354</f>
        <v>20</v>
      </c>
      <c r="AC354" s="189" t="str">
        <f>'טבלה מרכזת תקן מקור'!C354</f>
        <v>ריהוט</v>
      </c>
      <c r="AD354" s="189" t="str">
        <f>'טבלה מרכזת תקן מקור'!D354</f>
        <v>חדר מחשבים</v>
      </c>
      <c r="AE354" s="189" t="str">
        <f>'טבלה מרכזת תקן מקור'!E354</f>
        <v>כיסא מחשב</v>
      </c>
      <c r="AF354" s="189">
        <f>'טבלה מרכזת תקן מקור'!F354</f>
        <v>450</v>
      </c>
      <c r="AG354" s="189">
        <f>'טבלה מרכזת תקן מקור'!G354</f>
        <v>2</v>
      </c>
      <c r="AH354" s="189">
        <f>'טבלה מרכזת תקן מקור'!H354</f>
        <v>900</v>
      </c>
    </row>
    <row r="355" spans="2:34" ht="15" thickBot="1" x14ac:dyDescent="0.25">
      <c r="B355" s="190" t="str">
        <f>תקן[[#This Row],[סוג מרכז]]</f>
        <v>תשושי נפש</v>
      </c>
      <c r="C355" s="190">
        <f>תקן[[#This Row],[גודל מרכז]]</f>
        <v>20</v>
      </c>
      <c r="D355" s="190" t="str">
        <f>תקן[[#This Row],[סוג פריט]]</f>
        <v>ריהוט</v>
      </c>
      <c r="E355" s="190" t="str">
        <f>תקן[[#This Row],[קטגוריה]]</f>
        <v>חדר מנהל</v>
      </c>
      <c r="F355" s="177" t="str">
        <f>תקן[[#This Row],[תיאור הפריט]]</f>
        <v>כיסא מנהל</v>
      </c>
      <c r="G355" s="190">
        <f>תקן[[#This Row],[עלות פריט]]</f>
        <v>1200</v>
      </c>
      <c r="H355" s="190">
        <f>תקן[[#This Row],[כמות]]</f>
        <v>0</v>
      </c>
      <c r="I355" s="190">
        <f>תקן[[#This Row],[סהכ עלות]]</f>
        <v>0</v>
      </c>
      <c r="J355" s="191"/>
      <c r="K355" s="179" t="str">
        <f t="shared" si="57"/>
        <v>כיסא מנהל</v>
      </c>
      <c r="L355" s="180"/>
      <c r="M355" s="181">
        <f t="shared" si="55"/>
        <v>0</v>
      </c>
      <c r="N355" s="181">
        <f t="shared" si="56"/>
        <v>0</v>
      </c>
      <c r="O355" s="180"/>
      <c r="P355" s="192"/>
      <c r="Q355" s="185" t="str">
        <f t="shared" si="62"/>
        <v>תשושי נפש</v>
      </c>
      <c r="R355" s="185">
        <f t="shared" si="63"/>
        <v>20</v>
      </c>
      <c r="S355" s="185" t="str">
        <f t="shared" si="64"/>
        <v>ריהוט</v>
      </c>
      <c r="T355" s="186" t="str">
        <f t="shared" si="65"/>
        <v>כיסא מנהל</v>
      </c>
      <c r="U355" s="187">
        <f t="shared" si="59"/>
        <v>0</v>
      </c>
      <c r="V355" s="181">
        <f t="shared" si="60"/>
        <v>0</v>
      </c>
      <c r="W355" s="181">
        <f t="shared" si="61"/>
        <v>1200</v>
      </c>
      <c r="X355" s="181">
        <f t="shared" si="58"/>
        <v>0</v>
      </c>
      <c r="Y355" s="193"/>
      <c r="AA355" s="189" t="str">
        <f>'טבלה מרכזת תקן מקור'!A355</f>
        <v>תשושי נפש</v>
      </c>
      <c r="AB355" s="189">
        <f>'טבלה מרכזת תקן מקור'!B355</f>
        <v>20</v>
      </c>
      <c r="AC355" s="189" t="str">
        <f>'טבלה מרכזת תקן מקור'!C355</f>
        <v>ריהוט</v>
      </c>
      <c r="AD355" s="189" t="str">
        <f>'טבלה מרכזת תקן מקור'!D355</f>
        <v>חדר מנהל</v>
      </c>
      <c r="AE355" s="189" t="str">
        <f>'טבלה מרכזת תקן מקור'!E355</f>
        <v>כיסא מנהל</v>
      </c>
      <c r="AF355" s="189">
        <f>'טבלה מרכזת תקן מקור'!F355</f>
        <v>1200</v>
      </c>
      <c r="AG355" s="189">
        <f>'טבלה מרכזת תקן מקור'!G355</f>
        <v>0</v>
      </c>
      <c r="AH355" s="189">
        <f>'טבלה מרכזת תקן מקור'!H355</f>
        <v>0</v>
      </c>
    </row>
    <row r="356" spans="2:34" ht="15" thickBot="1" x14ac:dyDescent="0.25">
      <c r="B356" s="190" t="str">
        <f>תקן[[#This Row],[סוג מרכז]]</f>
        <v>תשושי נפש</v>
      </c>
      <c r="C356" s="190">
        <f>תקן[[#This Row],[גודל מרכז]]</f>
        <v>20</v>
      </c>
      <c r="D356" s="190" t="str">
        <f>תקן[[#This Row],[סוג פריט]]</f>
        <v>ריהוט</v>
      </c>
      <c r="E356" s="190" t="str">
        <f>תקן[[#This Row],[קטגוריה]]</f>
        <v>אולם כניסה</v>
      </c>
      <c r="F356" s="177" t="str">
        <f>תקן[[#This Row],[תיאור הפריט]]</f>
        <v>כיסא פעילות/עובד</v>
      </c>
      <c r="G356" s="190">
        <f>תקן[[#This Row],[עלות פריט]]</f>
        <v>450</v>
      </c>
      <c r="H356" s="190">
        <f>תקן[[#This Row],[כמות]]</f>
        <v>2</v>
      </c>
      <c r="I356" s="190">
        <f>תקן[[#This Row],[סהכ עלות]]</f>
        <v>900</v>
      </c>
      <c r="J356" s="191"/>
      <c r="K356" s="179" t="str">
        <f t="shared" si="57"/>
        <v>כיסא פעילות/עובד</v>
      </c>
      <c r="L356" s="180"/>
      <c r="M356" s="181">
        <f t="shared" si="55"/>
        <v>-2</v>
      </c>
      <c r="N356" s="181">
        <f t="shared" si="56"/>
        <v>0</v>
      </c>
      <c r="O356" s="180"/>
      <c r="P356" s="192"/>
      <c r="Q356" s="185" t="str">
        <f t="shared" si="62"/>
        <v>תשושי נפש</v>
      </c>
      <c r="R356" s="185">
        <f t="shared" si="63"/>
        <v>20</v>
      </c>
      <c r="S356" s="185" t="str">
        <f t="shared" si="64"/>
        <v>ריהוט</v>
      </c>
      <c r="T356" s="186" t="str">
        <f t="shared" si="65"/>
        <v>כיסא פעילות/עובד</v>
      </c>
      <c r="U356" s="187">
        <f t="shared" si="59"/>
        <v>0</v>
      </c>
      <c r="V356" s="181">
        <f t="shared" si="60"/>
        <v>-2</v>
      </c>
      <c r="W356" s="181">
        <f t="shared" si="61"/>
        <v>450</v>
      </c>
      <c r="X356" s="181">
        <f t="shared" si="58"/>
        <v>0</v>
      </c>
      <c r="Y356" s="193"/>
      <c r="AA356" s="189" t="str">
        <f>'טבלה מרכזת תקן מקור'!A356</f>
        <v>תשושי נפש</v>
      </c>
      <c r="AB356" s="189">
        <f>'טבלה מרכזת תקן מקור'!B356</f>
        <v>20</v>
      </c>
      <c r="AC356" s="189" t="str">
        <f>'טבלה מרכזת תקן מקור'!C356</f>
        <v>ריהוט</v>
      </c>
      <c r="AD356" s="189" t="str">
        <f>'טבלה מרכזת תקן מקור'!D356</f>
        <v>אולם כניסה</v>
      </c>
      <c r="AE356" s="189" t="str">
        <f>'טבלה מרכזת תקן מקור'!E356</f>
        <v>כיסא פעילות/עובד</v>
      </c>
      <c r="AF356" s="189">
        <f>'טבלה מרכזת תקן מקור'!F356</f>
        <v>450</v>
      </c>
      <c r="AG356" s="189">
        <f>'טבלה מרכזת תקן מקור'!G356</f>
        <v>2</v>
      </c>
      <c r="AH356" s="189">
        <f>'טבלה מרכזת תקן מקור'!H356</f>
        <v>900</v>
      </c>
    </row>
    <row r="357" spans="2:34" ht="15" thickBot="1" x14ac:dyDescent="0.25">
      <c r="B357" s="190" t="str">
        <f>תקן[[#This Row],[סוג מרכז]]</f>
        <v>תשושי נפש</v>
      </c>
      <c r="C357" s="190">
        <f>תקן[[#This Row],[גודל מרכז]]</f>
        <v>20</v>
      </c>
      <c r="D357" s="190" t="str">
        <f>תקן[[#This Row],[סוג פריט]]</f>
        <v>ריהוט</v>
      </c>
      <c r="E357" s="190" t="str">
        <f>תקן[[#This Row],[קטגוריה]]</f>
        <v>חדר מזכירות וקבלה</v>
      </c>
      <c r="F357" s="177" t="str">
        <f>תקן[[#This Row],[תיאור הפריט]]</f>
        <v>כיסא פעילות/עובד</v>
      </c>
      <c r="G357" s="190">
        <f>תקן[[#This Row],[עלות פריט]]</f>
        <v>450</v>
      </c>
      <c r="H357" s="190">
        <f>תקן[[#This Row],[כמות]]</f>
        <v>1</v>
      </c>
      <c r="I357" s="190">
        <f>תקן[[#This Row],[סהכ עלות]]</f>
        <v>450</v>
      </c>
      <c r="J357" s="191"/>
      <c r="K357" s="179" t="str">
        <f t="shared" si="57"/>
        <v>כיסא פעילות/עובד</v>
      </c>
      <c r="L357" s="180"/>
      <c r="M357" s="181">
        <f t="shared" si="55"/>
        <v>-1</v>
      </c>
      <c r="N357" s="181">
        <f t="shared" si="56"/>
        <v>0</v>
      </c>
      <c r="O357" s="180"/>
      <c r="P357" s="192"/>
      <c r="Q357" s="185" t="str">
        <f t="shared" si="62"/>
        <v>תשושי נפש</v>
      </c>
      <c r="R357" s="185">
        <f t="shared" si="63"/>
        <v>20</v>
      </c>
      <c r="S357" s="185" t="str">
        <f t="shared" si="64"/>
        <v>ריהוט</v>
      </c>
      <c r="T357" s="186" t="str">
        <f t="shared" si="65"/>
        <v>כיסא פעילות/עובד</v>
      </c>
      <c r="U357" s="187">
        <f t="shared" si="59"/>
        <v>0</v>
      </c>
      <c r="V357" s="181">
        <f t="shared" si="60"/>
        <v>-1</v>
      </c>
      <c r="W357" s="181">
        <f t="shared" si="61"/>
        <v>450</v>
      </c>
      <c r="X357" s="181">
        <f t="shared" si="58"/>
        <v>0</v>
      </c>
      <c r="Y357" s="193"/>
      <c r="AA357" s="189" t="str">
        <f>'טבלה מרכזת תקן מקור'!A357</f>
        <v>תשושי נפש</v>
      </c>
      <c r="AB357" s="189">
        <f>'טבלה מרכזת תקן מקור'!B357</f>
        <v>20</v>
      </c>
      <c r="AC357" s="189" t="str">
        <f>'טבלה מרכזת תקן מקור'!C357</f>
        <v>ריהוט</v>
      </c>
      <c r="AD357" s="189" t="str">
        <f>'טבלה מרכזת תקן מקור'!D357</f>
        <v>חדר מזכירות וקבלה</v>
      </c>
      <c r="AE357" s="189" t="str">
        <f>'טבלה מרכזת תקן מקור'!E357</f>
        <v>כיסא פעילות/עובד</v>
      </c>
      <c r="AF357" s="189">
        <f>'טבלה מרכזת תקן מקור'!F357</f>
        <v>450</v>
      </c>
      <c r="AG357" s="189">
        <f>'טבלה מרכזת תקן מקור'!G357</f>
        <v>1</v>
      </c>
      <c r="AH357" s="189">
        <f>'טבלה מרכזת תקן מקור'!H357</f>
        <v>450</v>
      </c>
    </row>
    <row r="358" spans="2:34" ht="15" thickBot="1" x14ac:dyDescent="0.25">
      <c r="B358" s="190" t="str">
        <f>תקן[[#This Row],[סוג מרכז]]</f>
        <v>תשושי נפש</v>
      </c>
      <c r="C358" s="190">
        <f>תקן[[#This Row],[גודל מרכז]]</f>
        <v>20</v>
      </c>
      <c r="D358" s="190" t="str">
        <f>תקן[[#This Row],[סוג פריט]]</f>
        <v>ריהוט</v>
      </c>
      <c r="E358" s="190" t="str">
        <f>תקן[[#This Row],[קטגוריה]]</f>
        <v>חדר מנהל</v>
      </c>
      <c r="F358" s="177" t="str">
        <f>תקן[[#This Row],[תיאור הפריט]]</f>
        <v>כיסא פעילות/עובד</v>
      </c>
      <c r="G358" s="190">
        <f>תקן[[#This Row],[עלות פריט]]</f>
        <v>450</v>
      </c>
      <c r="H358" s="190">
        <f>תקן[[#This Row],[כמות]]</f>
        <v>0</v>
      </c>
      <c r="I358" s="190">
        <f>תקן[[#This Row],[סהכ עלות]]</f>
        <v>0</v>
      </c>
      <c r="J358" s="191"/>
      <c r="K358" s="179" t="str">
        <f t="shared" si="57"/>
        <v>כיסא פעילות/עובד</v>
      </c>
      <c r="L358" s="180"/>
      <c r="M358" s="181">
        <f t="shared" si="55"/>
        <v>0</v>
      </c>
      <c r="N358" s="181">
        <f t="shared" si="56"/>
        <v>0</v>
      </c>
      <c r="O358" s="180"/>
      <c r="P358" s="192"/>
      <c r="Q358" s="185" t="str">
        <f t="shared" si="62"/>
        <v>תשושי נפש</v>
      </c>
      <c r="R358" s="185">
        <f t="shared" si="63"/>
        <v>20</v>
      </c>
      <c r="S358" s="185" t="str">
        <f t="shared" si="64"/>
        <v>ריהוט</v>
      </c>
      <c r="T358" s="186" t="str">
        <f t="shared" si="65"/>
        <v>כיסא פעילות/עובד</v>
      </c>
      <c r="U358" s="187">
        <f t="shared" si="59"/>
        <v>0</v>
      </c>
      <c r="V358" s="181">
        <f t="shared" si="60"/>
        <v>0</v>
      </c>
      <c r="W358" s="181">
        <f t="shared" si="61"/>
        <v>450</v>
      </c>
      <c r="X358" s="181">
        <f t="shared" si="58"/>
        <v>0</v>
      </c>
      <c r="Y358" s="193"/>
      <c r="AA358" s="189" t="str">
        <f>'טבלה מרכזת תקן מקור'!A358</f>
        <v>תשושי נפש</v>
      </c>
      <c r="AB358" s="189">
        <f>'טבלה מרכזת תקן מקור'!B358</f>
        <v>20</v>
      </c>
      <c r="AC358" s="189" t="str">
        <f>'טבלה מרכזת תקן מקור'!C358</f>
        <v>ריהוט</v>
      </c>
      <c r="AD358" s="189" t="str">
        <f>'טבלה מרכזת תקן מקור'!D358</f>
        <v>חדר מנהל</v>
      </c>
      <c r="AE358" s="189" t="str">
        <f>'טבלה מרכזת תקן מקור'!E358</f>
        <v>כיסא פעילות/עובד</v>
      </c>
      <c r="AF358" s="189">
        <f>'טבלה מרכזת תקן מקור'!F358</f>
        <v>450</v>
      </c>
      <c r="AG358" s="189">
        <f>'טבלה מרכזת תקן מקור'!G358</f>
        <v>0</v>
      </c>
      <c r="AH358" s="189">
        <f>'טבלה מרכזת תקן מקור'!H358</f>
        <v>0</v>
      </c>
    </row>
    <row r="359" spans="2:34" ht="15" thickBot="1" x14ac:dyDescent="0.25">
      <c r="B359" s="190" t="str">
        <f>תקן[[#This Row],[סוג מרכז]]</f>
        <v>תשושי נפש</v>
      </c>
      <c r="C359" s="190">
        <f>תקן[[#This Row],[גודל מרכז]]</f>
        <v>20</v>
      </c>
      <c r="D359" s="190" t="str">
        <f>תקן[[#This Row],[סוג פריט]]</f>
        <v>ריהוט</v>
      </c>
      <c r="E359" s="190" t="str">
        <f>תקן[[#This Row],[קטגוריה]]</f>
        <v>חדרי פעילות/תעסוקה</v>
      </c>
      <c r="F359" s="177" t="str">
        <f>תקן[[#This Row],[תיאור הפריט]]</f>
        <v>כיסא פעילות/עובד</v>
      </c>
      <c r="G359" s="190">
        <f>תקן[[#This Row],[עלות פריט]]</f>
        <v>450</v>
      </c>
      <c r="H359" s="190">
        <f>תקן[[#This Row],[כמות]]</f>
        <v>20</v>
      </c>
      <c r="I359" s="190">
        <f>תקן[[#This Row],[סהכ עלות]]</f>
        <v>9000</v>
      </c>
      <c r="J359" s="191"/>
      <c r="K359" s="179" t="str">
        <f t="shared" si="57"/>
        <v>כיסא פעילות/עובד</v>
      </c>
      <c r="L359" s="180"/>
      <c r="M359" s="181">
        <f t="shared" si="55"/>
        <v>-20</v>
      </c>
      <c r="N359" s="181">
        <f t="shared" si="56"/>
        <v>0</v>
      </c>
      <c r="O359" s="180"/>
      <c r="P359" s="192"/>
      <c r="Q359" s="185" t="str">
        <f t="shared" si="62"/>
        <v>תשושי נפש</v>
      </c>
      <c r="R359" s="185">
        <f t="shared" si="63"/>
        <v>20</v>
      </c>
      <c r="S359" s="185" t="str">
        <f t="shared" si="64"/>
        <v>ריהוט</v>
      </c>
      <c r="T359" s="186" t="str">
        <f t="shared" si="65"/>
        <v>כיסא פעילות/עובד</v>
      </c>
      <c r="U359" s="187">
        <f t="shared" si="59"/>
        <v>0</v>
      </c>
      <c r="V359" s="181">
        <f t="shared" si="60"/>
        <v>-20</v>
      </c>
      <c r="W359" s="181">
        <f t="shared" si="61"/>
        <v>450</v>
      </c>
      <c r="X359" s="181">
        <f t="shared" si="58"/>
        <v>0</v>
      </c>
      <c r="Y359" s="193"/>
      <c r="AA359" s="189" t="str">
        <f>'טבלה מרכזת תקן מקור'!A359</f>
        <v>תשושי נפש</v>
      </c>
      <c r="AB359" s="189">
        <f>'טבלה מרכזת תקן מקור'!B359</f>
        <v>20</v>
      </c>
      <c r="AC359" s="189" t="str">
        <f>'טבלה מרכזת תקן מקור'!C359</f>
        <v>ריהוט</v>
      </c>
      <c r="AD359" s="189" t="str">
        <f>'טבלה מרכזת תקן מקור'!D359</f>
        <v>חדרי פעילות/תעסוקה</v>
      </c>
      <c r="AE359" s="189" t="str">
        <f>'טבלה מרכזת תקן מקור'!E359</f>
        <v>כיסא פעילות/עובד</v>
      </c>
      <c r="AF359" s="189">
        <f>'טבלה מרכזת תקן מקור'!F359</f>
        <v>450</v>
      </c>
      <c r="AG359" s="189">
        <f>'טבלה מרכזת תקן מקור'!G359</f>
        <v>20</v>
      </c>
      <c r="AH359" s="189">
        <f>'טבלה מרכזת תקן מקור'!H359</f>
        <v>9000</v>
      </c>
    </row>
    <row r="360" spans="2:34" ht="15" thickBot="1" x14ac:dyDescent="0.25">
      <c r="B360" s="190" t="str">
        <f>תקן[[#This Row],[סוג מרכז]]</f>
        <v>תשושי נפש</v>
      </c>
      <c r="C360" s="190">
        <f>תקן[[#This Row],[גודל מרכז]]</f>
        <v>20</v>
      </c>
      <c r="D360" s="190" t="str">
        <f>תקן[[#This Row],[סוג פריט]]</f>
        <v>ריהוט</v>
      </c>
      <c r="E360" s="190" t="str">
        <f>תקן[[#This Row],[קטגוריה]]</f>
        <v>חדרי צוות/רב תחומי</v>
      </c>
      <c r="F360" s="177" t="str">
        <f>תקן[[#This Row],[תיאור הפריט]]</f>
        <v>כיסא פעילות/עובד</v>
      </c>
      <c r="G360" s="190">
        <f>תקן[[#This Row],[עלות פריט]]</f>
        <v>450</v>
      </c>
      <c r="H360" s="190">
        <f>תקן[[#This Row],[כמות]]</f>
        <v>5</v>
      </c>
      <c r="I360" s="190">
        <f>תקן[[#This Row],[סהכ עלות]]</f>
        <v>2250</v>
      </c>
      <c r="J360" s="191"/>
      <c r="K360" s="179" t="str">
        <f t="shared" si="57"/>
        <v>כיסא פעילות/עובד</v>
      </c>
      <c r="L360" s="180"/>
      <c r="M360" s="181">
        <f t="shared" si="55"/>
        <v>-5</v>
      </c>
      <c r="N360" s="181">
        <f t="shared" si="56"/>
        <v>0</v>
      </c>
      <c r="O360" s="180"/>
      <c r="P360" s="192"/>
      <c r="Q360" s="185" t="str">
        <f t="shared" si="62"/>
        <v>תשושי נפש</v>
      </c>
      <c r="R360" s="185">
        <f t="shared" si="63"/>
        <v>20</v>
      </c>
      <c r="S360" s="185" t="str">
        <f t="shared" si="64"/>
        <v>ריהוט</v>
      </c>
      <c r="T360" s="186" t="str">
        <f t="shared" si="65"/>
        <v>כיסא פעילות/עובד</v>
      </c>
      <c r="U360" s="187">
        <f t="shared" si="59"/>
        <v>0</v>
      </c>
      <c r="V360" s="181">
        <f t="shared" si="60"/>
        <v>-5</v>
      </c>
      <c r="W360" s="181">
        <f t="shared" si="61"/>
        <v>450</v>
      </c>
      <c r="X360" s="181">
        <f t="shared" si="58"/>
        <v>0</v>
      </c>
      <c r="Y360" s="193"/>
      <c r="AA360" s="189" t="str">
        <f>'טבלה מרכזת תקן מקור'!A360</f>
        <v>תשושי נפש</v>
      </c>
      <c r="AB360" s="189">
        <f>'טבלה מרכזת תקן מקור'!B360</f>
        <v>20</v>
      </c>
      <c r="AC360" s="189" t="str">
        <f>'טבלה מרכזת תקן מקור'!C360</f>
        <v>ריהוט</v>
      </c>
      <c r="AD360" s="189" t="str">
        <f>'טבלה מרכזת תקן מקור'!D360</f>
        <v>חדרי צוות/רב תחומי</v>
      </c>
      <c r="AE360" s="189" t="str">
        <f>'טבלה מרכזת תקן מקור'!E360</f>
        <v>כיסא פעילות/עובד</v>
      </c>
      <c r="AF360" s="189">
        <f>'טבלה מרכזת תקן מקור'!F360</f>
        <v>450</v>
      </c>
      <c r="AG360" s="189">
        <f>'טבלה מרכזת תקן מקור'!G360</f>
        <v>5</v>
      </c>
      <c r="AH360" s="189">
        <f>'טבלה מרכזת תקן מקור'!H360</f>
        <v>2250</v>
      </c>
    </row>
    <row r="361" spans="2:34" ht="29.25" thickBot="1" x14ac:dyDescent="0.25">
      <c r="B361" s="190" t="str">
        <f>תקן[[#This Row],[סוג מרכז]]</f>
        <v>תשושי נפש</v>
      </c>
      <c r="C361" s="190">
        <f>תקן[[#This Row],[גודל מרכז]]</f>
        <v>20</v>
      </c>
      <c r="D361" s="190" t="str">
        <f>תקן[[#This Row],[סוג פריט]]</f>
        <v>ריהוט</v>
      </c>
      <c r="E361" s="190" t="str">
        <f>תקן[[#This Row],[קטגוריה]]</f>
        <v>חדר רחצה</v>
      </c>
      <c r="F361" s="177" t="str">
        <f>תקן[[#This Row],[תיאור הפריט]]</f>
        <v>כיסא רחצה תיקני על גלגלים</v>
      </c>
      <c r="G361" s="190">
        <f>תקן[[#This Row],[עלות פריט]]</f>
        <v>1200</v>
      </c>
      <c r="H361" s="190">
        <f>תקן[[#This Row],[כמות]]</f>
        <v>1</v>
      </c>
      <c r="I361" s="190">
        <f>תקן[[#This Row],[סהכ עלות]]</f>
        <v>1200</v>
      </c>
      <c r="J361" s="191"/>
      <c r="K361" s="179" t="str">
        <f t="shared" si="57"/>
        <v>כיסא רחצה תיקני על גלגלים</v>
      </c>
      <c r="L361" s="180"/>
      <c r="M361" s="181">
        <f t="shared" si="55"/>
        <v>-1</v>
      </c>
      <c r="N361" s="181">
        <f t="shared" si="56"/>
        <v>0</v>
      </c>
      <c r="O361" s="180"/>
      <c r="P361" s="192"/>
      <c r="Q361" s="185" t="str">
        <f t="shared" si="62"/>
        <v>תשושי נפש</v>
      </c>
      <c r="R361" s="185">
        <f t="shared" si="63"/>
        <v>20</v>
      </c>
      <c r="S361" s="185" t="str">
        <f t="shared" si="64"/>
        <v>ריהוט</v>
      </c>
      <c r="T361" s="186" t="str">
        <f t="shared" si="65"/>
        <v>כיסא רחצה תיקני על גלגלים</v>
      </c>
      <c r="U361" s="187">
        <f t="shared" si="59"/>
        <v>0</v>
      </c>
      <c r="V361" s="181">
        <f t="shared" si="60"/>
        <v>-1</v>
      </c>
      <c r="W361" s="181">
        <f t="shared" si="61"/>
        <v>1200</v>
      </c>
      <c r="X361" s="181">
        <f t="shared" si="58"/>
        <v>0</v>
      </c>
      <c r="Y361" s="193"/>
      <c r="AA361" s="189" t="str">
        <f>'טבלה מרכזת תקן מקור'!A361</f>
        <v>תשושי נפש</v>
      </c>
      <c r="AB361" s="189">
        <f>'טבלה מרכזת תקן מקור'!B361</f>
        <v>20</v>
      </c>
      <c r="AC361" s="189" t="str">
        <f>'טבלה מרכזת תקן מקור'!C361</f>
        <v>ריהוט</v>
      </c>
      <c r="AD361" s="189" t="str">
        <f>'טבלה מרכזת תקן מקור'!D361</f>
        <v>חדר רחצה</v>
      </c>
      <c r="AE361" s="189" t="str">
        <f>'טבלה מרכזת תקן מקור'!E361</f>
        <v>כיסא רחצה תיקני על גלגלים</v>
      </c>
      <c r="AF361" s="189">
        <f>'טבלה מרכזת תקן מקור'!F361</f>
        <v>1200</v>
      </c>
      <c r="AG361" s="189">
        <f>'טבלה מרכזת תקן מקור'!G361</f>
        <v>1</v>
      </c>
      <c r="AH361" s="189">
        <f>'טבלה מרכזת תקן מקור'!H361</f>
        <v>1200</v>
      </c>
    </row>
    <row r="362" spans="2:34" ht="15" thickBot="1" x14ac:dyDescent="0.25">
      <c r="B362" s="190" t="str">
        <f>תקן[[#This Row],[סוג מרכז]]</f>
        <v>תשושי נפש</v>
      </c>
      <c r="C362" s="190">
        <f>תקן[[#This Row],[גודל מרכז]]</f>
        <v>20</v>
      </c>
      <c r="D362" s="190" t="str">
        <f>תקן[[#This Row],[סוג פריט]]</f>
        <v>ריהוט</v>
      </c>
      <c r="E362" s="190" t="str">
        <f>תקן[[#This Row],[קטגוריה]]</f>
        <v>כללי</v>
      </c>
      <c r="F362" s="177" t="str">
        <f>תקן[[#This Row],[תיאור הפריט]]</f>
        <v>כספת</v>
      </c>
      <c r="G362" s="190">
        <f>תקן[[#This Row],[עלות פריט]]</f>
        <v>800</v>
      </c>
      <c r="H362" s="190">
        <f>תקן[[#This Row],[כמות]]</f>
        <v>1</v>
      </c>
      <c r="I362" s="190">
        <f>תקן[[#This Row],[סהכ עלות]]</f>
        <v>800</v>
      </c>
      <c r="J362" s="191"/>
      <c r="K362" s="179" t="str">
        <f t="shared" si="57"/>
        <v>כספת</v>
      </c>
      <c r="L362" s="180"/>
      <c r="M362" s="181">
        <f t="shared" si="55"/>
        <v>-1</v>
      </c>
      <c r="N362" s="181">
        <f t="shared" si="56"/>
        <v>0</v>
      </c>
      <c r="O362" s="180"/>
      <c r="P362" s="192"/>
      <c r="Q362" s="185" t="str">
        <f t="shared" si="62"/>
        <v>תשושי נפש</v>
      </c>
      <c r="R362" s="185">
        <f t="shared" si="63"/>
        <v>20</v>
      </c>
      <c r="S362" s="185" t="str">
        <f t="shared" si="64"/>
        <v>ריהוט</v>
      </c>
      <c r="T362" s="186" t="str">
        <f t="shared" si="65"/>
        <v>כספת</v>
      </c>
      <c r="U362" s="187">
        <f t="shared" si="59"/>
        <v>0</v>
      </c>
      <c r="V362" s="181">
        <f t="shared" si="60"/>
        <v>-1</v>
      </c>
      <c r="W362" s="181">
        <f t="shared" si="61"/>
        <v>800</v>
      </c>
      <c r="X362" s="181">
        <f t="shared" si="58"/>
        <v>0</v>
      </c>
      <c r="Y362" s="193"/>
      <c r="AA362" s="189" t="str">
        <f>'טבלה מרכזת תקן מקור'!A362</f>
        <v>תשושי נפש</v>
      </c>
      <c r="AB362" s="189">
        <f>'טבלה מרכזת תקן מקור'!B362</f>
        <v>20</v>
      </c>
      <c r="AC362" s="189" t="str">
        <f>'טבלה מרכזת תקן מקור'!C362</f>
        <v>ריהוט</v>
      </c>
      <c r="AD362" s="189" t="str">
        <f>'טבלה מרכזת תקן מקור'!D362</f>
        <v>כללי</v>
      </c>
      <c r="AE362" s="189" t="str">
        <f>'טבלה מרכזת תקן מקור'!E362</f>
        <v>כספת</v>
      </c>
      <c r="AF362" s="189">
        <f>'טבלה מרכזת תקן מקור'!F362</f>
        <v>800</v>
      </c>
      <c r="AG362" s="189">
        <f>'טבלה מרכזת תקן מקור'!G362</f>
        <v>1</v>
      </c>
      <c r="AH362" s="189">
        <f>'טבלה מרכזת תקן מקור'!H362</f>
        <v>800</v>
      </c>
    </row>
    <row r="363" spans="2:34" ht="15" thickBot="1" x14ac:dyDescent="0.25">
      <c r="B363" s="190" t="str">
        <f>תקן[[#This Row],[סוג מרכז]]</f>
        <v>תשושי נפש</v>
      </c>
      <c r="C363" s="190">
        <f>תקן[[#This Row],[גודל מרכז]]</f>
        <v>20</v>
      </c>
      <c r="D363" s="190" t="str">
        <f>תקן[[#This Row],[סוג פריט]]</f>
        <v>ריהוט</v>
      </c>
      <c r="E363" s="190" t="str">
        <f>תקן[[#This Row],[קטגוריה]]</f>
        <v>חדר רחצה</v>
      </c>
      <c r="F363" s="177" t="str">
        <f>תקן[[#This Row],[תיאור הפריט]]</f>
        <v>מדף להנחת אביזרים</v>
      </c>
      <c r="G363" s="190">
        <f>תקן[[#This Row],[עלות פריט]]</f>
        <v>350</v>
      </c>
      <c r="H363" s="190">
        <f>תקן[[#This Row],[כמות]]</f>
        <v>1</v>
      </c>
      <c r="I363" s="190">
        <f>תקן[[#This Row],[סהכ עלות]]</f>
        <v>350</v>
      </c>
      <c r="J363" s="191"/>
      <c r="K363" s="179" t="str">
        <f t="shared" si="57"/>
        <v>מדף להנחת אביזרים</v>
      </c>
      <c r="L363" s="180"/>
      <c r="M363" s="181">
        <f t="shared" ref="M363:M414" si="66">IF(L363-H363&lt;&gt;0,L363-H363,0)</f>
        <v>-1</v>
      </c>
      <c r="N363" s="181">
        <f t="shared" ref="N363:N414" si="67">L363*G363</f>
        <v>0</v>
      </c>
      <c r="O363" s="180"/>
      <c r="P363" s="192"/>
      <c r="Q363" s="185" t="str">
        <f t="shared" si="62"/>
        <v>תשושי נפש</v>
      </c>
      <c r="R363" s="185">
        <f t="shared" si="63"/>
        <v>20</v>
      </c>
      <c r="S363" s="185" t="str">
        <f t="shared" si="64"/>
        <v>ריהוט</v>
      </c>
      <c r="T363" s="186" t="str">
        <f t="shared" si="65"/>
        <v>מדף להנחת אביזרים</v>
      </c>
      <c r="U363" s="187">
        <f t="shared" si="59"/>
        <v>0</v>
      </c>
      <c r="V363" s="181">
        <f t="shared" si="60"/>
        <v>-1</v>
      </c>
      <c r="W363" s="181">
        <f t="shared" si="61"/>
        <v>350</v>
      </c>
      <c r="X363" s="181">
        <f t="shared" si="58"/>
        <v>0</v>
      </c>
      <c r="Y363" s="193"/>
      <c r="AA363" s="189" t="str">
        <f>'טבלה מרכזת תקן מקור'!A363</f>
        <v>תשושי נפש</v>
      </c>
      <c r="AB363" s="189">
        <f>'טבלה מרכזת תקן מקור'!B363</f>
        <v>20</v>
      </c>
      <c r="AC363" s="189" t="str">
        <f>'טבלה מרכזת תקן מקור'!C363</f>
        <v>ריהוט</v>
      </c>
      <c r="AD363" s="189" t="str">
        <f>'טבלה מרכזת תקן מקור'!D363</f>
        <v>חדר רחצה</v>
      </c>
      <c r="AE363" s="189" t="str">
        <f>'טבלה מרכזת תקן מקור'!E363</f>
        <v>מדף להנחת אביזרים</v>
      </c>
      <c r="AF363" s="189">
        <f>'טבלה מרכזת תקן מקור'!F363</f>
        <v>350</v>
      </c>
      <c r="AG363" s="189">
        <f>'טבלה מרכזת תקן מקור'!G363</f>
        <v>1</v>
      </c>
      <c r="AH363" s="189">
        <f>'טבלה מרכזת תקן מקור'!H363</f>
        <v>350</v>
      </c>
    </row>
    <row r="364" spans="2:34" ht="15" thickBot="1" x14ac:dyDescent="0.25">
      <c r="B364" s="190" t="str">
        <f>תקן[[#This Row],[סוג מרכז]]</f>
        <v>תשושי נפש</v>
      </c>
      <c r="C364" s="190">
        <f>תקן[[#This Row],[גודל מרכז]]</f>
        <v>20</v>
      </c>
      <c r="D364" s="190" t="str">
        <f>תקן[[#This Row],[סוג פריט]]</f>
        <v>ריהוט</v>
      </c>
      <c r="E364" s="190" t="str">
        <f>תקן[[#This Row],[קטגוריה]]</f>
        <v>חדר מנוחה</v>
      </c>
      <c r="F364" s="177" t="str">
        <f>תקן[[#This Row],[תיאור הפריט]]</f>
        <v>מיטה + מזרון לטקס</v>
      </c>
      <c r="G364" s="190">
        <f>תקן[[#This Row],[עלות פריט]]</f>
        <v>1500</v>
      </c>
      <c r="H364" s="190">
        <f>תקן[[#This Row],[כמות]]</f>
        <v>1</v>
      </c>
      <c r="I364" s="190">
        <f>תקן[[#This Row],[סהכ עלות]]</f>
        <v>1500</v>
      </c>
      <c r="J364" s="191"/>
      <c r="K364" s="179" t="str">
        <f t="shared" ref="K364:K415" si="68">F364</f>
        <v>מיטה + מזרון לטקס</v>
      </c>
      <c r="L364" s="180"/>
      <c r="M364" s="181">
        <f t="shared" si="66"/>
        <v>-1</v>
      </c>
      <c r="N364" s="181">
        <f t="shared" si="67"/>
        <v>0</v>
      </c>
      <c r="O364" s="180"/>
      <c r="P364" s="192"/>
      <c r="Q364" s="185" t="str">
        <f t="shared" si="62"/>
        <v>תשושי נפש</v>
      </c>
      <c r="R364" s="185">
        <f t="shared" si="63"/>
        <v>20</v>
      </c>
      <c r="S364" s="185" t="str">
        <f t="shared" si="64"/>
        <v>ריהוט</v>
      </c>
      <c r="T364" s="186" t="str">
        <f t="shared" si="65"/>
        <v>מיטה + מזרון לטקס</v>
      </c>
      <c r="U364" s="187">
        <f t="shared" si="59"/>
        <v>0</v>
      </c>
      <c r="V364" s="181">
        <f t="shared" si="60"/>
        <v>-1</v>
      </c>
      <c r="W364" s="181">
        <f t="shared" si="61"/>
        <v>1500</v>
      </c>
      <c r="X364" s="181">
        <f t="shared" ref="X364:X415" si="69">W364*U364</f>
        <v>0</v>
      </c>
      <c r="Y364" s="193"/>
      <c r="AA364" s="189" t="str">
        <f>'טבלה מרכזת תקן מקור'!A364</f>
        <v>תשושי נפש</v>
      </c>
      <c r="AB364" s="189">
        <f>'טבלה מרכזת תקן מקור'!B364</f>
        <v>20</v>
      </c>
      <c r="AC364" s="189" t="str">
        <f>'טבלה מרכזת תקן מקור'!C364</f>
        <v>ריהוט</v>
      </c>
      <c r="AD364" s="189" t="str">
        <f>'טבלה מרכזת תקן מקור'!D364</f>
        <v>חדר מנוחה</v>
      </c>
      <c r="AE364" s="189" t="str">
        <f>'טבלה מרכזת תקן מקור'!E364</f>
        <v>מיטה + מזרון לטקס</v>
      </c>
      <c r="AF364" s="189">
        <f>'טבלה מרכזת תקן מקור'!F364</f>
        <v>1500</v>
      </c>
      <c r="AG364" s="189">
        <f>'טבלה מרכזת תקן מקור'!G364</f>
        <v>1</v>
      </c>
      <c r="AH364" s="189">
        <f>'טבלה מרכזת תקן מקור'!H364</f>
        <v>1500</v>
      </c>
    </row>
    <row r="365" spans="2:34" ht="15" thickBot="1" x14ac:dyDescent="0.25">
      <c r="B365" s="190" t="str">
        <f>תקן[[#This Row],[סוג מרכז]]</f>
        <v>תשושי נפש</v>
      </c>
      <c r="C365" s="190">
        <f>תקן[[#This Row],[גודל מרכז]]</f>
        <v>20</v>
      </c>
      <c r="D365" s="190" t="str">
        <f>תקן[[#This Row],[סוג פריט]]</f>
        <v>ריהוט</v>
      </c>
      <c r="E365" s="190" t="str">
        <f>תקן[[#This Row],[קטגוריה]]</f>
        <v>חדרי צוות/רב תחומי</v>
      </c>
      <c r="F365" s="177" t="str">
        <f>תקן[[#This Row],[תיאור הפריט]]</f>
        <v>מיטה חשמלית</v>
      </c>
      <c r="G365" s="190">
        <f>תקן[[#This Row],[עלות פריט]]</f>
        <v>6000</v>
      </c>
      <c r="H365" s="190">
        <f>תקן[[#This Row],[כמות]]</f>
        <v>1</v>
      </c>
      <c r="I365" s="190">
        <f>תקן[[#This Row],[סהכ עלות]]</f>
        <v>6000</v>
      </c>
      <c r="J365" s="191"/>
      <c r="K365" s="179" t="str">
        <f t="shared" si="68"/>
        <v>מיטה חשמלית</v>
      </c>
      <c r="L365" s="180"/>
      <c r="M365" s="181">
        <f t="shared" si="66"/>
        <v>-1</v>
      </c>
      <c r="N365" s="181">
        <f t="shared" si="67"/>
        <v>0</v>
      </c>
      <c r="O365" s="180"/>
      <c r="P365" s="192"/>
      <c r="Q365" s="185" t="str">
        <f t="shared" si="62"/>
        <v>תשושי נפש</v>
      </c>
      <c r="R365" s="185">
        <f t="shared" si="63"/>
        <v>20</v>
      </c>
      <c r="S365" s="185" t="str">
        <f t="shared" si="64"/>
        <v>ריהוט</v>
      </c>
      <c r="T365" s="186" t="str">
        <f t="shared" si="65"/>
        <v>מיטה חשמלית</v>
      </c>
      <c r="U365" s="187">
        <f t="shared" si="59"/>
        <v>0</v>
      </c>
      <c r="V365" s="181">
        <f t="shared" si="60"/>
        <v>-1</v>
      </c>
      <c r="W365" s="181">
        <f t="shared" si="61"/>
        <v>6000</v>
      </c>
      <c r="X365" s="181">
        <f t="shared" si="69"/>
        <v>0</v>
      </c>
      <c r="Y365" s="193"/>
      <c r="AA365" s="189" t="str">
        <f>'טבלה מרכזת תקן מקור'!A365</f>
        <v>תשושי נפש</v>
      </c>
      <c r="AB365" s="189">
        <f>'טבלה מרכזת תקן מקור'!B365</f>
        <v>20</v>
      </c>
      <c r="AC365" s="189" t="str">
        <f>'טבלה מרכזת תקן מקור'!C365</f>
        <v>ריהוט</v>
      </c>
      <c r="AD365" s="189" t="str">
        <f>'טבלה מרכזת תקן מקור'!D365</f>
        <v>חדרי צוות/רב תחומי</v>
      </c>
      <c r="AE365" s="189" t="str">
        <f>'טבלה מרכזת תקן מקור'!E365</f>
        <v>מיטה חשמלית</v>
      </c>
      <c r="AF365" s="189">
        <f>'טבלה מרכזת תקן מקור'!F365</f>
        <v>6000</v>
      </c>
      <c r="AG365" s="189">
        <f>'טבלה מרכזת תקן מקור'!G365</f>
        <v>1</v>
      </c>
      <c r="AH365" s="189">
        <f>'טבלה מרכזת תקן מקור'!H365</f>
        <v>6000</v>
      </c>
    </row>
    <row r="366" spans="2:34" ht="15" thickBot="1" x14ac:dyDescent="0.25">
      <c r="B366" s="190" t="str">
        <f>תקן[[#This Row],[סוג מרכז]]</f>
        <v>תשושי נפש</v>
      </c>
      <c r="C366" s="190">
        <f>תקן[[#This Row],[גודל מרכז]]</f>
        <v>20</v>
      </c>
      <c r="D366" s="190" t="str">
        <f>תקן[[#This Row],[סוג פריט]]</f>
        <v>ריהוט</v>
      </c>
      <c r="E366" s="190" t="str">
        <f>תקן[[#This Row],[קטגוריה]]</f>
        <v>חדר רחצה</v>
      </c>
      <c r="F366" s="177" t="str">
        <f>תקן[[#This Row],[תיאור הפריט]]</f>
        <v>מראה</v>
      </c>
      <c r="G366" s="190">
        <f>תקן[[#This Row],[עלות פריט]]</f>
        <v>250</v>
      </c>
      <c r="H366" s="190">
        <f>תקן[[#This Row],[כמות]]</f>
        <v>1</v>
      </c>
      <c r="I366" s="190">
        <f>תקן[[#This Row],[סהכ עלות]]</f>
        <v>250</v>
      </c>
      <c r="J366" s="191"/>
      <c r="K366" s="179" t="str">
        <f t="shared" si="68"/>
        <v>מראה</v>
      </c>
      <c r="L366" s="180"/>
      <c r="M366" s="181">
        <f t="shared" si="66"/>
        <v>-1</v>
      </c>
      <c r="N366" s="181">
        <f t="shared" si="67"/>
        <v>0</v>
      </c>
      <c r="O366" s="180"/>
      <c r="P366" s="192"/>
      <c r="Q366" s="185" t="str">
        <f t="shared" si="62"/>
        <v>תשושי נפש</v>
      </c>
      <c r="R366" s="185">
        <f t="shared" si="63"/>
        <v>20</v>
      </c>
      <c r="S366" s="185" t="str">
        <f t="shared" si="64"/>
        <v>ריהוט</v>
      </c>
      <c r="T366" s="186" t="str">
        <f t="shared" si="65"/>
        <v>מראה</v>
      </c>
      <c r="U366" s="187">
        <f t="shared" si="59"/>
        <v>0</v>
      </c>
      <c r="V366" s="181">
        <f t="shared" si="60"/>
        <v>-1</v>
      </c>
      <c r="W366" s="181">
        <f t="shared" si="61"/>
        <v>250</v>
      </c>
      <c r="X366" s="181">
        <f t="shared" si="69"/>
        <v>0</v>
      </c>
      <c r="Y366" s="193"/>
      <c r="AA366" s="189" t="str">
        <f>'טבלה מרכזת תקן מקור'!A366</f>
        <v>תשושי נפש</v>
      </c>
      <c r="AB366" s="189">
        <f>'טבלה מרכזת תקן מקור'!B366</f>
        <v>20</v>
      </c>
      <c r="AC366" s="189" t="str">
        <f>'טבלה מרכזת תקן מקור'!C366</f>
        <v>ריהוט</v>
      </c>
      <c r="AD366" s="189" t="str">
        <f>'טבלה מרכזת תקן מקור'!D366</f>
        <v>חדר רחצה</v>
      </c>
      <c r="AE366" s="189" t="str">
        <f>'טבלה מרכזת תקן מקור'!E366</f>
        <v>מראה</v>
      </c>
      <c r="AF366" s="189">
        <f>'טבלה מרכזת תקן מקור'!F366</f>
        <v>250</v>
      </c>
      <c r="AG366" s="189">
        <f>'טבלה מרכזת תקן מקור'!G366</f>
        <v>1</v>
      </c>
      <c r="AH366" s="189">
        <f>'טבלה מרכזת תקן מקור'!H366</f>
        <v>250</v>
      </c>
    </row>
    <row r="367" spans="2:34" ht="15" thickBot="1" x14ac:dyDescent="0.25">
      <c r="B367" s="190" t="str">
        <f>תקן[[#This Row],[סוג מרכז]]</f>
        <v>תשושי נפש</v>
      </c>
      <c r="C367" s="190">
        <f>תקן[[#This Row],[גודל מרכז]]</f>
        <v>20</v>
      </c>
      <c r="D367" s="190" t="str">
        <f>תקן[[#This Row],[סוג פריט]]</f>
        <v>ריהוט</v>
      </c>
      <c r="E367" s="190" t="str">
        <f>תקן[[#This Row],[קטגוריה]]</f>
        <v>מלתחה</v>
      </c>
      <c r="F367" s="177" t="str">
        <f>תקן[[#This Row],[תיאור הפריט]]</f>
        <v>מראת קיר גבוהה</v>
      </c>
      <c r="G367" s="190">
        <f>תקן[[#This Row],[עלות פריט]]</f>
        <v>1200</v>
      </c>
      <c r="H367" s="190">
        <f>תקן[[#This Row],[כמות]]</f>
        <v>1</v>
      </c>
      <c r="I367" s="190">
        <f>תקן[[#This Row],[סהכ עלות]]</f>
        <v>1200</v>
      </c>
      <c r="J367" s="191"/>
      <c r="K367" s="179" t="str">
        <f t="shared" si="68"/>
        <v>מראת קיר גבוהה</v>
      </c>
      <c r="L367" s="180"/>
      <c r="M367" s="181">
        <f t="shared" si="66"/>
        <v>-1</v>
      </c>
      <c r="N367" s="181">
        <f t="shared" si="67"/>
        <v>0</v>
      </c>
      <c r="O367" s="180"/>
      <c r="P367" s="192"/>
      <c r="Q367" s="185" t="str">
        <f t="shared" si="62"/>
        <v>תשושי נפש</v>
      </c>
      <c r="R367" s="185">
        <f t="shared" si="63"/>
        <v>20</v>
      </c>
      <c r="S367" s="185" t="str">
        <f t="shared" si="64"/>
        <v>ריהוט</v>
      </c>
      <c r="T367" s="186" t="str">
        <f t="shared" si="65"/>
        <v>מראת קיר גבוהה</v>
      </c>
      <c r="U367" s="187">
        <f t="shared" si="59"/>
        <v>0</v>
      </c>
      <c r="V367" s="181">
        <f t="shared" si="60"/>
        <v>-1</v>
      </c>
      <c r="W367" s="181">
        <f t="shared" si="61"/>
        <v>1200</v>
      </c>
      <c r="X367" s="181">
        <f t="shared" si="69"/>
        <v>0</v>
      </c>
      <c r="Y367" s="193"/>
      <c r="AA367" s="189" t="str">
        <f>'טבלה מרכזת תקן מקור'!A367</f>
        <v>תשושי נפש</v>
      </c>
      <c r="AB367" s="189">
        <f>'טבלה מרכזת תקן מקור'!B367</f>
        <v>20</v>
      </c>
      <c r="AC367" s="189" t="str">
        <f>'טבלה מרכזת תקן מקור'!C367</f>
        <v>ריהוט</v>
      </c>
      <c r="AD367" s="189" t="str">
        <f>'טבלה מרכזת תקן מקור'!D367</f>
        <v>מלתחה</v>
      </c>
      <c r="AE367" s="189" t="str">
        <f>'טבלה מרכזת תקן מקור'!E367</f>
        <v>מראת קיר גבוהה</v>
      </c>
      <c r="AF367" s="189">
        <f>'טבלה מרכזת תקן מקור'!F367</f>
        <v>1200</v>
      </c>
      <c r="AG367" s="189">
        <f>'טבלה מרכזת תקן מקור'!G367</f>
        <v>1</v>
      </c>
      <c r="AH367" s="189">
        <f>'טבלה מרכזת תקן מקור'!H367</f>
        <v>1200</v>
      </c>
    </row>
    <row r="368" spans="2:34" ht="15" thickBot="1" x14ac:dyDescent="0.25">
      <c r="B368" s="190" t="str">
        <f>תקן[[#This Row],[סוג מרכז]]</f>
        <v>תשושי נפש</v>
      </c>
      <c r="C368" s="190">
        <f>תקן[[#This Row],[גודל מרכז]]</f>
        <v>20</v>
      </c>
      <c r="D368" s="190" t="str">
        <f>תקן[[#This Row],[סוג פריט]]</f>
        <v>ריהוט</v>
      </c>
      <c r="E368" s="190" t="str">
        <f>תקן[[#This Row],[קטגוריה]]</f>
        <v>שירותי צוות ומלתחה</v>
      </c>
      <c r="F368" s="177" t="str">
        <f>תקן[[#This Row],[תיאור הפריט]]</f>
        <v>מראת קיר גבוהה</v>
      </c>
      <c r="G368" s="190">
        <f>תקן[[#This Row],[עלות פריט]]</f>
        <v>1200</v>
      </c>
      <c r="H368" s="190">
        <f>תקן[[#This Row],[כמות]]</f>
        <v>1</v>
      </c>
      <c r="I368" s="190">
        <f>תקן[[#This Row],[סהכ עלות]]</f>
        <v>1200</v>
      </c>
      <c r="J368" s="191"/>
      <c r="K368" s="179" t="str">
        <f t="shared" si="68"/>
        <v>מראת קיר גבוהה</v>
      </c>
      <c r="L368" s="180"/>
      <c r="M368" s="181">
        <f t="shared" si="66"/>
        <v>-1</v>
      </c>
      <c r="N368" s="181">
        <f t="shared" si="67"/>
        <v>0</v>
      </c>
      <c r="O368" s="180"/>
      <c r="P368" s="192"/>
      <c r="Q368" s="185" t="str">
        <f t="shared" si="62"/>
        <v>תשושי נפש</v>
      </c>
      <c r="R368" s="185">
        <f t="shared" si="63"/>
        <v>20</v>
      </c>
      <c r="S368" s="185" t="str">
        <f t="shared" si="64"/>
        <v>ריהוט</v>
      </c>
      <c r="T368" s="186" t="str">
        <f t="shared" si="65"/>
        <v>מראת קיר גבוהה</v>
      </c>
      <c r="U368" s="187">
        <f t="shared" si="59"/>
        <v>0</v>
      </c>
      <c r="V368" s="181">
        <f t="shared" si="60"/>
        <v>-1</v>
      </c>
      <c r="W368" s="181">
        <f t="shared" si="61"/>
        <v>1200</v>
      </c>
      <c r="X368" s="181">
        <f t="shared" si="69"/>
        <v>0</v>
      </c>
      <c r="Y368" s="193"/>
      <c r="AA368" s="189" t="str">
        <f>'טבלה מרכזת תקן מקור'!A368</f>
        <v>תשושי נפש</v>
      </c>
      <c r="AB368" s="189">
        <f>'טבלה מרכזת תקן מקור'!B368</f>
        <v>20</v>
      </c>
      <c r="AC368" s="189" t="str">
        <f>'טבלה מרכזת תקן מקור'!C368</f>
        <v>ריהוט</v>
      </c>
      <c r="AD368" s="189" t="str">
        <f>'טבלה מרכזת תקן מקור'!D368</f>
        <v>שירותי צוות ומלתחה</v>
      </c>
      <c r="AE368" s="189" t="str">
        <f>'טבלה מרכזת תקן מקור'!E368</f>
        <v>מראת קיר גבוהה</v>
      </c>
      <c r="AF368" s="189">
        <f>'טבלה מרכזת תקן מקור'!F368</f>
        <v>1200</v>
      </c>
      <c r="AG368" s="189">
        <f>'טבלה מרכזת תקן מקור'!G368</f>
        <v>1</v>
      </c>
      <c r="AH368" s="189">
        <f>'טבלה מרכזת תקן מקור'!H368</f>
        <v>1200</v>
      </c>
    </row>
    <row r="369" spans="2:34" ht="15" thickBot="1" x14ac:dyDescent="0.25">
      <c r="B369" s="190" t="str">
        <f>תקן[[#This Row],[סוג מרכז]]</f>
        <v>תשושי נפש</v>
      </c>
      <c r="C369" s="190">
        <f>תקן[[#This Row],[גודל מרכז]]</f>
        <v>20</v>
      </c>
      <c r="D369" s="190" t="str">
        <f>תקן[[#This Row],[סוג פריט]]</f>
        <v>ריהוט</v>
      </c>
      <c r="E369" s="190" t="str">
        <f>תקן[[#This Row],[קטגוריה]]</f>
        <v>חצר פעילות ומנוחה</v>
      </c>
      <c r="F369" s="177" t="str">
        <f>תקן[[#This Row],[תיאור הפריט]]</f>
        <v>ספסל גן</v>
      </c>
      <c r="G369" s="190">
        <f>תקן[[#This Row],[עלות פריט]]</f>
        <v>1650</v>
      </c>
      <c r="H369" s="190">
        <f>תקן[[#This Row],[כמות]]</f>
        <v>2</v>
      </c>
      <c r="I369" s="190">
        <f>תקן[[#This Row],[סהכ עלות]]</f>
        <v>3300</v>
      </c>
      <c r="J369" s="191"/>
      <c r="K369" s="179" t="str">
        <f t="shared" si="68"/>
        <v>ספסל גן</v>
      </c>
      <c r="L369" s="180"/>
      <c r="M369" s="181">
        <f t="shared" si="66"/>
        <v>-2</v>
      </c>
      <c r="N369" s="181">
        <f t="shared" si="67"/>
        <v>0</v>
      </c>
      <c r="O369" s="180"/>
      <c r="P369" s="192"/>
      <c r="Q369" s="185" t="str">
        <f t="shared" si="62"/>
        <v>תשושי נפש</v>
      </c>
      <c r="R369" s="185">
        <f t="shared" si="63"/>
        <v>20</v>
      </c>
      <c r="S369" s="185" t="str">
        <f t="shared" si="64"/>
        <v>ריהוט</v>
      </c>
      <c r="T369" s="186" t="str">
        <f t="shared" si="65"/>
        <v>ספסל גן</v>
      </c>
      <c r="U369" s="187">
        <f t="shared" si="59"/>
        <v>0</v>
      </c>
      <c r="V369" s="181">
        <f t="shared" si="60"/>
        <v>-2</v>
      </c>
      <c r="W369" s="181">
        <f t="shared" si="61"/>
        <v>1650</v>
      </c>
      <c r="X369" s="181">
        <f t="shared" si="69"/>
        <v>0</v>
      </c>
      <c r="Y369" s="193"/>
      <c r="AA369" s="189" t="str">
        <f>'טבלה מרכזת תקן מקור'!A369</f>
        <v>תשושי נפש</v>
      </c>
      <c r="AB369" s="189">
        <f>'טבלה מרכזת תקן מקור'!B369</f>
        <v>20</v>
      </c>
      <c r="AC369" s="189" t="str">
        <f>'טבלה מרכזת תקן מקור'!C369</f>
        <v>ריהוט</v>
      </c>
      <c r="AD369" s="189" t="str">
        <f>'טבלה מרכזת תקן מקור'!D369</f>
        <v>חצר פעילות ומנוחה</v>
      </c>
      <c r="AE369" s="189" t="str">
        <f>'טבלה מרכזת תקן מקור'!E369</f>
        <v>ספסל גן</v>
      </c>
      <c r="AF369" s="189">
        <f>'טבלה מרכזת תקן מקור'!F369</f>
        <v>1650</v>
      </c>
      <c r="AG369" s="189">
        <f>'טבלה מרכזת תקן מקור'!G369</f>
        <v>2</v>
      </c>
      <c r="AH369" s="189">
        <f>'טבלה מרכזת תקן מקור'!H369</f>
        <v>3300</v>
      </c>
    </row>
    <row r="370" spans="2:34" ht="15" thickBot="1" x14ac:dyDescent="0.25">
      <c r="B370" s="190" t="str">
        <f>תקן[[#This Row],[סוג מרכז]]</f>
        <v>תשושי נפש</v>
      </c>
      <c r="C370" s="190">
        <f>תקן[[#This Row],[גודל מרכז]]</f>
        <v>20</v>
      </c>
      <c r="D370" s="190" t="str">
        <f>תקן[[#This Row],[סוג פריט]]</f>
        <v>ריהוט</v>
      </c>
      <c r="E370" s="190" t="str">
        <f>תקן[[#This Row],[קטגוריה]]</f>
        <v>חדר רחצה</v>
      </c>
      <c r="F370" s="177" t="str">
        <f>תקן[[#This Row],[תיאור הפריט]]</f>
        <v>ספסל הלבשה</v>
      </c>
      <c r="G370" s="190">
        <f>תקן[[#This Row],[עלות פריט]]</f>
        <v>600</v>
      </c>
      <c r="H370" s="190">
        <f>תקן[[#This Row],[כמות]]</f>
        <v>1</v>
      </c>
      <c r="I370" s="190">
        <f>תקן[[#This Row],[סהכ עלות]]</f>
        <v>600</v>
      </c>
      <c r="J370" s="191"/>
      <c r="K370" s="179" t="str">
        <f t="shared" si="68"/>
        <v>ספסל הלבשה</v>
      </c>
      <c r="L370" s="180"/>
      <c r="M370" s="181">
        <f t="shared" si="66"/>
        <v>-1</v>
      </c>
      <c r="N370" s="181">
        <f t="shared" si="67"/>
        <v>0</v>
      </c>
      <c r="O370" s="180"/>
      <c r="P370" s="192"/>
      <c r="Q370" s="185" t="str">
        <f t="shared" si="62"/>
        <v>תשושי נפש</v>
      </c>
      <c r="R370" s="185">
        <f t="shared" si="63"/>
        <v>20</v>
      </c>
      <c r="S370" s="185" t="str">
        <f t="shared" si="64"/>
        <v>ריהוט</v>
      </c>
      <c r="T370" s="186" t="str">
        <f t="shared" si="65"/>
        <v>ספסל הלבשה</v>
      </c>
      <c r="U370" s="187">
        <f t="shared" si="59"/>
        <v>0</v>
      </c>
      <c r="V370" s="181">
        <f t="shared" si="60"/>
        <v>-1</v>
      </c>
      <c r="W370" s="181">
        <f t="shared" si="61"/>
        <v>600</v>
      </c>
      <c r="X370" s="181">
        <f t="shared" si="69"/>
        <v>0</v>
      </c>
      <c r="Y370" s="193"/>
      <c r="AA370" s="189" t="str">
        <f>'טבלה מרכזת תקן מקור'!A370</f>
        <v>תשושי נפש</v>
      </c>
      <c r="AB370" s="189">
        <f>'טבלה מרכזת תקן מקור'!B370</f>
        <v>20</v>
      </c>
      <c r="AC370" s="189" t="str">
        <f>'טבלה מרכזת תקן מקור'!C370</f>
        <v>ריהוט</v>
      </c>
      <c r="AD370" s="189" t="str">
        <f>'טבלה מרכזת תקן מקור'!D370</f>
        <v>חדר רחצה</v>
      </c>
      <c r="AE370" s="189" t="str">
        <f>'טבלה מרכזת תקן מקור'!E370</f>
        <v>ספסל הלבשה</v>
      </c>
      <c r="AF370" s="189">
        <f>'טבלה מרכזת תקן מקור'!F370</f>
        <v>600</v>
      </c>
      <c r="AG370" s="189">
        <f>'טבלה מרכזת תקן מקור'!G370</f>
        <v>1</v>
      </c>
      <c r="AH370" s="189">
        <f>'טבלה מרכזת תקן מקור'!H370</f>
        <v>600</v>
      </c>
    </row>
    <row r="371" spans="2:34" ht="15" thickBot="1" x14ac:dyDescent="0.25">
      <c r="B371" s="190" t="str">
        <f>תקן[[#This Row],[סוג מרכז]]</f>
        <v>תשושי נפש</v>
      </c>
      <c r="C371" s="190">
        <f>תקן[[#This Row],[גודל מרכז]]</f>
        <v>20</v>
      </c>
      <c r="D371" s="190" t="str">
        <f>תקן[[#This Row],[סוג פריט]]</f>
        <v>ריהוט</v>
      </c>
      <c r="E371" s="190" t="str">
        <f>תקן[[#This Row],[קטגוריה]]</f>
        <v>חדר מזכירות וקבלה</v>
      </c>
      <c r="F371" s="177" t="str">
        <f>תקן[[#This Row],[תיאור הפריט]]</f>
        <v>עמדת מחשב ומדפסת</v>
      </c>
      <c r="G371" s="190">
        <f>תקן[[#This Row],[עלות פריט]]</f>
        <v>1100</v>
      </c>
      <c r="H371" s="190">
        <f>תקן[[#This Row],[כמות]]</f>
        <v>1</v>
      </c>
      <c r="I371" s="190">
        <f>תקן[[#This Row],[סהכ עלות]]</f>
        <v>1100</v>
      </c>
      <c r="J371" s="191"/>
      <c r="K371" s="179" t="str">
        <f t="shared" si="68"/>
        <v>עמדת מחשב ומדפסת</v>
      </c>
      <c r="L371" s="180"/>
      <c r="M371" s="181">
        <f t="shared" si="66"/>
        <v>-1</v>
      </c>
      <c r="N371" s="181">
        <f t="shared" si="67"/>
        <v>0</v>
      </c>
      <c r="O371" s="180"/>
      <c r="P371" s="192"/>
      <c r="Q371" s="185" t="str">
        <f t="shared" si="62"/>
        <v>תשושי נפש</v>
      </c>
      <c r="R371" s="185">
        <f t="shared" si="63"/>
        <v>20</v>
      </c>
      <c r="S371" s="185" t="str">
        <f t="shared" si="64"/>
        <v>ריהוט</v>
      </c>
      <c r="T371" s="186" t="str">
        <f t="shared" si="65"/>
        <v>עמדת מחשב ומדפסת</v>
      </c>
      <c r="U371" s="187">
        <f t="shared" si="59"/>
        <v>0</v>
      </c>
      <c r="V371" s="181">
        <f t="shared" si="60"/>
        <v>-1</v>
      </c>
      <c r="W371" s="181">
        <f t="shared" si="61"/>
        <v>1100</v>
      </c>
      <c r="X371" s="181">
        <f t="shared" si="69"/>
        <v>0</v>
      </c>
      <c r="Y371" s="193"/>
      <c r="AA371" s="189" t="str">
        <f>'טבלה מרכזת תקן מקור'!A371</f>
        <v>תשושי נפש</v>
      </c>
      <c r="AB371" s="189">
        <f>'טבלה מרכזת תקן מקור'!B371</f>
        <v>20</v>
      </c>
      <c r="AC371" s="189" t="str">
        <f>'טבלה מרכזת תקן מקור'!C371</f>
        <v>ריהוט</v>
      </c>
      <c r="AD371" s="189" t="str">
        <f>'טבלה מרכזת תקן מקור'!D371</f>
        <v>חדר מזכירות וקבלה</v>
      </c>
      <c r="AE371" s="189" t="str">
        <f>'טבלה מרכזת תקן מקור'!E371</f>
        <v>עמדת מחשב ומדפסת</v>
      </c>
      <c r="AF371" s="189">
        <f>'טבלה מרכזת תקן מקור'!F371</f>
        <v>1100</v>
      </c>
      <c r="AG371" s="189">
        <f>'טבלה מרכזת תקן מקור'!G371</f>
        <v>1</v>
      </c>
      <c r="AH371" s="189">
        <f>'טבלה מרכזת תקן מקור'!H371</f>
        <v>1100</v>
      </c>
    </row>
    <row r="372" spans="2:34" ht="15" thickBot="1" x14ac:dyDescent="0.25">
      <c r="B372" s="190" t="str">
        <f>תקן[[#This Row],[סוג מרכז]]</f>
        <v>תשושי נפש</v>
      </c>
      <c r="C372" s="190">
        <f>תקן[[#This Row],[גודל מרכז]]</f>
        <v>20</v>
      </c>
      <c r="D372" s="190" t="str">
        <f>תקן[[#This Row],[סוג פריט]]</f>
        <v>ריהוט</v>
      </c>
      <c r="E372" s="190" t="str">
        <f>תקן[[#This Row],[קטגוריה]]</f>
        <v>חדר מנוחה</v>
      </c>
      <c r="F372" s="177" t="str">
        <f>תקן[[#This Row],[תיאור הפריט]]</f>
        <v>פרגוד אחות 3 כנפיים</v>
      </c>
      <c r="G372" s="190">
        <f>תקן[[#This Row],[עלות פריט]]</f>
        <v>700</v>
      </c>
      <c r="H372" s="190">
        <f>תקן[[#This Row],[כמות]]</f>
        <v>1</v>
      </c>
      <c r="I372" s="190">
        <f>תקן[[#This Row],[סהכ עלות]]</f>
        <v>700</v>
      </c>
      <c r="J372" s="191"/>
      <c r="K372" s="179" t="str">
        <f t="shared" si="68"/>
        <v>פרגוד אחות 3 כנפיים</v>
      </c>
      <c r="L372" s="180"/>
      <c r="M372" s="181">
        <f t="shared" si="66"/>
        <v>-1</v>
      </c>
      <c r="N372" s="181">
        <f t="shared" si="67"/>
        <v>0</v>
      </c>
      <c r="O372" s="180"/>
      <c r="P372" s="192"/>
      <c r="Q372" s="185" t="str">
        <f t="shared" si="62"/>
        <v>תשושי נפש</v>
      </c>
      <c r="R372" s="185">
        <f t="shared" si="63"/>
        <v>20</v>
      </c>
      <c r="S372" s="185" t="str">
        <f t="shared" si="64"/>
        <v>ריהוט</v>
      </c>
      <c r="T372" s="186" t="str">
        <f t="shared" si="65"/>
        <v>פרגוד אחות 3 כנפיים</v>
      </c>
      <c r="U372" s="187">
        <f t="shared" si="59"/>
        <v>0</v>
      </c>
      <c r="V372" s="181">
        <f t="shared" si="60"/>
        <v>-1</v>
      </c>
      <c r="W372" s="181">
        <f t="shared" si="61"/>
        <v>700</v>
      </c>
      <c r="X372" s="181">
        <f t="shared" si="69"/>
        <v>0</v>
      </c>
      <c r="Y372" s="193"/>
      <c r="AA372" s="189" t="str">
        <f>'טבלה מרכזת תקן מקור'!A372</f>
        <v>תשושי נפש</v>
      </c>
      <c r="AB372" s="189">
        <f>'טבלה מרכזת תקן מקור'!B372</f>
        <v>20</v>
      </c>
      <c r="AC372" s="189" t="str">
        <f>'טבלה מרכזת תקן מקור'!C372</f>
        <v>ריהוט</v>
      </c>
      <c r="AD372" s="189" t="str">
        <f>'טבלה מרכזת תקן מקור'!D372</f>
        <v>חדר מנוחה</v>
      </c>
      <c r="AE372" s="189" t="str">
        <f>'טבלה מרכזת תקן מקור'!E372</f>
        <v>פרגוד אחות 3 כנפיים</v>
      </c>
      <c r="AF372" s="189">
        <f>'טבלה מרכזת תקן מקור'!F372</f>
        <v>700</v>
      </c>
      <c r="AG372" s="189">
        <f>'טבלה מרכזת תקן מקור'!G372</f>
        <v>1</v>
      </c>
      <c r="AH372" s="189">
        <f>'טבלה מרכזת תקן מקור'!H372</f>
        <v>700</v>
      </c>
    </row>
    <row r="373" spans="2:34" ht="15" thickBot="1" x14ac:dyDescent="0.25">
      <c r="B373" s="190" t="str">
        <f>תקן[[#This Row],[סוג מרכז]]</f>
        <v>תשושי נפש</v>
      </c>
      <c r="C373" s="190">
        <f>תקן[[#This Row],[גודל מרכז]]</f>
        <v>20</v>
      </c>
      <c r="D373" s="190" t="str">
        <f>תקן[[#This Row],[סוג פריט]]</f>
        <v>ריהוט</v>
      </c>
      <c r="E373" s="190" t="str">
        <f>תקן[[#This Row],[קטגוריה]]</f>
        <v>חדרי צוות/רב תחומי</v>
      </c>
      <c r="F373" s="177" t="str">
        <f>תקן[[#This Row],[תיאור הפריט]]</f>
        <v>פרגוד אחות 3 כנפיים</v>
      </c>
      <c r="G373" s="190">
        <f>תקן[[#This Row],[עלות פריט]]</f>
        <v>700</v>
      </c>
      <c r="H373" s="190">
        <f>תקן[[#This Row],[כמות]]</f>
        <v>1</v>
      </c>
      <c r="I373" s="190">
        <f>תקן[[#This Row],[סהכ עלות]]</f>
        <v>700</v>
      </c>
      <c r="J373" s="191"/>
      <c r="K373" s="179" t="str">
        <f t="shared" si="68"/>
        <v>פרגוד אחות 3 כנפיים</v>
      </c>
      <c r="L373" s="180"/>
      <c r="M373" s="181">
        <f t="shared" si="66"/>
        <v>-1</v>
      </c>
      <c r="N373" s="181">
        <f t="shared" si="67"/>
        <v>0</v>
      </c>
      <c r="O373" s="180"/>
      <c r="P373" s="192"/>
      <c r="Q373" s="185" t="str">
        <f t="shared" si="62"/>
        <v>תשושי נפש</v>
      </c>
      <c r="R373" s="185">
        <f t="shared" si="63"/>
        <v>20</v>
      </c>
      <c r="S373" s="185" t="str">
        <f t="shared" si="64"/>
        <v>ריהוט</v>
      </c>
      <c r="T373" s="186" t="str">
        <f t="shared" si="65"/>
        <v>פרגוד אחות 3 כנפיים</v>
      </c>
      <c r="U373" s="187">
        <f t="shared" si="59"/>
        <v>0</v>
      </c>
      <c r="V373" s="181">
        <f t="shared" si="60"/>
        <v>-1</v>
      </c>
      <c r="W373" s="181">
        <f t="shared" si="61"/>
        <v>700</v>
      </c>
      <c r="X373" s="181">
        <f t="shared" si="69"/>
        <v>0</v>
      </c>
      <c r="Y373" s="193"/>
      <c r="AA373" s="189" t="str">
        <f>'טבלה מרכזת תקן מקור'!A373</f>
        <v>תשושי נפש</v>
      </c>
      <c r="AB373" s="189">
        <f>'טבלה מרכזת תקן מקור'!B373</f>
        <v>20</v>
      </c>
      <c r="AC373" s="189" t="str">
        <f>'טבלה מרכזת תקן מקור'!C373</f>
        <v>ריהוט</v>
      </c>
      <c r="AD373" s="189" t="str">
        <f>'טבלה מרכזת תקן מקור'!D373</f>
        <v>חדרי צוות/רב תחומי</v>
      </c>
      <c r="AE373" s="189" t="str">
        <f>'טבלה מרכזת תקן מקור'!E373</f>
        <v>פרגוד אחות 3 כנפיים</v>
      </c>
      <c r="AF373" s="189">
        <f>'טבלה מרכזת תקן מקור'!F373</f>
        <v>700</v>
      </c>
      <c r="AG373" s="189">
        <f>'טבלה מרכזת תקן מקור'!G373</f>
        <v>1</v>
      </c>
      <c r="AH373" s="189">
        <f>'טבלה מרכזת תקן מקור'!H373</f>
        <v>700</v>
      </c>
    </row>
    <row r="374" spans="2:34" ht="15" thickBot="1" x14ac:dyDescent="0.25">
      <c r="B374" s="190" t="str">
        <f>תקן[[#This Row],[סוג מרכז]]</f>
        <v>תשושי נפש</v>
      </c>
      <c r="C374" s="190">
        <f>תקן[[#This Row],[גודל מרכז]]</f>
        <v>20</v>
      </c>
      <c r="D374" s="190" t="str">
        <f>תקן[[#This Row],[סוג פריט]]</f>
        <v>ריהוט</v>
      </c>
      <c r="E374" s="190" t="str">
        <f>תקן[[#This Row],[קטגוריה]]</f>
        <v>חדר אוכל</v>
      </c>
      <c r="F374" s="177" t="str">
        <f>תקן[[#This Row],[תיאור הפריט]]</f>
        <v>שולחן אוכל (4 מקומות)</v>
      </c>
      <c r="G374" s="190">
        <f>תקן[[#This Row],[עלות פריט]]</f>
        <v>1590</v>
      </c>
      <c r="H374" s="190">
        <f>תקן[[#This Row],[כמות]]</f>
        <v>5</v>
      </c>
      <c r="I374" s="190">
        <f>תקן[[#This Row],[סהכ עלות]]</f>
        <v>7950</v>
      </c>
      <c r="J374" s="191"/>
      <c r="K374" s="179" t="str">
        <f t="shared" si="68"/>
        <v>שולחן אוכל (4 מקומות)</v>
      </c>
      <c r="L374" s="180"/>
      <c r="M374" s="181">
        <f t="shared" si="66"/>
        <v>-5</v>
      </c>
      <c r="N374" s="181">
        <f t="shared" si="67"/>
        <v>0</v>
      </c>
      <c r="O374" s="180"/>
      <c r="P374" s="192"/>
      <c r="Q374" s="185" t="str">
        <f t="shared" si="62"/>
        <v>תשושי נפש</v>
      </c>
      <c r="R374" s="185">
        <f t="shared" si="63"/>
        <v>20</v>
      </c>
      <c r="S374" s="185" t="str">
        <f t="shared" si="64"/>
        <v>ריהוט</v>
      </c>
      <c r="T374" s="186" t="str">
        <f t="shared" si="65"/>
        <v>שולחן אוכל (4 מקומות)</v>
      </c>
      <c r="U374" s="187">
        <f t="shared" si="59"/>
        <v>0</v>
      </c>
      <c r="V374" s="181">
        <f t="shared" si="60"/>
        <v>-5</v>
      </c>
      <c r="W374" s="181">
        <f t="shared" si="61"/>
        <v>1590</v>
      </c>
      <c r="X374" s="181">
        <f t="shared" si="69"/>
        <v>0</v>
      </c>
      <c r="Y374" s="193"/>
      <c r="AA374" s="189" t="str">
        <f>'טבלה מרכזת תקן מקור'!A374</f>
        <v>תשושי נפש</v>
      </c>
      <c r="AB374" s="189">
        <f>'טבלה מרכזת תקן מקור'!B374</f>
        <v>20</v>
      </c>
      <c r="AC374" s="189" t="str">
        <f>'טבלה מרכזת תקן מקור'!C374</f>
        <v>ריהוט</v>
      </c>
      <c r="AD374" s="189" t="str">
        <f>'טבלה מרכזת תקן מקור'!D374</f>
        <v>חדר אוכל</v>
      </c>
      <c r="AE374" s="189" t="str">
        <f>'טבלה מרכזת תקן מקור'!E374</f>
        <v>שולחן אוכל (4 מקומות)</v>
      </c>
      <c r="AF374" s="189">
        <f>'טבלה מרכזת תקן מקור'!F374</f>
        <v>1590</v>
      </c>
      <c r="AG374" s="189">
        <f>'טבלה מרכזת תקן מקור'!G374</f>
        <v>5</v>
      </c>
      <c r="AH374" s="189">
        <f>'טבלה מרכזת תקן מקור'!H374</f>
        <v>7950</v>
      </c>
    </row>
    <row r="375" spans="2:34" ht="15" thickBot="1" x14ac:dyDescent="0.25">
      <c r="B375" s="190" t="str">
        <f>תקן[[#This Row],[סוג מרכז]]</f>
        <v>תשושי נפש</v>
      </c>
      <c r="C375" s="190">
        <f>תקן[[#This Row],[גודל מרכז]]</f>
        <v>20</v>
      </c>
      <c r="D375" s="190" t="str">
        <f>תקן[[#This Row],[סוג פריט]]</f>
        <v>ריהוט</v>
      </c>
      <c r="E375" s="190" t="str">
        <f>תקן[[#This Row],[קטגוריה]]</f>
        <v>חצר פעילות ומנוחה</v>
      </c>
      <c r="F375" s="177" t="str">
        <f>תקן[[#This Row],[תיאור הפריט]]</f>
        <v>שולחן גן</v>
      </c>
      <c r="G375" s="190">
        <f>תקן[[#This Row],[עלות פריט]]</f>
        <v>850</v>
      </c>
      <c r="H375" s="190">
        <f>תקן[[#This Row],[כמות]]</f>
        <v>1</v>
      </c>
      <c r="I375" s="190">
        <f>תקן[[#This Row],[סהכ עלות]]</f>
        <v>850</v>
      </c>
      <c r="J375" s="191"/>
      <c r="K375" s="179" t="str">
        <f t="shared" si="68"/>
        <v>שולחן גן</v>
      </c>
      <c r="L375" s="180"/>
      <c r="M375" s="181">
        <f t="shared" si="66"/>
        <v>-1</v>
      </c>
      <c r="N375" s="181">
        <f t="shared" si="67"/>
        <v>0</v>
      </c>
      <c r="O375" s="180"/>
      <c r="P375" s="192"/>
      <c r="Q375" s="185" t="str">
        <f t="shared" si="62"/>
        <v>תשושי נפש</v>
      </c>
      <c r="R375" s="185">
        <f t="shared" si="63"/>
        <v>20</v>
      </c>
      <c r="S375" s="185" t="str">
        <f t="shared" si="64"/>
        <v>ריהוט</v>
      </c>
      <c r="T375" s="186" t="str">
        <f t="shared" si="65"/>
        <v>שולחן גן</v>
      </c>
      <c r="U375" s="187">
        <f t="shared" si="59"/>
        <v>0</v>
      </c>
      <c r="V375" s="181">
        <f t="shared" si="60"/>
        <v>-1</v>
      </c>
      <c r="W375" s="181">
        <f t="shared" si="61"/>
        <v>850</v>
      </c>
      <c r="X375" s="181">
        <f t="shared" si="69"/>
        <v>0</v>
      </c>
      <c r="Y375" s="193"/>
      <c r="AA375" s="189" t="str">
        <f>'טבלה מרכזת תקן מקור'!A375</f>
        <v>תשושי נפש</v>
      </c>
      <c r="AB375" s="189">
        <f>'טבלה מרכזת תקן מקור'!B375</f>
        <v>20</v>
      </c>
      <c r="AC375" s="189" t="str">
        <f>'טבלה מרכזת תקן מקור'!C375</f>
        <v>ריהוט</v>
      </c>
      <c r="AD375" s="189" t="str">
        <f>'טבלה מרכזת תקן מקור'!D375</f>
        <v>חצר פעילות ומנוחה</v>
      </c>
      <c r="AE375" s="189" t="str">
        <f>'טבלה מרכזת תקן מקור'!E375</f>
        <v>שולחן גן</v>
      </c>
      <c r="AF375" s="189">
        <f>'טבלה מרכזת תקן מקור'!F375</f>
        <v>850</v>
      </c>
      <c r="AG375" s="189">
        <f>'טבלה מרכזת תקן מקור'!G375</f>
        <v>1</v>
      </c>
      <c r="AH375" s="189">
        <f>'טבלה מרכזת תקן מקור'!H375</f>
        <v>850</v>
      </c>
    </row>
    <row r="376" spans="2:34" ht="15" thickBot="1" x14ac:dyDescent="0.25">
      <c r="B376" s="190" t="str">
        <f>תקן[[#This Row],[סוג מרכז]]</f>
        <v>תשושי נפש</v>
      </c>
      <c r="C376" s="190">
        <f>תקן[[#This Row],[גודל מרכז]]</f>
        <v>20</v>
      </c>
      <c r="D376" s="190" t="str">
        <f>תקן[[#This Row],[סוג פריט]]</f>
        <v>ריהוט</v>
      </c>
      <c r="E376" s="190" t="str">
        <f>תקן[[#This Row],[קטגוריה]]</f>
        <v>חדר מחשבים</v>
      </c>
      <c r="F376" s="177" t="str">
        <f>תקן[[#This Row],[תיאור הפריט]]</f>
        <v>שולחן מחשב</v>
      </c>
      <c r="G376" s="190">
        <f>תקן[[#This Row],[עלות פריט]]</f>
        <v>750</v>
      </c>
      <c r="H376" s="190">
        <f>תקן[[#This Row],[כמות]]</f>
        <v>1</v>
      </c>
      <c r="I376" s="190">
        <f>תקן[[#This Row],[סהכ עלות]]</f>
        <v>750</v>
      </c>
      <c r="J376" s="191"/>
      <c r="K376" s="179" t="str">
        <f t="shared" si="68"/>
        <v>שולחן מחשב</v>
      </c>
      <c r="L376" s="180"/>
      <c r="M376" s="181">
        <f t="shared" si="66"/>
        <v>-1</v>
      </c>
      <c r="N376" s="181">
        <f t="shared" si="67"/>
        <v>0</v>
      </c>
      <c r="O376" s="180"/>
      <c r="P376" s="192"/>
      <c r="Q376" s="185" t="str">
        <f t="shared" si="62"/>
        <v>תשושי נפש</v>
      </c>
      <c r="R376" s="185">
        <f t="shared" si="63"/>
        <v>20</v>
      </c>
      <c r="S376" s="185" t="str">
        <f t="shared" si="64"/>
        <v>ריהוט</v>
      </c>
      <c r="T376" s="186" t="str">
        <f t="shared" si="65"/>
        <v>שולחן מחשב</v>
      </c>
      <c r="U376" s="187">
        <f t="shared" si="59"/>
        <v>0</v>
      </c>
      <c r="V376" s="181">
        <f t="shared" si="60"/>
        <v>-1</v>
      </c>
      <c r="W376" s="181">
        <f t="shared" si="61"/>
        <v>750</v>
      </c>
      <c r="X376" s="181">
        <f t="shared" si="69"/>
        <v>0</v>
      </c>
      <c r="Y376" s="193"/>
      <c r="AA376" s="189" t="str">
        <f>'טבלה מרכזת תקן מקור'!A376</f>
        <v>תשושי נפש</v>
      </c>
      <c r="AB376" s="189">
        <f>'טבלה מרכזת תקן מקור'!B376</f>
        <v>20</v>
      </c>
      <c r="AC376" s="189" t="str">
        <f>'טבלה מרכזת תקן מקור'!C376</f>
        <v>ריהוט</v>
      </c>
      <c r="AD376" s="189" t="str">
        <f>'טבלה מרכזת תקן מקור'!D376</f>
        <v>חדר מחשבים</v>
      </c>
      <c r="AE376" s="189" t="str">
        <f>'טבלה מרכזת תקן מקור'!E376</f>
        <v>שולחן מחשב</v>
      </c>
      <c r="AF376" s="189">
        <f>'טבלה מרכזת תקן מקור'!F376</f>
        <v>750</v>
      </c>
      <c r="AG376" s="189">
        <f>'טבלה מרכזת תקן מקור'!G376</f>
        <v>1</v>
      </c>
      <c r="AH376" s="189">
        <f>'טבלה מרכזת תקן מקור'!H376</f>
        <v>750</v>
      </c>
    </row>
    <row r="377" spans="2:34" ht="15" thickBot="1" x14ac:dyDescent="0.25">
      <c r="B377" s="190" t="str">
        <f>תקן[[#This Row],[סוג מרכז]]</f>
        <v>תשושי נפש</v>
      </c>
      <c r="C377" s="190">
        <f>תקן[[#This Row],[גודל מרכז]]</f>
        <v>20</v>
      </c>
      <c r="D377" s="190" t="str">
        <f>תקן[[#This Row],[סוג פריט]]</f>
        <v>ריהוט</v>
      </c>
      <c r="E377" s="190" t="str">
        <f>תקן[[#This Row],[קטגוריה]]</f>
        <v>חדר מחשבים</v>
      </c>
      <c r="F377" s="177" t="str">
        <f>תקן[[#This Row],[תיאור הפריט]]</f>
        <v>שולחן מחשב מתכנן</v>
      </c>
      <c r="G377" s="190">
        <f>תקן[[#This Row],[עלות פריט]]</f>
        <v>2500</v>
      </c>
      <c r="H377" s="190">
        <f>תקן[[#This Row],[כמות]]</f>
        <v>1</v>
      </c>
      <c r="I377" s="190">
        <f>תקן[[#This Row],[סהכ עלות]]</f>
        <v>2500</v>
      </c>
      <c r="J377" s="191"/>
      <c r="K377" s="179" t="str">
        <f t="shared" si="68"/>
        <v>שולחן מחשב מתכנן</v>
      </c>
      <c r="L377" s="180"/>
      <c r="M377" s="181">
        <f t="shared" si="66"/>
        <v>-1</v>
      </c>
      <c r="N377" s="181">
        <f t="shared" si="67"/>
        <v>0</v>
      </c>
      <c r="O377" s="180"/>
      <c r="P377" s="192"/>
      <c r="Q377" s="185" t="str">
        <f t="shared" si="62"/>
        <v>תשושי נפש</v>
      </c>
      <c r="R377" s="185">
        <f t="shared" si="63"/>
        <v>20</v>
      </c>
      <c r="S377" s="185" t="str">
        <f t="shared" si="64"/>
        <v>ריהוט</v>
      </c>
      <c r="T377" s="186" t="str">
        <f t="shared" si="65"/>
        <v>שולחן מחשב מתכנן</v>
      </c>
      <c r="U377" s="187">
        <f t="shared" si="59"/>
        <v>0</v>
      </c>
      <c r="V377" s="181">
        <f t="shared" si="60"/>
        <v>-1</v>
      </c>
      <c r="W377" s="181">
        <f t="shared" si="61"/>
        <v>2500</v>
      </c>
      <c r="X377" s="181">
        <f t="shared" si="69"/>
        <v>0</v>
      </c>
      <c r="Y377" s="193"/>
      <c r="AA377" s="189" t="str">
        <f>'טבלה מרכזת תקן מקור'!A377</f>
        <v>תשושי נפש</v>
      </c>
      <c r="AB377" s="189">
        <f>'טבלה מרכזת תקן מקור'!B377</f>
        <v>20</v>
      </c>
      <c r="AC377" s="189" t="str">
        <f>'טבלה מרכזת תקן מקור'!C377</f>
        <v>ריהוט</v>
      </c>
      <c r="AD377" s="189" t="str">
        <f>'טבלה מרכזת תקן מקור'!D377</f>
        <v>חדר מחשבים</v>
      </c>
      <c r="AE377" s="189" t="str">
        <f>'טבלה מרכזת תקן מקור'!E377</f>
        <v>שולחן מחשב מתכנן</v>
      </c>
      <c r="AF377" s="189">
        <f>'טבלה מרכזת תקן מקור'!F377</f>
        <v>2500</v>
      </c>
      <c r="AG377" s="189">
        <f>'טבלה מרכזת תקן מקור'!G377</f>
        <v>1</v>
      </c>
      <c r="AH377" s="189">
        <f>'טבלה מרכזת תקן מקור'!H377</f>
        <v>2500</v>
      </c>
    </row>
    <row r="378" spans="2:34" ht="29.25" thickBot="1" x14ac:dyDescent="0.25">
      <c r="B378" s="190" t="str">
        <f>תקן[[#This Row],[סוג מרכז]]</f>
        <v>תשושי נפש</v>
      </c>
      <c r="C378" s="190">
        <f>תקן[[#This Row],[גודל מרכז]]</f>
        <v>20</v>
      </c>
      <c r="D378" s="190" t="str">
        <f>תקן[[#This Row],[סוג פריט]]</f>
        <v>ריהוט</v>
      </c>
      <c r="E378" s="190" t="str">
        <f>תקן[[#This Row],[קטגוריה]]</f>
        <v>חדר מזכירות וקבלה</v>
      </c>
      <c r="F378" s="177" t="str">
        <f>תקן[[#This Row],[תיאור הפריט]]</f>
        <v>שולחן משרדי + שלוחה + מגירות</v>
      </c>
      <c r="G378" s="190">
        <f>תקן[[#This Row],[עלות פריט]]</f>
        <v>1700</v>
      </c>
      <c r="H378" s="190">
        <f>תקן[[#This Row],[כמות]]</f>
        <v>0</v>
      </c>
      <c r="I378" s="190">
        <f>תקן[[#This Row],[סהכ עלות]]</f>
        <v>0</v>
      </c>
      <c r="J378" s="191"/>
      <c r="K378" s="179" t="str">
        <f t="shared" si="68"/>
        <v>שולחן משרדי + שלוחה + מגירות</v>
      </c>
      <c r="L378" s="180"/>
      <c r="M378" s="181">
        <f t="shared" si="66"/>
        <v>0</v>
      </c>
      <c r="N378" s="181">
        <f t="shared" si="67"/>
        <v>0</v>
      </c>
      <c r="O378" s="180"/>
      <c r="P378" s="192"/>
      <c r="Q378" s="185" t="str">
        <f t="shared" si="62"/>
        <v>תשושי נפש</v>
      </c>
      <c r="R378" s="185">
        <f t="shared" si="63"/>
        <v>20</v>
      </c>
      <c r="S378" s="185" t="str">
        <f t="shared" si="64"/>
        <v>ריהוט</v>
      </c>
      <c r="T378" s="186" t="str">
        <f t="shared" si="65"/>
        <v>שולחן משרדי + שלוחה + מגירות</v>
      </c>
      <c r="U378" s="187">
        <f t="shared" si="59"/>
        <v>0</v>
      </c>
      <c r="V378" s="181">
        <f t="shared" si="60"/>
        <v>0</v>
      </c>
      <c r="W378" s="181">
        <f t="shared" si="61"/>
        <v>1700</v>
      </c>
      <c r="X378" s="181">
        <f t="shared" si="69"/>
        <v>0</v>
      </c>
      <c r="Y378" s="193"/>
      <c r="AA378" s="189" t="str">
        <f>'טבלה מרכזת תקן מקור'!A378</f>
        <v>תשושי נפש</v>
      </c>
      <c r="AB378" s="189">
        <f>'טבלה מרכזת תקן מקור'!B378</f>
        <v>20</v>
      </c>
      <c r="AC378" s="189" t="str">
        <f>'טבלה מרכזת תקן מקור'!C378</f>
        <v>ריהוט</v>
      </c>
      <c r="AD378" s="189" t="str">
        <f>'טבלה מרכזת תקן מקור'!D378</f>
        <v>חדר מזכירות וקבלה</v>
      </c>
      <c r="AE378" s="189" t="str">
        <f>'טבלה מרכזת תקן מקור'!E378</f>
        <v>שולחן משרדי + שלוחה + מגירות</v>
      </c>
      <c r="AF378" s="189">
        <f>'טבלה מרכזת תקן מקור'!F378</f>
        <v>1700</v>
      </c>
      <c r="AG378" s="189">
        <f>'טבלה מרכזת תקן מקור'!G378</f>
        <v>0</v>
      </c>
      <c r="AH378" s="189">
        <f>'טבלה מרכזת תקן מקור'!H378</f>
        <v>0</v>
      </c>
    </row>
    <row r="379" spans="2:34" ht="29.25" thickBot="1" x14ac:dyDescent="0.25">
      <c r="B379" s="190" t="str">
        <f>תקן[[#This Row],[סוג מרכז]]</f>
        <v>תשושי נפש</v>
      </c>
      <c r="C379" s="190">
        <f>תקן[[#This Row],[גודל מרכז]]</f>
        <v>20</v>
      </c>
      <c r="D379" s="190" t="str">
        <f>תקן[[#This Row],[סוג פריט]]</f>
        <v>ריהוט</v>
      </c>
      <c r="E379" s="190" t="str">
        <f>תקן[[#This Row],[קטגוריה]]</f>
        <v>חדר מנהל</v>
      </c>
      <c r="F379" s="177" t="str">
        <f>תקן[[#This Row],[תיאור הפריט]]</f>
        <v>שולחן משרדי + שלוחה + מגירות</v>
      </c>
      <c r="G379" s="190">
        <f>תקן[[#This Row],[עלות פריט]]</f>
        <v>1700</v>
      </c>
      <c r="H379" s="190">
        <f>תקן[[#This Row],[כמות]]</f>
        <v>0</v>
      </c>
      <c r="I379" s="190">
        <f>תקן[[#This Row],[סהכ עלות]]</f>
        <v>0</v>
      </c>
      <c r="J379" s="191"/>
      <c r="K379" s="179" t="str">
        <f t="shared" si="68"/>
        <v>שולחן משרדי + שלוחה + מגירות</v>
      </c>
      <c r="L379" s="180"/>
      <c r="M379" s="181">
        <f t="shared" si="66"/>
        <v>0</v>
      </c>
      <c r="N379" s="181">
        <f t="shared" si="67"/>
        <v>0</v>
      </c>
      <c r="O379" s="180"/>
      <c r="P379" s="192"/>
      <c r="Q379" s="185" t="str">
        <f t="shared" si="62"/>
        <v>תשושי נפש</v>
      </c>
      <c r="R379" s="185">
        <f t="shared" si="63"/>
        <v>20</v>
      </c>
      <c r="S379" s="185" t="str">
        <f t="shared" si="64"/>
        <v>ריהוט</v>
      </c>
      <c r="T379" s="186" t="str">
        <f t="shared" si="65"/>
        <v>שולחן משרדי + שלוחה + מגירות</v>
      </c>
      <c r="U379" s="187">
        <f t="shared" si="59"/>
        <v>0</v>
      </c>
      <c r="V379" s="181">
        <f t="shared" si="60"/>
        <v>0</v>
      </c>
      <c r="W379" s="181">
        <f t="shared" si="61"/>
        <v>1700</v>
      </c>
      <c r="X379" s="181">
        <f t="shared" si="69"/>
        <v>0</v>
      </c>
      <c r="Y379" s="193"/>
      <c r="AA379" s="189" t="str">
        <f>'טבלה מרכזת תקן מקור'!A379</f>
        <v>תשושי נפש</v>
      </c>
      <c r="AB379" s="189">
        <f>'טבלה מרכזת תקן מקור'!B379</f>
        <v>20</v>
      </c>
      <c r="AC379" s="189" t="str">
        <f>'טבלה מרכזת תקן מקור'!C379</f>
        <v>ריהוט</v>
      </c>
      <c r="AD379" s="189" t="str">
        <f>'טבלה מרכזת תקן מקור'!D379</f>
        <v>חדר מנהל</v>
      </c>
      <c r="AE379" s="189" t="str">
        <f>'טבלה מרכזת תקן מקור'!E379</f>
        <v>שולחן משרדי + שלוחה + מגירות</v>
      </c>
      <c r="AF379" s="189">
        <f>'טבלה מרכזת תקן מקור'!F379</f>
        <v>1700</v>
      </c>
      <c r="AG379" s="189">
        <f>'טבלה מרכזת תקן מקור'!G379</f>
        <v>0</v>
      </c>
      <c r="AH379" s="189">
        <f>'טבלה מרכזת תקן מקור'!H379</f>
        <v>0</v>
      </c>
    </row>
    <row r="380" spans="2:34" ht="29.25" thickBot="1" x14ac:dyDescent="0.25">
      <c r="B380" s="190" t="str">
        <f>תקן[[#This Row],[סוג מרכז]]</f>
        <v>תשושי נפש</v>
      </c>
      <c r="C380" s="190">
        <f>תקן[[#This Row],[גודל מרכז]]</f>
        <v>20</v>
      </c>
      <c r="D380" s="190" t="str">
        <f>תקן[[#This Row],[סוג פריט]]</f>
        <v>ריהוט</v>
      </c>
      <c r="E380" s="190" t="str">
        <f>תקן[[#This Row],[קטגוריה]]</f>
        <v>חדרי צוות/רב תחומי</v>
      </c>
      <c r="F380" s="177" t="str">
        <f>תקן[[#This Row],[תיאור הפריט]]</f>
        <v>שולחן משרדי + שלוחה + מגירות</v>
      </c>
      <c r="G380" s="190">
        <f>תקן[[#This Row],[עלות פריט]]</f>
        <v>1700</v>
      </c>
      <c r="H380" s="190">
        <f>תקן[[#This Row],[כמות]]</f>
        <v>1</v>
      </c>
      <c r="I380" s="190">
        <f>תקן[[#This Row],[סהכ עלות]]</f>
        <v>1700</v>
      </c>
      <c r="J380" s="191"/>
      <c r="K380" s="179" t="str">
        <f t="shared" si="68"/>
        <v>שולחן משרדי + שלוחה + מגירות</v>
      </c>
      <c r="L380" s="180"/>
      <c r="M380" s="181">
        <f t="shared" si="66"/>
        <v>-1</v>
      </c>
      <c r="N380" s="181">
        <f t="shared" si="67"/>
        <v>0</v>
      </c>
      <c r="O380" s="180"/>
      <c r="P380" s="192"/>
      <c r="Q380" s="185" t="str">
        <f t="shared" si="62"/>
        <v>תשושי נפש</v>
      </c>
      <c r="R380" s="185">
        <f t="shared" si="63"/>
        <v>20</v>
      </c>
      <c r="S380" s="185" t="str">
        <f t="shared" si="64"/>
        <v>ריהוט</v>
      </c>
      <c r="T380" s="186" t="str">
        <f t="shared" si="65"/>
        <v>שולחן משרדי + שלוחה + מגירות</v>
      </c>
      <c r="U380" s="187">
        <f t="shared" si="59"/>
        <v>0</v>
      </c>
      <c r="V380" s="181">
        <f t="shared" si="60"/>
        <v>-1</v>
      </c>
      <c r="W380" s="181">
        <f t="shared" si="61"/>
        <v>1700</v>
      </c>
      <c r="X380" s="181">
        <f t="shared" si="69"/>
        <v>0</v>
      </c>
      <c r="Y380" s="193"/>
      <c r="AA380" s="189" t="str">
        <f>'טבלה מרכזת תקן מקור'!A380</f>
        <v>תשושי נפש</v>
      </c>
      <c r="AB380" s="189">
        <f>'טבלה מרכזת תקן מקור'!B380</f>
        <v>20</v>
      </c>
      <c r="AC380" s="189" t="str">
        <f>'טבלה מרכזת תקן מקור'!C380</f>
        <v>ריהוט</v>
      </c>
      <c r="AD380" s="189" t="str">
        <f>'טבלה מרכזת תקן מקור'!D380</f>
        <v>חדרי צוות/רב תחומי</v>
      </c>
      <c r="AE380" s="189" t="str">
        <f>'טבלה מרכזת תקן מקור'!E380</f>
        <v>שולחן משרדי + שלוחה + מגירות</v>
      </c>
      <c r="AF380" s="189">
        <f>'טבלה מרכזת תקן מקור'!F380</f>
        <v>1700</v>
      </c>
      <c r="AG380" s="189">
        <f>'טבלה מרכזת תקן מקור'!G380</f>
        <v>1</v>
      </c>
      <c r="AH380" s="189">
        <f>'טבלה מרכזת תקן מקור'!H380</f>
        <v>1700</v>
      </c>
    </row>
    <row r="381" spans="2:34" ht="15" thickBot="1" x14ac:dyDescent="0.25">
      <c r="B381" s="190" t="str">
        <f>תקן[[#This Row],[סוג מרכז]]</f>
        <v>תשושי נפש</v>
      </c>
      <c r="C381" s="190">
        <f>תקן[[#This Row],[גודל מרכז]]</f>
        <v>20</v>
      </c>
      <c r="D381" s="190" t="str">
        <f>תקן[[#This Row],[סוג פריט]]</f>
        <v>ריהוט</v>
      </c>
      <c r="E381" s="190" t="str">
        <f>תקן[[#This Row],[קטגוריה]]</f>
        <v>אולם כניסה</v>
      </c>
      <c r="F381" s="177" t="str">
        <f>תקן[[#This Row],[תיאור הפריט]]</f>
        <v xml:space="preserve">שולחן פינתי נמוך 60/60  </v>
      </c>
      <c r="G381" s="190">
        <f>תקן[[#This Row],[עלות פריט]]</f>
        <v>800</v>
      </c>
      <c r="H381" s="190">
        <f>תקן[[#This Row],[כמות]]</f>
        <v>1</v>
      </c>
      <c r="I381" s="190">
        <f>תקן[[#This Row],[סהכ עלות]]</f>
        <v>800</v>
      </c>
      <c r="J381" s="191"/>
      <c r="K381" s="179" t="str">
        <f t="shared" si="68"/>
        <v xml:space="preserve">שולחן פינתי נמוך 60/60  </v>
      </c>
      <c r="L381" s="180"/>
      <c r="M381" s="181">
        <f t="shared" si="66"/>
        <v>-1</v>
      </c>
      <c r="N381" s="181">
        <f t="shared" si="67"/>
        <v>0</v>
      </c>
      <c r="O381" s="180"/>
      <c r="P381" s="192"/>
      <c r="Q381" s="185" t="str">
        <f t="shared" si="62"/>
        <v>תשושי נפש</v>
      </c>
      <c r="R381" s="185">
        <f t="shared" si="63"/>
        <v>20</v>
      </c>
      <c r="S381" s="185" t="str">
        <f t="shared" si="64"/>
        <v>ריהוט</v>
      </c>
      <c r="T381" s="186" t="str">
        <f t="shared" si="65"/>
        <v xml:space="preserve">שולחן פינתי נמוך 60/60  </v>
      </c>
      <c r="U381" s="187">
        <f t="shared" si="59"/>
        <v>0</v>
      </c>
      <c r="V381" s="181">
        <f t="shared" si="60"/>
        <v>-1</v>
      </c>
      <c r="W381" s="181">
        <f t="shared" si="61"/>
        <v>800</v>
      </c>
      <c r="X381" s="181">
        <f t="shared" si="69"/>
        <v>0</v>
      </c>
      <c r="Y381" s="193"/>
      <c r="AA381" s="189" t="str">
        <f>'טבלה מרכזת תקן מקור'!A381</f>
        <v>תשושי נפש</v>
      </c>
      <c r="AB381" s="189">
        <f>'טבלה מרכזת תקן מקור'!B381</f>
        <v>20</v>
      </c>
      <c r="AC381" s="189" t="str">
        <f>'טבלה מרכזת תקן מקור'!C381</f>
        <v>ריהוט</v>
      </c>
      <c r="AD381" s="189" t="str">
        <f>'טבלה מרכזת תקן מקור'!D381</f>
        <v>אולם כניסה</v>
      </c>
      <c r="AE381" s="189" t="str">
        <f>'טבלה מרכזת תקן מקור'!E381</f>
        <v xml:space="preserve">שולחן פינתי נמוך 60/60  </v>
      </c>
      <c r="AF381" s="189">
        <f>'טבלה מרכזת תקן מקור'!F381</f>
        <v>800</v>
      </c>
      <c r="AG381" s="189">
        <f>'טבלה מרכזת תקן מקור'!G381</f>
        <v>1</v>
      </c>
      <c r="AH381" s="189">
        <f>'טבלה מרכזת תקן מקור'!H381</f>
        <v>800</v>
      </c>
    </row>
    <row r="382" spans="2:34" ht="15" thickBot="1" x14ac:dyDescent="0.25">
      <c r="B382" s="190" t="str">
        <f>תקן[[#This Row],[סוג מרכז]]</f>
        <v>תשושי נפש</v>
      </c>
      <c r="C382" s="190">
        <f>תקן[[#This Row],[גודל מרכז]]</f>
        <v>20</v>
      </c>
      <c r="D382" s="190" t="str">
        <f>תקן[[#This Row],[סוג פריט]]</f>
        <v>ריהוט</v>
      </c>
      <c r="E382" s="190" t="str">
        <f>תקן[[#This Row],[קטגוריה]]</f>
        <v>חדרי פעילות/תעסוקה</v>
      </c>
      <c r="F382" s="177" t="str">
        <f>תקן[[#This Row],[תיאור הפריט]]</f>
        <v>שולחן פעילות 6 מקומות</v>
      </c>
      <c r="G382" s="190">
        <f>תקן[[#This Row],[עלות פריט]]</f>
        <v>1500</v>
      </c>
      <c r="H382" s="190">
        <f>תקן[[#This Row],[כמות]]</f>
        <v>4</v>
      </c>
      <c r="I382" s="190">
        <f>תקן[[#This Row],[סהכ עלות]]</f>
        <v>6000</v>
      </c>
      <c r="J382" s="191"/>
      <c r="K382" s="179" t="str">
        <f t="shared" si="68"/>
        <v>שולחן פעילות 6 מקומות</v>
      </c>
      <c r="L382" s="180"/>
      <c r="M382" s="181">
        <f t="shared" si="66"/>
        <v>-4</v>
      </c>
      <c r="N382" s="181">
        <f t="shared" si="67"/>
        <v>0</v>
      </c>
      <c r="O382" s="180"/>
      <c r="P382" s="192"/>
      <c r="Q382" s="185" t="str">
        <f t="shared" si="62"/>
        <v>תשושי נפש</v>
      </c>
      <c r="R382" s="185">
        <f t="shared" si="63"/>
        <v>20</v>
      </c>
      <c r="S382" s="185" t="str">
        <f t="shared" si="64"/>
        <v>ריהוט</v>
      </c>
      <c r="T382" s="186" t="str">
        <f t="shared" si="65"/>
        <v>שולחן פעילות 6 מקומות</v>
      </c>
      <c r="U382" s="187">
        <f t="shared" si="59"/>
        <v>0</v>
      </c>
      <c r="V382" s="181">
        <f t="shared" si="60"/>
        <v>-4</v>
      </c>
      <c r="W382" s="181">
        <f t="shared" si="61"/>
        <v>1500</v>
      </c>
      <c r="X382" s="181">
        <f t="shared" si="69"/>
        <v>0</v>
      </c>
      <c r="Y382" s="193"/>
      <c r="AA382" s="189" t="str">
        <f>'טבלה מרכזת תקן מקור'!A382</f>
        <v>תשושי נפש</v>
      </c>
      <c r="AB382" s="189">
        <f>'טבלה מרכזת תקן מקור'!B382</f>
        <v>20</v>
      </c>
      <c r="AC382" s="189" t="str">
        <f>'טבלה מרכזת תקן מקור'!C382</f>
        <v>ריהוט</v>
      </c>
      <c r="AD382" s="189" t="str">
        <f>'טבלה מרכזת תקן מקור'!D382</f>
        <v>חדרי פעילות/תעסוקה</v>
      </c>
      <c r="AE382" s="189" t="str">
        <f>'טבלה מרכזת תקן מקור'!E382</f>
        <v>שולחן פעילות 6 מקומות</v>
      </c>
      <c r="AF382" s="189">
        <f>'טבלה מרכזת תקן מקור'!F382</f>
        <v>1500</v>
      </c>
      <c r="AG382" s="189">
        <f>'טבלה מרכזת תקן מקור'!G382</f>
        <v>4</v>
      </c>
      <c r="AH382" s="189">
        <f>'טבלה מרכזת תקן מקור'!H382</f>
        <v>6000</v>
      </c>
    </row>
    <row r="383" spans="2:34" ht="15" thickBot="1" x14ac:dyDescent="0.25">
      <c r="B383" s="190" t="str">
        <f>תקן[[#This Row],[סוג מרכז]]</f>
        <v>תשושי נפש</v>
      </c>
      <c r="C383" s="190">
        <f>תקן[[#This Row],[גודל מרכז]]</f>
        <v>20</v>
      </c>
      <c r="D383" s="190" t="str">
        <f>תקן[[#This Row],[סוג פריט]]</f>
        <v>ריהוט</v>
      </c>
      <c r="E383" s="190" t="str">
        <f>תקן[[#This Row],[קטגוריה]]</f>
        <v>חדרי צוות/רב תחומי</v>
      </c>
      <c r="F383" s="177" t="str">
        <f>תקן[[#This Row],[תיאור הפריט]]</f>
        <v>שולחן פעילות 6 מקומות</v>
      </c>
      <c r="G383" s="190">
        <f>תקן[[#This Row],[עלות פריט]]</f>
        <v>1500</v>
      </c>
      <c r="H383" s="190">
        <f>תקן[[#This Row],[כמות]]</f>
        <v>1</v>
      </c>
      <c r="I383" s="190">
        <f>תקן[[#This Row],[סהכ עלות]]</f>
        <v>1500</v>
      </c>
      <c r="J383" s="191"/>
      <c r="K383" s="179" t="str">
        <f t="shared" si="68"/>
        <v>שולחן פעילות 6 מקומות</v>
      </c>
      <c r="L383" s="180"/>
      <c r="M383" s="181">
        <f t="shared" si="66"/>
        <v>-1</v>
      </c>
      <c r="N383" s="181">
        <f t="shared" si="67"/>
        <v>0</v>
      </c>
      <c r="O383" s="180"/>
      <c r="P383" s="192"/>
      <c r="Q383" s="185" t="str">
        <f t="shared" si="62"/>
        <v>תשושי נפש</v>
      </c>
      <c r="R383" s="185">
        <f t="shared" si="63"/>
        <v>20</v>
      </c>
      <c r="S383" s="185" t="str">
        <f t="shared" si="64"/>
        <v>ריהוט</v>
      </c>
      <c r="T383" s="186" t="str">
        <f t="shared" si="65"/>
        <v>שולחן פעילות 6 מקומות</v>
      </c>
      <c r="U383" s="187">
        <f t="shared" si="59"/>
        <v>0</v>
      </c>
      <c r="V383" s="181">
        <f t="shared" si="60"/>
        <v>-1</v>
      </c>
      <c r="W383" s="181">
        <f t="shared" si="61"/>
        <v>1500</v>
      </c>
      <c r="X383" s="181">
        <f t="shared" si="69"/>
        <v>0</v>
      </c>
      <c r="Y383" s="193"/>
      <c r="AA383" s="189" t="str">
        <f>'טבלה מרכזת תקן מקור'!A383</f>
        <v>תשושי נפש</v>
      </c>
      <c r="AB383" s="189">
        <f>'טבלה מרכזת תקן מקור'!B383</f>
        <v>20</v>
      </c>
      <c r="AC383" s="189" t="str">
        <f>'טבלה מרכזת תקן מקור'!C383</f>
        <v>ריהוט</v>
      </c>
      <c r="AD383" s="189" t="str">
        <f>'טבלה מרכזת תקן מקור'!D383</f>
        <v>חדרי צוות/רב תחומי</v>
      </c>
      <c r="AE383" s="189" t="str">
        <f>'טבלה מרכזת תקן מקור'!E383</f>
        <v>שולחן פעילות 6 מקומות</v>
      </c>
      <c r="AF383" s="189">
        <f>'טבלה מרכזת תקן מקור'!F383</f>
        <v>1500</v>
      </c>
      <c r="AG383" s="189">
        <f>'טבלה מרכזת תקן מקור'!G383</f>
        <v>1</v>
      </c>
      <c r="AH383" s="189">
        <f>'טבלה מרכזת תקן מקור'!H383</f>
        <v>1500</v>
      </c>
    </row>
    <row r="384" spans="2:34" ht="15" thickBot="1" x14ac:dyDescent="0.25">
      <c r="B384" s="190" t="str">
        <f>תקן[[#This Row],[סוג מרכז]]</f>
        <v>תשושי נפש</v>
      </c>
      <c r="C384" s="190">
        <f>תקן[[#This Row],[גודל מרכז]]</f>
        <v>20</v>
      </c>
      <c r="D384" s="190" t="str">
        <f>תקן[[#This Row],[סוג פריט]]</f>
        <v>ריהוט</v>
      </c>
      <c r="E384" s="190" t="str">
        <f>תקן[[#This Row],[קטגוריה]]</f>
        <v>חצר פעילות ומנוחה</v>
      </c>
      <c r="F384" s="177" t="str">
        <f>תקן[[#This Row],[תיאור הפריט]]</f>
        <v>שמשיית גן</v>
      </c>
      <c r="G384" s="190">
        <f>תקן[[#This Row],[עלות פריט]]</f>
        <v>400</v>
      </c>
      <c r="H384" s="190">
        <f>תקן[[#This Row],[כמות]]</f>
        <v>1</v>
      </c>
      <c r="I384" s="190">
        <f>תקן[[#This Row],[סהכ עלות]]</f>
        <v>400</v>
      </c>
      <c r="J384" s="191"/>
      <c r="K384" s="179" t="str">
        <f t="shared" si="68"/>
        <v>שמשיית גן</v>
      </c>
      <c r="L384" s="180"/>
      <c r="M384" s="181">
        <f t="shared" si="66"/>
        <v>-1</v>
      </c>
      <c r="N384" s="181">
        <f t="shared" si="67"/>
        <v>0</v>
      </c>
      <c r="O384" s="180"/>
      <c r="P384" s="192"/>
      <c r="Q384" s="185" t="str">
        <f t="shared" si="62"/>
        <v>תשושי נפש</v>
      </c>
      <c r="R384" s="185">
        <f t="shared" si="63"/>
        <v>20</v>
      </c>
      <c r="S384" s="185" t="str">
        <f t="shared" si="64"/>
        <v>ריהוט</v>
      </c>
      <c r="T384" s="186" t="str">
        <f t="shared" si="65"/>
        <v>שמשיית גן</v>
      </c>
      <c r="U384" s="187">
        <f t="shared" si="59"/>
        <v>0</v>
      </c>
      <c r="V384" s="181">
        <f t="shared" si="60"/>
        <v>-1</v>
      </c>
      <c r="W384" s="181">
        <f t="shared" si="61"/>
        <v>400</v>
      </c>
      <c r="X384" s="181">
        <f t="shared" si="69"/>
        <v>0</v>
      </c>
      <c r="Y384" s="193"/>
      <c r="AA384" s="189" t="str">
        <f>'טבלה מרכזת תקן מקור'!A384</f>
        <v>תשושי נפש</v>
      </c>
      <c r="AB384" s="189">
        <f>'טבלה מרכזת תקן מקור'!B384</f>
        <v>20</v>
      </c>
      <c r="AC384" s="189" t="str">
        <f>'טבלה מרכזת תקן מקור'!C384</f>
        <v>ריהוט</v>
      </c>
      <c r="AD384" s="189" t="str">
        <f>'טבלה מרכזת תקן מקור'!D384</f>
        <v>חצר פעילות ומנוחה</v>
      </c>
      <c r="AE384" s="189" t="str">
        <f>'טבלה מרכזת תקן מקור'!E384</f>
        <v>שמשיית גן</v>
      </c>
      <c r="AF384" s="189">
        <f>'טבלה מרכזת תקן מקור'!F384</f>
        <v>400</v>
      </c>
      <c r="AG384" s="189">
        <f>'טבלה מרכזת תקן מקור'!G384</f>
        <v>1</v>
      </c>
      <c r="AH384" s="189">
        <f>'טבלה מרכזת תקן מקור'!H384</f>
        <v>400</v>
      </c>
    </row>
    <row r="385" spans="2:34" ht="15" thickBot="1" x14ac:dyDescent="0.25">
      <c r="B385" s="190" t="str">
        <f>תקן[[#This Row],[סוג מרכז]]</f>
        <v>תשושי נפש</v>
      </c>
      <c r="C385" s="190">
        <f>תקן[[#This Row],[גודל מרכז]]</f>
        <v>20</v>
      </c>
      <c r="D385" s="190" t="str">
        <f>תקן[[#This Row],[סוג פריט]]</f>
        <v>ריהוט</v>
      </c>
      <c r="E385" s="190" t="str">
        <f>תקן[[#This Row],[קטגוריה]]</f>
        <v>מלתחה</v>
      </c>
      <c r="F385" s="177" t="str">
        <f>תקן[[#This Row],[תיאור הפריט]]</f>
        <v>תא אישי עם נעילה</v>
      </c>
      <c r="G385" s="190">
        <f>תקן[[#This Row],[עלות פריט]]</f>
        <v>250</v>
      </c>
      <c r="H385" s="190">
        <f>תקן[[#This Row],[כמות]]</f>
        <v>7</v>
      </c>
      <c r="I385" s="190">
        <f>תקן[[#This Row],[סהכ עלות]]</f>
        <v>1750</v>
      </c>
      <c r="J385" s="191"/>
      <c r="K385" s="179" t="str">
        <f t="shared" si="68"/>
        <v>תא אישי עם נעילה</v>
      </c>
      <c r="L385" s="180"/>
      <c r="M385" s="181">
        <f t="shared" si="66"/>
        <v>-7</v>
      </c>
      <c r="N385" s="181">
        <f t="shared" si="67"/>
        <v>0</v>
      </c>
      <c r="O385" s="180"/>
      <c r="P385" s="192"/>
      <c r="Q385" s="185" t="str">
        <f t="shared" si="62"/>
        <v>תשושי נפש</v>
      </c>
      <c r="R385" s="185">
        <f t="shared" si="63"/>
        <v>20</v>
      </c>
      <c r="S385" s="185" t="str">
        <f t="shared" si="64"/>
        <v>ריהוט</v>
      </c>
      <c r="T385" s="186" t="str">
        <f t="shared" si="65"/>
        <v>תא אישי עם נעילה</v>
      </c>
      <c r="U385" s="187">
        <f t="shared" si="59"/>
        <v>0</v>
      </c>
      <c r="V385" s="181">
        <f t="shared" si="60"/>
        <v>-7</v>
      </c>
      <c r="W385" s="181">
        <f t="shared" si="61"/>
        <v>250</v>
      </c>
      <c r="X385" s="181">
        <f t="shared" si="69"/>
        <v>0</v>
      </c>
      <c r="Y385" s="193"/>
      <c r="AA385" s="189" t="str">
        <f>'טבלה מרכזת תקן מקור'!A385</f>
        <v>תשושי נפש</v>
      </c>
      <c r="AB385" s="189">
        <f>'טבלה מרכזת תקן מקור'!B385</f>
        <v>20</v>
      </c>
      <c r="AC385" s="189" t="str">
        <f>'טבלה מרכזת תקן מקור'!C385</f>
        <v>ריהוט</v>
      </c>
      <c r="AD385" s="189" t="str">
        <f>'טבלה מרכזת תקן מקור'!D385</f>
        <v>מלתחה</v>
      </c>
      <c r="AE385" s="189" t="str">
        <f>'טבלה מרכזת תקן מקור'!E385</f>
        <v>תא אישי עם נעילה</v>
      </c>
      <c r="AF385" s="189">
        <f>'טבלה מרכזת תקן מקור'!F385</f>
        <v>250</v>
      </c>
      <c r="AG385" s="189">
        <f>'טבלה מרכזת תקן מקור'!G385</f>
        <v>7</v>
      </c>
      <c r="AH385" s="189">
        <f>'טבלה מרכזת תקן מקור'!H385</f>
        <v>1750</v>
      </c>
    </row>
    <row r="386" spans="2:34" ht="15" thickBot="1" x14ac:dyDescent="0.25">
      <c r="B386" s="190" t="str">
        <f>תקן[[#This Row],[סוג מרכז]]</f>
        <v>תשושי נפש</v>
      </c>
      <c r="C386" s="190">
        <f>תקן[[#This Row],[גודל מרכז]]</f>
        <v>20</v>
      </c>
      <c r="D386" s="190" t="str">
        <f>תקן[[#This Row],[סוג פריט]]</f>
        <v>ריהוט</v>
      </c>
      <c r="E386" s="190" t="str">
        <f>תקן[[#This Row],[קטגוריה]]</f>
        <v>שירותי צוות ומלתחה</v>
      </c>
      <c r="F386" s="177" t="str">
        <f>תקן[[#This Row],[תיאור הפריט]]</f>
        <v>תא אישי עם נעילה</v>
      </c>
      <c r="G386" s="190">
        <f>תקן[[#This Row],[עלות פריט]]</f>
        <v>250</v>
      </c>
      <c r="H386" s="190">
        <f>תקן[[#This Row],[כמות]]</f>
        <v>5</v>
      </c>
      <c r="I386" s="190">
        <f>תקן[[#This Row],[סהכ עלות]]</f>
        <v>1250</v>
      </c>
      <c r="J386" s="191"/>
      <c r="K386" s="179" t="str">
        <f t="shared" si="68"/>
        <v>תא אישי עם נעילה</v>
      </c>
      <c r="L386" s="180"/>
      <c r="M386" s="181">
        <f t="shared" si="66"/>
        <v>-5</v>
      </c>
      <c r="N386" s="181">
        <f t="shared" si="67"/>
        <v>0</v>
      </c>
      <c r="O386" s="180"/>
      <c r="P386" s="192"/>
      <c r="Q386" s="185" t="str">
        <f t="shared" si="62"/>
        <v>תשושי נפש</v>
      </c>
      <c r="R386" s="185">
        <f t="shared" si="63"/>
        <v>20</v>
      </c>
      <c r="S386" s="185" t="str">
        <f t="shared" si="64"/>
        <v>ריהוט</v>
      </c>
      <c r="T386" s="186" t="str">
        <f t="shared" si="65"/>
        <v>תא אישי עם נעילה</v>
      </c>
      <c r="U386" s="187">
        <f t="shared" si="59"/>
        <v>0</v>
      </c>
      <c r="V386" s="181">
        <f t="shared" si="60"/>
        <v>-5</v>
      </c>
      <c r="W386" s="181">
        <f t="shared" si="61"/>
        <v>250</v>
      </c>
      <c r="X386" s="181">
        <f t="shared" si="69"/>
        <v>0</v>
      </c>
      <c r="Y386" s="193"/>
      <c r="AA386" s="189" t="str">
        <f>'טבלה מרכזת תקן מקור'!A386</f>
        <v>תשושי נפש</v>
      </c>
      <c r="AB386" s="189">
        <f>'טבלה מרכזת תקן מקור'!B386</f>
        <v>20</v>
      </c>
      <c r="AC386" s="189" t="str">
        <f>'טבלה מרכזת תקן מקור'!C386</f>
        <v>ריהוט</v>
      </c>
      <c r="AD386" s="189" t="str">
        <f>'טבלה מרכזת תקן מקור'!D386</f>
        <v>שירותי צוות ומלתחה</v>
      </c>
      <c r="AE386" s="189" t="str">
        <f>'טבלה מרכזת תקן מקור'!E386</f>
        <v>תא אישי עם נעילה</v>
      </c>
      <c r="AF386" s="189">
        <f>'טבלה מרכזת תקן מקור'!F386</f>
        <v>250</v>
      </c>
      <c r="AG386" s="189">
        <f>'טבלה מרכזת תקן מקור'!G386</f>
        <v>5</v>
      </c>
      <c r="AH386" s="189">
        <f>'טבלה מרכזת תקן מקור'!H386</f>
        <v>1250</v>
      </c>
    </row>
    <row r="387" spans="2:34" ht="15" thickBot="1" x14ac:dyDescent="0.25">
      <c r="B387" s="190" t="str">
        <f>תקן[[#This Row],[סוג מרכז]]</f>
        <v>תשושי נפש</v>
      </c>
      <c r="C387" s="190">
        <f>תקן[[#This Row],[גודל מרכז]]</f>
        <v>30</v>
      </c>
      <c r="D387" s="190" t="str">
        <f>תקן[[#This Row],[סוג פריט]]</f>
        <v>אביזרים</v>
      </c>
      <c r="E387" s="190" t="str">
        <f>תקן[[#This Row],[קטגוריה]]</f>
        <v>כללי</v>
      </c>
      <c r="F387" s="177" t="str">
        <f>תקן[[#This Row],[תיאור הפריט]]</f>
        <v xml:space="preserve"> שילוט לחדרים (תקציב)</v>
      </c>
      <c r="G387" s="190">
        <f>תקן[[#This Row],[עלות פריט]]</f>
        <v>250</v>
      </c>
      <c r="H387" s="190">
        <f>תקן[[#This Row],[כמות]]</f>
        <v>6</v>
      </c>
      <c r="I387" s="190">
        <f>תקן[[#This Row],[סהכ עלות]]</f>
        <v>1500</v>
      </c>
      <c r="J387" s="191"/>
      <c r="K387" s="179" t="str">
        <f t="shared" si="68"/>
        <v xml:space="preserve"> שילוט לחדרים (תקציב)</v>
      </c>
      <c r="L387" s="180"/>
      <c r="M387" s="181">
        <f t="shared" si="66"/>
        <v>-6</v>
      </c>
      <c r="N387" s="181">
        <f t="shared" si="67"/>
        <v>0</v>
      </c>
      <c r="O387" s="180"/>
      <c r="P387" s="192"/>
      <c r="Q387" s="185" t="str">
        <f t="shared" si="62"/>
        <v>תשושי נפש</v>
      </c>
      <c r="R387" s="185">
        <f t="shared" si="63"/>
        <v>30</v>
      </c>
      <c r="S387" s="185" t="str">
        <f t="shared" si="64"/>
        <v>אביזרים</v>
      </c>
      <c r="T387" s="186" t="str">
        <f t="shared" si="65"/>
        <v xml:space="preserve"> שילוט לחדרים (תקציב)</v>
      </c>
      <c r="U387" s="187">
        <f t="shared" si="59"/>
        <v>0</v>
      </c>
      <c r="V387" s="181">
        <f t="shared" si="60"/>
        <v>-6</v>
      </c>
      <c r="W387" s="181">
        <f t="shared" si="61"/>
        <v>250</v>
      </c>
      <c r="X387" s="181">
        <f t="shared" si="69"/>
        <v>0</v>
      </c>
      <c r="Y387" s="193"/>
      <c r="AA387" s="189" t="str">
        <f>'טבלה מרכזת תקן מקור'!A387</f>
        <v>תשושי נפש</v>
      </c>
      <c r="AB387" s="189">
        <f>'טבלה מרכזת תקן מקור'!B387</f>
        <v>30</v>
      </c>
      <c r="AC387" s="189" t="str">
        <f>'טבלה מרכזת תקן מקור'!C387</f>
        <v>אביזרים</v>
      </c>
      <c r="AD387" s="189" t="str">
        <f>'טבלה מרכזת תקן מקור'!D387</f>
        <v>כללי</v>
      </c>
      <c r="AE387" s="189" t="str">
        <f>'טבלה מרכזת תקן מקור'!E387</f>
        <v xml:space="preserve"> שילוט לחדרים (תקציב)</v>
      </c>
      <c r="AF387" s="189">
        <f>'טבלה מרכזת תקן מקור'!F387</f>
        <v>250</v>
      </c>
      <c r="AG387" s="189">
        <f>'טבלה מרכזת תקן מקור'!G387</f>
        <v>6</v>
      </c>
      <c r="AH387" s="189">
        <f>'טבלה מרכזת תקן מקור'!H387</f>
        <v>1500</v>
      </c>
    </row>
    <row r="388" spans="2:34" ht="29.25" thickBot="1" x14ac:dyDescent="0.25">
      <c r="B388" s="190" t="str">
        <f>תקן[[#This Row],[סוג מרכז]]</f>
        <v>תשושי נפש</v>
      </c>
      <c r="C388" s="190">
        <f>תקן[[#This Row],[גודל מרכז]]</f>
        <v>30</v>
      </c>
      <c r="D388" s="190" t="str">
        <f>תקן[[#This Row],[סוג פריט]]</f>
        <v>אביזרים</v>
      </c>
      <c r="E388" s="190" t="str">
        <f>תקן[[#This Row],[קטגוריה]]</f>
        <v>חדר מזכירות וקבלה</v>
      </c>
      <c r="F388" s="177" t="str">
        <f>תקן[[#This Row],[תיאור הפריט]]</f>
        <v>אביזרים (לוח מודעות, פח, פריטי עיצוב)</v>
      </c>
      <c r="G388" s="190">
        <f>תקן[[#This Row],[עלות פריט]]</f>
        <v>500</v>
      </c>
      <c r="H388" s="190">
        <f>תקן[[#This Row],[כמות]]</f>
        <v>1</v>
      </c>
      <c r="I388" s="190">
        <f>תקן[[#This Row],[סהכ עלות]]</f>
        <v>500</v>
      </c>
      <c r="J388" s="191"/>
      <c r="K388" s="179" t="str">
        <f t="shared" si="68"/>
        <v>אביזרים (לוח מודעות, פח, פריטי עיצוב)</v>
      </c>
      <c r="L388" s="180"/>
      <c r="M388" s="181">
        <f t="shared" si="66"/>
        <v>-1</v>
      </c>
      <c r="N388" s="181">
        <f t="shared" si="67"/>
        <v>0</v>
      </c>
      <c r="O388" s="180"/>
      <c r="P388" s="192"/>
      <c r="Q388" s="185" t="str">
        <f t="shared" si="62"/>
        <v>תשושי נפש</v>
      </c>
      <c r="R388" s="185">
        <f t="shared" si="63"/>
        <v>30</v>
      </c>
      <c r="S388" s="185" t="str">
        <f t="shared" si="64"/>
        <v>אביזרים</v>
      </c>
      <c r="T388" s="186" t="str">
        <f t="shared" si="65"/>
        <v>אביזרים (לוח מודעות, פח, פריטי עיצוב)</v>
      </c>
      <c r="U388" s="187">
        <f t="shared" si="59"/>
        <v>0</v>
      </c>
      <c r="V388" s="181">
        <f t="shared" si="60"/>
        <v>-1</v>
      </c>
      <c r="W388" s="181">
        <f t="shared" si="61"/>
        <v>500</v>
      </c>
      <c r="X388" s="181">
        <f t="shared" si="69"/>
        <v>0</v>
      </c>
      <c r="Y388" s="193"/>
      <c r="AA388" s="189" t="str">
        <f>'טבלה מרכזת תקן מקור'!A388</f>
        <v>תשושי נפש</v>
      </c>
      <c r="AB388" s="189">
        <f>'טבלה מרכזת תקן מקור'!B388</f>
        <v>30</v>
      </c>
      <c r="AC388" s="189" t="str">
        <f>'טבלה מרכזת תקן מקור'!C388</f>
        <v>אביזרים</v>
      </c>
      <c r="AD388" s="189" t="str">
        <f>'טבלה מרכזת תקן מקור'!D388</f>
        <v>חדר מזכירות וקבלה</v>
      </c>
      <c r="AE388" s="189" t="str">
        <f>'טבלה מרכזת תקן מקור'!E388</f>
        <v>אביזרים (לוח מודעות, פח, פריטי עיצוב)</v>
      </c>
      <c r="AF388" s="189">
        <f>'טבלה מרכזת תקן מקור'!F388</f>
        <v>500</v>
      </c>
      <c r="AG388" s="189">
        <f>'טבלה מרכזת תקן מקור'!G388</f>
        <v>1</v>
      </c>
      <c r="AH388" s="189">
        <f>'טבלה מרכזת תקן מקור'!H388</f>
        <v>500</v>
      </c>
    </row>
    <row r="389" spans="2:34" ht="29.25" thickBot="1" x14ac:dyDescent="0.25">
      <c r="B389" s="190" t="str">
        <f>תקן[[#This Row],[סוג מרכז]]</f>
        <v>תשושי נפש</v>
      </c>
      <c r="C389" s="190">
        <f>תקן[[#This Row],[גודל מרכז]]</f>
        <v>30</v>
      </c>
      <c r="D389" s="190" t="str">
        <f>תקן[[#This Row],[סוג פריט]]</f>
        <v>אביזרים</v>
      </c>
      <c r="E389" s="190" t="str">
        <f>תקן[[#This Row],[קטגוריה]]</f>
        <v>חדר מנהל</v>
      </c>
      <c r="F389" s="177" t="str">
        <f>תקן[[#This Row],[תיאור הפריט]]</f>
        <v>אביזרים (לוח מודעות, פח, פריטי עיצוב)</v>
      </c>
      <c r="G389" s="190">
        <f>תקן[[#This Row],[עלות פריט]]</f>
        <v>500</v>
      </c>
      <c r="H389" s="190">
        <f>תקן[[#This Row],[כמות]]</f>
        <v>1</v>
      </c>
      <c r="I389" s="190">
        <f>תקן[[#This Row],[סהכ עלות]]</f>
        <v>500</v>
      </c>
      <c r="J389" s="191"/>
      <c r="K389" s="179" t="str">
        <f t="shared" si="68"/>
        <v>אביזרים (לוח מודעות, פח, פריטי עיצוב)</v>
      </c>
      <c r="L389" s="180"/>
      <c r="M389" s="181">
        <f t="shared" si="66"/>
        <v>-1</v>
      </c>
      <c r="N389" s="181">
        <f t="shared" si="67"/>
        <v>0</v>
      </c>
      <c r="O389" s="180"/>
      <c r="P389" s="192"/>
      <c r="Q389" s="185" t="str">
        <f t="shared" si="62"/>
        <v>תשושי נפש</v>
      </c>
      <c r="R389" s="185">
        <f t="shared" si="63"/>
        <v>30</v>
      </c>
      <c r="S389" s="185" t="str">
        <f t="shared" si="64"/>
        <v>אביזרים</v>
      </c>
      <c r="T389" s="186" t="str">
        <f t="shared" si="65"/>
        <v>אביזרים (לוח מודעות, פח, פריטי עיצוב)</v>
      </c>
      <c r="U389" s="187">
        <f t="shared" si="59"/>
        <v>0</v>
      </c>
      <c r="V389" s="181">
        <f t="shared" si="60"/>
        <v>-1</v>
      </c>
      <c r="W389" s="181">
        <f t="shared" si="61"/>
        <v>500</v>
      </c>
      <c r="X389" s="181">
        <f t="shared" si="69"/>
        <v>0</v>
      </c>
      <c r="Y389" s="193"/>
      <c r="AA389" s="189" t="str">
        <f>'טבלה מרכזת תקן מקור'!A389</f>
        <v>תשושי נפש</v>
      </c>
      <c r="AB389" s="189">
        <f>'טבלה מרכזת תקן מקור'!B389</f>
        <v>30</v>
      </c>
      <c r="AC389" s="189" t="str">
        <f>'טבלה מרכזת תקן מקור'!C389</f>
        <v>אביזרים</v>
      </c>
      <c r="AD389" s="189" t="str">
        <f>'טבלה מרכזת תקן מקור'!D389</f>
        <v>חדר מנהל</v>
      </c>
      <c r="AE389" s="189" t="str">
        <f>'טבלה מרכזת תקן מקור'!E389</f>
        <v>אביזרים (לוח מודעות, פח, פריטי עיצוב)</v>
      </c>
      <c r="AF389" s="189">
        <f>'טבלה מרכזת תקן מקור'!F389</f>
        <v>500</v>
      </c>
      <c r="AG389" s="189">
        <f>'טבלה מרכזת תקן מקור'!G389</f>
        <v>1</v>
      </c>
      <c r="AH389" s="189">
        <f>'טבלה מרכזת תקן מקור'!H389</f>
        <v>500</v>
      </c>
    </row>
    <row r="390" spans="2:34" ht="43.5" thickBot="1" x14ac:dyDescent="0.25">
      <c r="B390" s="190" t="str">
        <f>תקן[[#This Row],[סוג מרכז]]</f>
        <v>תשושי נפש</v>
      </c>
      <c r="C390" s="190">
        <f>תקן[[#This Row],[גודל מרכז]]</f>
        <v>30</v>
      </c>
      <c r="D390" s="190" t="str">
        <f>תקן[[#This Row],[סוג פריט]]</f>
        <v>אביזרים</v>
      </c>
      <c r="E390" s="190" t="str">
        <f>תקן[[#This Row],[קטגוריה]]</f>
        <v>שירותי צוות ומלתחה</v>
      </c>
      <c r="F390" s="177" t="str">
        <f>תקן[[#This Row],[תיאור הפריט]]</f>
        <v>אביזרים (מתקן לסבון נוזלי, מתקן טואלט, מתקן מגבות נייר,פח וכדו')</v>
      </c>
      <c r="G390" s="190">
        <f>תקן[[#This Row],[עלות פריט]]</f>
        <v>500</v>
      </c>
      <c r="H390" s="190">
        <f>תקן[[#This Row],[כמות]]</f>
        <v>1</v>
      </c>
      <c r="I390" s="190">
        <f>תקן[[#This Row],[סהכ עלות]]</f>
        <v>500</v>
      </c>
      <c r="J390" s="191"/>
      <c r="K390" s="179" t="str">
        <f t="shared" si="68"/>
        <v>אביזרים (מתקן לסבון נוזלי, מתקן טואלט, מתקן מגבות נייר,פח וכדו')</v>
      </c>
      <c r="L390" s="180"/>
      <c r="M390" s="181">
        <f t="shared" si="66"/>
        <v>-1</v>
      </c>
      <c r="N390" s="181">
        <f t="shared" si="67"/>
        <v>0</v>
      </c>
      <c r="O390" s="180"/>
      <c r="P390" s="192"/>
      <c r="Q390" s="185" t="str">
        <f t="shared" si="62"/>
        <v>תשושי נפש</v>
      </c>
      <c r="R390" s="185">
        <f t="shared" si="63"/>
        <v>30</v>
      </c>
      <c r="S390" s="185" t="str">
        <f t="shared" si="64"/>
        <v>אביזרים</v>
      </c>
      <c r="T390" s="186" t="str">
        <f t="shared" si="65"/>
        <v>אביזרים (מתקן לסבון נוזלי, מתקן טואלט, מתקן מגבות נייר,פח וכדו')</v>
      </c>
      <c r="U390" s="187">
        <f t="shared" si="59"/>
        <v>0</v>
      </c>
      <c r="V390" s="181">
        <f t="shared" si="60"/>
        <v>-1</v>
      </c>
      <c r="W390" s="181">
        <f t="shared" si="61"/>
        <v>500</v>
      </c>
      <c r="X390" s="181">
        <f t="shared" si="69"/>
        <v>0</v>
      </c>
      <c r="Y390" s="193"/>
      <c r="AA390" s="189" t="str">
        <f>'טבלה מרכזת תקן מקור'!A390</f>
        <v>תשושי נפש</v>
      </c>
      <c r="AB390" s="189">
        <f>'טבלה מרכזת תקן מקור'!B390</f>
        <v>30</v>
      </c>
      <c r="AC390" s="189" t="str">
        <f>'טבלה מרכזת תקן מקור'!C390</f>
        <v>אביזרים</v>
      </c>
      <c r="AD390" s="189" t="str">
        <f>'טבלה מרכזת תקן מקור'!D390</f>
        <v>שירותי צוות ומלתחה</v>
      </c>
      <c r="AE390" s="189" t="str">
        <f>'טבלה מרכזת תקן מקור'!E390</f>
        <v>אביזרים (מתקן לסבון נוזלי, מתקן טואלט, מתקן מגבות נייר,פח וכדו')</v>
      </c>
      <c r="AF390" s="189">
        <f>'טבלה מרכזת תקן מקור'!F390</f>
        <v>500</v>
      </c>
      <c r="AG390" s="189">
        <f>'טבלה מרכזת תקן מקור'!G390</f>
        <v>1</v>
      </c>
      <c r="AH390" s="189">
        <f>'טבלה מרכזת תקן מקור'!H390</f>
        <v>500</v>
      </c>
    </row>
    <row r="391" spans="2:34" ht="57.75" thickBot="1" x14ac:dyDescent="0.25">
      <c r="B391" s="190" t="str">
        <f>תקן[[#This Row],[סוג מרכז]]</f>
        <v>תשושי נפש</v>
      </c>
      <c r="C391" s="190">
        <f>תקן[[#This Row],[גודל מרכז]]</f>
        <v>30</v>
      </c>
      <c r="D391" s="190" t="str">
        <f>תקן[[#This Row],[סוג פריט]]</f>
        <v>אביזרים</v>
      </c>
      <c r="E391" s="190" t="str">
        <f>תקן[[#This Row],[קטגוריה]]</f>
        <v>שירותים ציבוריים</v>
      </c>
      <c r="F391" s="177" t="str">
        <f>תקן[[#This Row],[תיאור הפריט]]</f>
        <v>אביזרים (מתקן לסבון נוזלי, מתקן טואלט, מתקן מגבות נייר,פח,ידיות אחיזה)</v>
      </c>
      <c r="G391" s="190">
        <f>תקן[[#This Row],[עלות פריט]]</f>
        <v>500</v>
      </c>
      <c r="H391" s="190">
        <f>תקן[[#This Row],[כמות]]</f>
        <v>3</v>
      </c>
      <c r="I391" s="190">
        <f>תקן[[#This Row],[סהכ עלות]]</f>
        <v>1500</v>
      </c>
      <c r="J391" s="191"/>
      <c r="K391" s="179" t="str">
        <f t="shared" si="68"/>
        <v>אביזרים (מתקן לסבון נוזלי, מתקן טואלט, מתקן מגבות נייר,פח,ידיות אחיזה)</v>
      </c>
      <c r="L391" s="180"/>
      <c r="M391" s="181">
        <f t="shared" si="66"/>
        <v>-3</v>
      </c>
      <c r="N391" s="181">
        <f t="shared" si="67"/>
        <v>0</v>
      </c>
      <c r="O391" s="180"/>
      <c r="P391" s="192"/>
      <c r="Q391" s="185" t="str">
        <f t="shared" si="62"/>
        <v>תשושי נפש</v>
      </c>
      <c r="R391" s="185">
        <f t="shared" si="63"/>
        <v>30</v>
      </c>
      <c r="S391" s="185" t="str">
        <f t="shared" si="64"/>
        <v>אביזרים</v>
      </c>
      <c r="T391" s="186" t="str">
        <f t="shared" si="65"/>
        <v>אביזרים (מתקן לסבון נוזלי, מתקן טואלט, מתקן מגבות נייר,פח,ידיות אחיזה)</v>
      </c>
      <c r="U391" s="187">
        <f t="shared" si="59"/>
        <v>0</v>
      </c>
      <c r="V391" s="181">
        <f t="shared" si="60"/>
        <v>-3</v>
      </c>
      <c r="W391" s="181">
        <f t="shared" si="61"/>
        <v>500</v>
      </c>
      <c r="X391" s="181">
        <f t="shared" si="69"/>
        <v>0</v>
      </c>
      <c r="Y391" s="193"/>
      <c r="AA391" s="189" t="str">
        <f>'טבלה מרכזת תקן מקור'!A391</f>
        <v>תשושי נפש</v>
      </c>
      <c r="AB391" s="189">
        <f>'טבלה מרכזת תקן מקור'!B391</f>
        <v>30</v>
      </c>
      <c r="AC391" s="189" t="str">
        <f>'טבלה מרכזת תקן מקור'!C391</f>
        <v>אביזרים</v>
      </c>
      <c r="AD391" s="189" t="str">
        <f>'טבלה מרכזת תקן מקור'!D391</f>
        <v>שירותים ציבוריים</v>
      </c>
      <c r="AE391" s="189" t="str">
        <f>'טבלה מרכזת תקן מקור'!E391</f>
        <v>אביזרים (מתקן לסבון נוזלי, מתקן טואלט, מתקן מגבות נייר,פח,ידיות אחיזה)</v>
      </c>
      <c r="AF391" s="189">
        <f>'טבלה מרכזת תקן מקור'!F391</f>
        <v>500</v>
      </c>
      <c r="AG391" s="189">
        <f>'טבלה מרכזת תקן מקור'!G391</f>
        <v>3</v>
      </c>
      <c r="AH391" s="189">
        <f>'טבלה מרכזת תקן מקור'!H391</f>
        <v>1500</v>
      </c>
    </row>
    <row r="392" spans="2:34" ht="57.75" thickBot="1" x14ac:dyDescent="0.25">
      <c r="B392" s="190" t="str">
        <f>תקן[[#This Row],[סוג מרכז]]</f>
        <v>תשושי נפש</v>
      </c>
      <c r="C392" s="190">
        <f>תקן[[#This Row],[גודל מרכז]]</f>
        <v>30</v>
      </c>
      <c r="D392" s="190" t="str">
        <f>תקן[[#This Row],[סוג פריט]]</f>
        <v>אביזרים</v>
      </c>
      <c r="E392" s="190" t="str">
        <f>תקן[[#This Row],[קטגוריה]]</f>
        <v>אולם כניסה</v>
      </c>
      <c r="F392" s="177" t="str">
        <f>תקן[[#This Row],[תיאור הפריט]]</f>
        <v>אביזרים (פח אשפה, מיכלי צמחים, מתקן מטריות, שעון קיר, אביזרי עיצוב)</v>
      </c>
      <c r="G392" s="190">
        <f>תקן[[#This Row],[עלות פריט]]</f>
        <v>500</v>
      </c>
      <c r="H392" s="190">
        <f>תקן[[#This Row],[כמות]]</f>
        <v>1</v>
      </c>
      <c r="I392" s="190">
        <f>תקן[[#This Row],[סהכ עלות]]</f>
        <v>500</v>
      </c>
      <c r="J392" s="191"/>
      <c r="K392" s="179" t="str">
        <f t="shared" si="68"/>
        <v>אביזרים (פח אשפה, מיכלי צמחים, מתקן מטריות, שעון קיר, אביזרי עיצוב)</v>
      </c>
      <c r="L392" s="180"/>
      <c r="M392" s="181">
        <f t="shared" si="66"/>
        <v>-1</v>
      </c>
      <c r="N392" s="181">
        <f t="shared" si="67"/>
        <v>0</v>
      </c>
      <c r="O392" s="180"/>
      <c r="P392" s="192"/>
      <c r="Q392" s="185" t="str">
        <f t="shared" si="62"/>
        <v>תשושי נפש</v>
      </c>
      <c r="R392" s="185">
        <f t="shared" si="63"/>
        <v>30</v>
      </c>
      <c r="S392" s="185" t="str">
        <f t="shared" si="64"/>
        <v>אביזרים</v>
      </c>
      <c r="T392" s="186" t="str">
        <f t="shared" si="65"/>
        <v>אביזרים (פח אשפה, מיכלי צמחים, מתקן מטריות, שעון קיר, אביזרי עיצוב)</v>
      </c>
      <c r="U392" s="187">
        <f t="shared" si="59"/>
        <v>0</v>
      </c>
      <c r="V392" s="181">
        <f t="shared" si="60"/>
        <v>-1</v>
      </c>
      <c r="W392" s="181">
        <f t="shared" si="61"/>
        <v>500</v>
      </c>
      <c r="X392" s="181">
        <f t="shared" si="69"/>
        <v>0</v>
      </c>
      <c r="Y392" s="193"/>
      <c r="AA392" s="189" t="str">
        <f>'טבלה מרכזת תקן מקור'!A392</f>
        <v>תשושי נפש</v>
      </c>
      <c r="AB392" s="189">
        <f>'טבלה מרכזת תקן מקור'!B392</f>
        <v>30</v>
      </c>
      <c r="AC392" s="189" t="str">
        <f>'טבלה מרכזת תקן מקור'!C392</f>
        <v>אביזרים</v>
      </c>
      <c r="AD392" s="189" t="str">
        <f>'טבלה מרכזת תקן מקור'!D392</f>
        <v>אולם כניסה</v>
      </c>
      <c r="AE392" s="189" t="str">
        <f>'טבלה מרכזת תקן מקור'!E392</f>
        <v>אביזרים (פח אשפה, מיכלי צמחים, מתקן מטריות, שעון קיר, אביזרי עיצוב)</v>
      </c>
      <c r="AF392" s="189">
        <f>'טבלה מרכזת תקן מקור'!F392</f>
        <v>500</v>
      </c>
      <c r="AG392" s="189">
        <f>'טבלה מרכזת תקן מקור'!G392</f>
        <v>1</v>
      </c>
      <c r="AH392" s="189">
        <f>'טבלה מרכזת תקן מקור'!H392</f>
        <v>500</v>
      </c>
    </row>
    <row r="393" spans="2:34" ht="29.25" thickBot="1" x14ac:dyDescent="0.25">
      <c r="B393" s="190" t="str">
        <f>תקן[[#This Row],[סוג מרכז]]</f>
        <v>תשושי נפש</v>
      </c>
      <c r="C393" s="190">
        <f>תקן[[#This Row],[גודל מרכז]]</f>
        <v>30</v>
      </c>
      <c r="D393" s="190" t="str">
        <f>תקן[[#This Row],[סוג פריט]]</f>
        <v>אביזרים</v>
      </c>
      <c r="E393" s="190" t="str">
        <f>תקן[[#This Row],[קטגוריה]]</f>
        <v>חצר פעילות ומנוחה</v>
      </c>
      <c r="F393" s="177" t="str">
        <f>תקן[[#This Row],[תיאור הפריט]]</f>
        <v>אביזרים (פח אשפה, מיכלי צמחים, פריטי עיצוב)</v>
      </c>
      <c r="G393" s="190">
        <f>תקן[[#This Row],[עלות פריט]]</f>
        <v>500</v>
      </c>
      <c r="H393" s="190">
        <f>תקן[[#This Row],[כמות]]</f>
        <v>1</v>
      </c>
      <c r="I393" s="190">
        <f>תקן[[#This Row],[סהכ עלות]]</f>
        <v>500</v>
      </c>
      <c r="J393" s="191"/>
      <c r="K393" s="179" t="str">
        <f t="shared" si="68"/>
        <v>אביזרים (פח אשפה, מיכלי צמחים, פריטי עיצוב)</v>
      </c>
      <c r="L393" s="180"/>
      <c r="M393" s="181">
        <f t="shared" si="66"/>
        <v>-1</v>
      </c>
      <c r="N393" s="181">
        <f t="shared" si="67"/>
        <v>0</v>
      </c>
      <c r="O393" s="180"/>
      <c r="P393" s="192"/>
      <c r="Q393" s="185" t="str">
        <f t="shared" si="62"/>
        <v>תשושי נפש</v>
      </c>
      <c r="R393" s="185">
        <f t="shared" si="63"/>
        <v>30</v>
      </c>
      <c r="S393" s="185" t="str">
        <f t="shared" si="64"/>
        <v>אביזרים</v>
      </c>
      <c r="T393" s="186" t="str">
        <f t="shared" si="65"/>
        <v>אביזרים (פח אשפה, מיכלי צמחים, פריטי עיצוב)</v>
      </c>
      <c r="U393" s="187">
        <f t="shared" ref="U393:U456" si="70">L393</f>
        <v>0</v>
      </c>
      <c r="V393" s="181">
        <f t="shared" ref="V393:V456" si="71">M393</f>
        <v>-1</v>
      </c>
      <c r="W393" s="181">
        <f t="shared" ref="W393:W456" si="72">G393</f>
        <v>500</v>
      </c>
      <c r="X393" s="181">
        <f t="shared" si="69"/>
        <v>0</v>
      </c>
      <c r="Y393" s="193"/>
      <c r="AA393" s="189" t="str">
        <f>'טבלה מרכזת תקן מקור'!A393</f>
        <v>תשושי נפש</v>
      </c>
      <c r="AB393" s="189">
        <f>'טבלה מרכזת תקן מקור'!B393</f>
        <v>30</v>
      </c>
      <c r="AC393" s="189" t="str">
        <f>'טבלה מרכזת תקן מקור'!C393</f>
        <v>אביזרים</v>
      </c>
      <c r="AD393" s="189" t="str">
        <f>'טבלה מרכזת תקן מקור'!D393</f>
        <v>חצר פעילות ומנוחה</v>
      </c>
      <c r="AE393" s="189" t="str">
        <f>'טבלה מרכזת תקן מקור'!E393</f>
        <v>אביזרים (פח אשפה, מיכלי צמחים, פריטי עיצוב)</v>
      </c>
      <c r="AF393" s="189">
        <f>'טבלה מרכזת תקן מקור'!F393</f>
        <v>500</v>
      </c>
      <c r="AG393" s="189">
        <f>'טבלה מרכזת תקן מקור'!G393</f>
        <v>1</v>
      </c>
      <c r="AH393" s="189">
        <f>'טבלה מרכזת תקן מקור'!H393</f>
        <v>500</v>
      </c>
    </row>
    <row r="394" spans="2:34" ht="15" thickBot="1" x14ac:dyDescent="0.25">
      <c r="B394" s="190" t="str">
        <f>תקן[[#This Row],[סוג מרכז]]</f>
        <v>תשושי נפש</v>
      </c>
      <c r="C394" s="190">
        <f>תקן[[#This Row],[גודל מרכז]]</f>
        <v>30</v>
      </c>
      <c r="D394" s="190" t="str">
        <f>תקן[[#This Row],[סוג פריט]]</f>
        <v>אביזרים</v>
      </c>
      <c r="E394" s="190" t="str">
        <f>תקן[[#This Row],[קטגוריה]]</f>
        <v>חדר מחשבים</v>
      </c>
      <c r="F394" s="177" t="str">
        <f>תקן[[#This Row],[תיאור הפריט]]</f>
        <v>אביזרים (פח, עיצוב וכדו')</v>
      </c>
      <c r="G394" s="190">
        <f>תקן[[#This Row],[עלות פריט]]</f>
        <v>500</v>
      </c>
      <c r="H394" s="190">
        <f>תקן[[#This Row],[כמות]]</f>
        <v>1</v>
      </c>
      <c r="I394" s="190">
        <f>תקן[[#This Row],[סהכ עלות]]</f>
        <v>500</v>
      </c>
      <c r="J394" s="191"/>
      <c r="K394" s="179" t="str">
        <f t="shared" si="68"/>
        <v>אביזרים (פח, עיצוב וכדו')</v>
      </c>
      <c r="L394" s="180"/>
      <c r="M394" s="181">
        <f t="shared" si="66"/>
        <v>-1</v>
      </c>
      <c r="N394" s="181">
        <f t="shared" si="67"/>
        <v>0</v>
      </c>
      <c r="O394" s="180"/>
      <c r="P394" s="192"/>
      <c r="Q394" s="185" t="str">
        <f t="shared" ref="Q394:Q457" si="73">B394</f>
        <v>תשושי נפש</v>
      </c>
      <c r="R394" s="185">
        <f t="shared" ref="R394:R457" si="74">C394</f>
        <v>30</v>
      </c>
      <c r="S394" s="185" t="str">
        <f t="shared" ref="S394:S457" si="75">D394</f>
        <v>אביזרים</v>
      </c>
      <c r="T394" s="186" t="str">
        <f t="shared" ref="T394:T457" si="76">F394</f>
        <v>אביזרים (פח, עיצוב וכדו')</v>
      </c>
      <c r="U394" s="187">
        <f t="shared" si="70"/>
        <v>0</v>
      </c>
      <c r="V394" s="181">
        <f t="shared" si="71"/>
        <v>-1</v>
      </c>
      <c r="W394" s="181">
        <f t="shared" si="72"/>
        <v>500</v>
      </c>
      <c r="X394" s="181">
        <f t="shared" si="69"/>
        <v>0</v>
      </c>
      <c r="Y394" s="193"/>
      <c r="AA394" s="189" t="str">
        <f>'טבלה מרכזת תקן מקור'!A394</f>
        <v>תשושי נפש</v>
      </c>
      <c r="AB394" s="189">
        <f>'טבלה מרכזת תקן מקור'!B394</f>
        <v>30</v>
      </c>
      <c r="AC394" s="189" t="str">
        <f>'טבלה מרכזת תקן מקור'!C394</f>
        <v>אביזרים</v>
      </c>
      <c r="AD394" s="189" t="str">
        <f>'טבלה מרכזת תקן מקור'!D394</f>
        <v>חדר מחשבים</v>
      </c>
      <c r="AE394" s="189" t="str">
        <f>'טבלה מרכזת תקן מקור'!E394</f>
        <v>אביזרים (פח, עיצוב וכדו')</v>
      </c>
      <c r="AF394" s="189">
        <f>'טבלה מרכזת תקן מקור'!F394</f>
        <v>500</v>
      </c>
      <c r="AG394" s="189">
        <f>'טבלה מרכזת תקן מקור'!G394</f>
        <v>1</v>
      </c>
      <c r="AH394" s="189">
        <f>'טבלה מרכזת תקן מקור'!H394</f>
        <v>500</v>
      </c>
    </row>
    <row r="395" spans="2:34" ht="29.25" thickBot="1" x14ac:dyDescent="0.25">
      <c r="B395" s="190" t="str">
        <f>תקן[[#This Row],[סוג מרכז]]</f>
        <v>תשושי נפש</v>
      </c>
      <c r="C395" s="190">
        <f>תקן[[#This Row],[גודל מרכז]]</f>
        <v>30</v>
      </c>
      <c r="D395" s="190" t="str">
        <f>תקן[[#This Row],[סוג פריט]]</f>
        <v>אביזרים</v>
      </c>
      <c r="E395" s="190" t="str">
        <f>תקן[[#This Row],[קטגוריה]]</f>
        <v>מחסנים - מטבח, כללי, תעסוקה</v>
      </c>
      <c r="F395" s="177" t="str">
        <f>תקן[[#This Row],[תיאור הפריט]]</f>
        <v>ארגז כלי עבודה כולל מקדחה ומברגה</v>
      </c>
      <c r="G395" s="190">
        <f>תקן[[#This Row],[עלות פריט]]</f>
        <v>1300</v>
      </c>
      <c r="H395" s="190">
        <f>תקן[[#This Row],[כמות]]</f>
        <v>1</v>
      </c>
      <c r="I395" s="190">
        <f>תקן[[#This Row],[סהכ עלות]]</f>
        <v>1300</v>
      </c>
      <c r="J395" s="191"/>
      <c r="K395" s="179" t="str">
        <f t="shared" si="68"/>
        <v>ארגז כלי עבודה כולל מקדחה ומברגה</v>
      </c>
      <c r="L395" s="180"/>
      <c r="M395" s="181">
        <f t="shared" si="66"/>
        <v>-1</v>
      </c>
      <c r="N395" s="181">
        <f t="shared" si="67"/>
        <v>0</v>
      </c>
      <c r="O395" s="180"/>
      <c r="P395" s="192"/>
      <c r="Q395" s="185" t="str">
        <f t="shared" si="73"/>
        <v>תשושי נפש</v>
      </c>
      <c r="R395" s="185">
        <f t="shared" si="74"/>
        <v>30</v>
      </c>
      <c r="S395" s="185" t="str">
        <f t="shared" si="75"/>
        <v>אביזרים</v>
      </c>
      <c r="T395" s="186" t="str">
        <f t="shared" si="76"/>
        <v>ארגז כלי עבודה כולל מקדחה ומברגה</v>
      </c>
      <c r="U395" s="187">
        <f t="shared" si="70"/>
        <v>0</v>
      </c>
      <c r="V395" s="181">
        <f t="shared" si="71"/>
        <v>-1</v>
      </c>
      <c r="W395" s="181">
        <f t="shared" si="72"/>
        <v>1300</v>
      </c>
      <c r="X395" s="181">
        <f t="shared" si="69"/>
        <v>0</v>
      </c>
      <c r="Y395" s="193"/>
      <c r="AA395" s="189" t="str">
        <f>'טבלה מרכזת תקן מקור'!A395</f>
        <v>תשושי נפש</v>
      </c>
      <c r="AB395" s="189">
        <f>'טבלה מרכזת תקן מקור'!B395</f>
        <v>30</v>
      </c>
      <c r="AC395" s="189" t="str">
        <f>'טבלה מרכזת תקן מקור'!C395</f>
        <v>אביזרים</v>
      </c>
      <c r="AD395" s="189" t="str">
        <f>'טבלה מרכזת תקן מקור'!D395</f>
        <v>מחסנים - מטבח, כללי, תעסוקה</v>
      </c>
      <c r="AE395" s="189" t="str">
        <f>'טבלה מרכזת תקן מקור'!E395</f>
        <v>ארגז כלי עבודה כולל מקדחה ומברגה</v>
      </c>
      <c r="AF395" s="189">
        <f>'טבלה מרכזת תקן מקור'!F395</f>
        <v>1300</v>
      </c>
      <c r="AG395" s="189">
        <f>'טבלה מרכזת תקן מקור'!G395</f>
        <v>1</v>
      </c>
      <c r="AH395" s="189">
        <f>'טבלה מרכזת תקן מקור'!H395</f>
        <v>1300</v>
      </c>
    </row>
    <row r="396" spans="2:34" ht="15" thickBot="1" x14ac:dyDescent="0.25">
      <c r="B396" s="190" t="str">
        <f>תקן[[#This Row],[סוג מרכז]]</f>
        <v>תשושי נפש</v>
      </c>
      <c r="C396" s="190">
        <f>תקן[[#This Row],[גודל מרכז]]</f>
        <v>30</v>
      </c>
      <c r="D396" s="190" t="str">
        <f>תקן[[#This Row],[סוג פריט]]</f>
        <v>אביזרים</v>
      </c>
      <c r="E396" s="190" t="str">
        <f>תקן[[#This Row],[קטגוריה]]</f>
        <v>חדר רחצה</v>
      </c>
      <c r="F396" s="177" t="str">
        <f>תקן[[#This Row],[תיאור הפריט]]</f>
        <v>וילון מקלחת</v>
      </c>
      <c r="G396" s="190">
        <f>תקן[[#This Row],[עלות פריט]]</f>
        <v>150</v>
      </c>
      <c r="H396" s="190">
        <f>תקן[[#This Row],[כמות]]</f>
        <v>1</v>
      </c>
      <c r="I396" s="190">
        <f>תקן[[#This Row],[סהכ עלות]]</f>
        <v>150</v>
      </c>
      <c r="J396" s="191"/>
      <c r="K396" s="179" t="str">
        <f t="shared" si="68"/>
        <v>וילון מקלחת</v>
      </c>
      <c r="L396" s="180"/>
      <c r="M396" s="181">
        <f t="shared" si="66"/>
        <v>-1</v>
      </c>
      <c r="N396" s="181">
        <f t="shared" si="67"/>
        <v>0</v>
      </c>
      <c r="O396" s="180"/>
      <c r="P396" s="192"/>
      <c r="Q396" s="185" t="str">
        <f t="shared" si="73"/>
        <v>תשושי נפש</v>
      </c>
      <c r="R396" s="185">
        <f t="shared" si="74"/>
        <v>30</v>
      </c>
      <c r="S396" s="185" t="str">
        <f t="shared" si="75"/>
        <v>אביזרים</v>
      </c>
      <c r="T396" s="186" t="str">
        <f t="shared" si="76"/>
        <v>וילון מקלחת</v>
      </c>
      <c r="U396" s="187">
        <f t="shared" si="70"/>
        <v>0</v>
      </c>
      <c r="V396" s="181">
        <f t="shared" si="71"/>
        <v>-1</v>
      </c>
      <c r="W396" s="181">
        <f t="shared" si="72"/>
        <v>150</v>
      </c>
      <c r="X396" s="181">
        <f t="shared" si="69"/>
        <v>0</v>
      </c>
      <c r="Y396" s="193"/>
      <c r="AA396" s="189" t="str">
        <f>'טבלה מרכזת תקן מקור'!A396</f>
        <v>תשושי נפש</v>
      </c>
      <c r="AB396" s="189">
        <f>'טבלה מרכזת תקן מקור'!B396</f>
        <v>30</v>
      </c>
      <c r="AC396" s="189" t="str">
        <f>'טבלה מרכזת תקן מקור'!C396</f>
        <v>אביזרים</v>
      </c>
      <c r="AD396" s="189" t="str">
        <f>'טבלה מרכזת תקן מקור'!D396</f>
        <v>חדר רחצה</v>
      </c>
      <c r="AE396" s="189" t="str">
        <f>'טבלה מרכזת תקן מקור'!E396</f>
        <v>וילון מקלחת</v>
      </c>
      <c r="AF396" s="189">
        <f>'טבלה מרכזת תקן מקור'!F396</f>
        <v>150</v>
      </c>
      <c r="AG396" s="189">
        <f>'טבלה מרכזת תקן מקור'!G396</f>
        <v>1</v>
      </c>
      <c r="AH396" s="189">
        <f>'טבלה מרכזת תקן מקור'!H396</f>
        <v>150</v>
      </c>
    </row>
    <row r="397" spans="2:34" ht="15" thickBot="1" x14ac:dyDescent="0.25">
      <c r="B397" s="190" t="str">
        <f>תקן[[#This Row],[סוג מרכז]]</f>
        <v>תשושי נפש</v>
      </c>
      <c r="C397" s="190">
        <f>תקן[[#This Row],[גודל מרכז]]</f>
        <v>30</v>
      </c>
      <c r="D397" s="190" t="str">
        <f>תקן[[#This Row],[סוג פריט]]</f>
        <v>אביזרים</v>
      </c>
      <c r="E397" s="190" t="str">
        <f>תקן[[#This Row],[קטגוריה]]</f>
        <v>חדר רחצה</v>
      </c>
      <c r="F397" s="177" t="str">
        <f>תקן[[#This Row],[תיאור הפריט]]</f>
        <v>ידיות אחיזה</v>
      </c>
      <c r="G397" s="190">
        <f>תקן[[#This Row],[עלות פריט]]</f>
        <v>300</v>
      </c>
      <c r="H397" s="190">
        <f>תקן[[#This Row],[כמות]]</f>
        <v>2</v>
      </c>
      <c r="I397" s="190">
        <f>תקן[[#This Row],[סהכ עלות]]</f>
        <v>600</v>
      </c>
      <c r="J397" s="191"/>
      <c r="K397" s="179" t="str">
        <f t="shared" si="68"/>
        <v>ידיות אחיזה</v>
      </c>
      <c r="L397" s="180"/>
      <c r="M397" s="181">
        <f t="shared" si="66"/>
        <v>-2</v>
      </c>
      <c r="N397" s="181">
        <f t="shared" si="67"/>
        <v>0</v>
      </c>
      <c r="O397" s="180"/>
      <c r="P397" s="192"/>
      <c r="Q397" s="185" t="str">
        <f t="shared" si="73"/>
        <v>תשושי נפש</v>
      </c>
      <c r="R397" s="185">
        <f t="shared" si="74"/>
        <v>30</v>
      </c>
      <c r="S397" s="185" t="str">
        <f t="shared" si="75"/>
        <v>אביזרים</v>
      </c>
      <c r="T397" s="186" t="str">
        <f t="shared" si="76"/>
        <v>ידיות אחיזה</v>
      </c>
      <c r="U397" s="187">
        <f t="shared" si="70"/>
        <v>0</v>
      </c>
      <c r="V397" s="181">
        <f t="shared" si="71"/>
        <v>-2</v>
      </c>
      <c r="W397" s="181">
        <f t="shared" si="72"/>
        <v>300</v>
      </c>
      <c r="X397" s="181">
        <f t="shared" si="69"/>
        <v>0</v>
      </c>
      <c r="Y397" s="193"/>
      <c r="AA397" s="189" t="str">
        <f>'טבלה מרכזת תקן מקור'!A397</f>
        <v>תשושי נפש</v>
      </c>
      <c r="AB397" s="189">
        <f>'טבלה מרכזת תקן מקור'!B397</f>
        <v>30</v>
      </c>
      <c r="AC397" s="189" t="str">
        <f>'טבלה מרכזת תקן מקור'!C397</f>
        <v>אביזרים</v>
      </c>
      <c r="AD397" s="189" t="str">
        <f>'טבלה מרכזת תקן מקור'!D397</f>
        <v>חדר רחצה</v>
      </c>
      <c r="AE397" s="189" t="str">
        <f>'טבלה מרכזת תקן מקור'!E397</f>
        <v>ידיות אחיזה</v>
      </c>
      <c r="AF397" s="189">
        <f>'טבלה מרכזת תקן מקור'!F397</f>
        <v>300</v>
      </c>
      <c r="AG397" s="189">
        <f>'טבלה מרכזת תקן מקור'!G397</f>
        <v>2</v>
      </c>
      <c r="AH397" s="189">
        <f>'טבלה מרכזת תקן מקור'!H397</f>
        <v>600</v>
      </c>
    </row>
    <row r="398" spans="2:34" ht="15" thickBot="1" x14ac:dyDescent="0.25">
      <c r="B398" s="190" t="str">
        <f>תקן[[#This Row],[סוג מרכז]]</f>
        <v>תשושי נפש</v>
      </c>
      <c r="C398" s="190">
        <f>תקן[[#This Row],[גודל מרכז]]</f>
        <v>30</v>
      </c>
      <c r="D398" s="190" t="str">
        <f>תקן[[#This Row],[סוג פריט]]</f>
        <v>אביזרים</v>
      </c>
      <c r="E398" s="190" t="str">
        <f>תקן[[#This Row],[קטגוריה]]</f>
        <v>חדר אוכל</v>
      </c>
      <c r="F398" s="177" t="str">
        <f>תקן[[#This Row],[תיאור הפריט]]</f>
        <v>לוח מודעות 80/120</v>
      </c>
      <c r="G398" s="190">
        <f>תקן[[#This Row],[עלות פריט]]</f>
        <v>200</v>
      </c>
      <c r="H398" s="190">
        <f>תקן[[#This Row],[כמות]]</f>
        <v>2</v>
      </c>
      <c r="I398" s="190">
        <f>תקן[[#This Row],[סהכ עלות]]</f>
        <v>400</v>
      </c>
      <c r="J398" s="191"/>
      <c r="K398" s="179" t="str">
        <f t="shared" si="68"/>
        <v>לוח מודעות 80/120</v>
      </c>
      <c r="L398" s="180"/>
      <c r="M398" s="181">
        <f t="shared" si="66"/>
        <v>-2</v>
      </c>
      <c r="N398" s="181">
        <f t="shared" si="67"/>
        <v>0</v>
      </c>
      <c r="O398" s="180"/>
      <c r="P398" s="192"/>
      <c r="Q398" s="185" t="str">
        <f t="shared" si="73"/>
        <v>תשושי נפש</v>
      </c>
      <c r="R398" s="185">
        <f t="shared" si="74"/>
        <v>30</v>
      </c>
      <c r="S398" s="185" t="str">
        <f t="shared" si="75"/>
        <v>אביזרים</v>
      </c>
      <c r="T398" s="186" t="str">
        <f t="shared" si="76"/>
        <v>לוח מודעות 80/120</v>
      </c>
      <c r="U398" s="187">
        <f t="shared" si="70"/>
        <v>0</v>
      </c>
      <c r="V398" s="181">
        <f t="shared" si="71"/>
        <v>-2</v>
      </c>
      <c r="W398" s="181">
        <f t="shared" si="72"/>
        <v>200</v>
      </c>
      <c r="X398" s="181">
        <f t="shared" si="69"/>
        <v>0</v>
      </c>
      <c r="Y398" s="193"/>
      <c r="AA398" s="189" t="str">
        <f>'טבלה מרכזת תקן מקור'!A398</f>
        <v>תשושי נפש</v>
      </c>
      <c r="AB398" s="189">
        <f>'טבלה מרכזת תקן מקור'!B398</f>
        <v>30</v>
      </c>
      <c r="AC398" s="189" t="str">
        <f>'טבלה מרכזת תקן מקור'!C398</f>
        <v>אביזרים</v>
      </c>
      <c r="AD398" s="189" t="str">
        <f>'טבלה מרכזת תקן מקור'!D398</f>
        <v>חדר אוכל</v>
      </c>
      <c r="AE398" s="189" t="str">
        <f>'טבלה מרכזת תקן מקור'!E398</f>
        <v>לוח מודעות 80/120</v>
      </c>
      <c r="AF398" s="189">
        <f>'טבלה מרכזת תקן מקור'!F398</f>
        <v>200</v>
      </c>
      <c r="AG398" s="189">
        <f>'טבלה מרכזת תקן מקור'!G398</f>
        <v>2</v>
      </c>
      <c r="AH398" s="189">
        <f>'טבלה מרכזת תקן מקור'!H398</f>
        <v>400</v>
      </c>
    </row>
    <row r="399" spans="2:34" ht="15" thickBot="1" x14ac:dyDescent="0.25">
      <c r="B399" s="190" t="str">
        <f>תקן[[#This Row],[סוג מרכז]]</f>
        <v>תשושי נפש</v>
      </c>
      <c r="C399" s="190">
        <f>תקן[[#This Row],[גודל מרכז]]</f>
        <v>30</v>
      </c>
      <c r="D399" s="190" t="str">
        <f>תקן[[#This Row],[סוג פריט]]</f>
        <v>אביזרים</v>
      </c>
      <c r="E399" s="190" t="str">
        <f>תקן[[#This Row],[קטגוריה]]</f>
        <v>חדר מחשבים</v>
      </c>
      <c r="F399" s="177" t="str">
        <f>תקן[[#This Row],[תיאור הפריט]]</f>
        <v>לוח מודעות 80/120</v>
      </c>
      <c r="G399" s="190">
        <f>תקן[[#This Row],[עלות פריט]]</f>
        <v>200</v>
      </c>
      <c r="H399" s="190">
        <f>תקן[[#This Row],[כמות]]</f>
        <v>1</v>
      </c>
      <c r="I399" s="190">
        <f>תקן[[#This Row],[סהכ עלות]]</f>
        <v>200</v>
      </c>
      <c r="J399" s="191"/>
      <c r="K399" s="179" t="str">
        <f t="shared" si="68"/>
        <v>לוח מודעות 80/120</v>
      </c>
      <c r="L399" s="180"/>
      <c r="M399" s="181">
        <f t="shared" si="66"/>
        <v>-1</v>
      </c>
      <c r="N399" s="181">
        <f t="shared" si="67"/>
        <v>0</v>
      </c>
      <c r="O399" s="180"/>
      <c r="P399" s="192"/>
      <c r="Q399" s="185" t="str">
        <f t="shared" si="73"/>
        <v>תשושי נפש</v>
      </c>
      <c r="R399" s="185">
        <f t="shared" si="74"/>
        <v>30</v>
      </c>
      <c r="S399" s="185" t="str">
        <f t="shared" si="75"/>
        <v>אביזרים</v>
      </c>
      <c r="T399" s="186" t="str">
        <f t="shared" si="76"/>
        <v>לוח מודעות 80/120</v>
      </c>
      <c r="U399" s="187">
        <f t="shared" si="70"/>
        <v>0</v>
      </c>
      <c r="V399" s="181">
        <f t="shared" si="71"/>
        <v>-1</v>
      </c>
      <c r="W399" s="181">
        <f t="shared" si="72"/>
        <v>200</v>
      </c>
      <c r="X399" s="181">
        <f t="shared" si="69"/>
        <v>0</v>
      </c>
      <c r="Y399" s="193"/>
      <c r="AA399" s="189" t="str">
        <f>'טבלה מרכזת תקן מקור'!A399</f>
        <v>תשושי נפש</v>
      </c>
      <c r="AB399" s="189">
        <f>'טבלה מרכזת תקן מקור'!B399</f>
        <v>30</v>
      </c>
      <c r="AC399" s="189" t="str">
        <f>'טבלה מרכזת תקן מקור'!C399</f>
        <v>אביזרים</v>
      </c>
      <c r="AD399" s="189" t="str">
        <f>'טבלה מרכזת תקן מקור'!D399</f>
        <v>חדר מחשבים</v>
      </c>
      <c r="AE399" s="189" t="str">
        <f>'טבלה מרכזת תקן מקור'!E399</f>
        <v>לוח מודעות 80/120</v>
      </c>
      <c r="AF399" s="189">
        <f>'טבלה מרכזת תקן מקור'!F399</f>
        <v>200</v>
      </c>
      <c r="AG399" s="189">
        <f>'טבלה מרכזת תקן מקור'!G399</f>
        <v>1</v>
      </c>
      <c r="AH399" s="189">
        <f>'טבלה מרכזת תקן מקור'!H399</f>
        <v>200</v>
      </c>
    </row>
    <row r="400" spans="2:34" ht="15" thickBot="1" x14ac:dyDescent="0.25">
      <c r="B400" s="190" t="str">
        <f>תקן[[#This Row],[סוג מרכז]]</f>
        <v>תשושי נפש</v>
      </c>
      <c r="C400" s="190">
        <f>תקן[[#This Row],[גודל מרכז]]</f>
        <v>30</v>
      </c>
      <c r="D400" s="190" t="str">
        <f>תקן[[#This Row],[סוג פריט]]</f>
        <v>אביזרים</v>
      </c>
      <c r="E400" s="190" t="str">
        <f>תקן[[#This Row],[קטגוריה]]</f>
        <v>חדרי פעילות/תעסוקה</v>
      </c>
      <c r="F400" s="177" t="str">
        <f>תקן[[#This Row],[תיאור הפריט]]</f>
        <v>לוח מודעות 80/120</v>
      </c>
      <c r="G400" s="190">
        <f>תקן[[#This Row],[עלות פריט]]</f>
        <v>200</v>
      </c>
      <c r="H400" s="190">
        <f>תקן[[#This Row],[כמות]]</f>
        <v>2</v>
      </c>
      <c r="I400" s="190">
        <f>תקן[[#This Row],[סהכ עלות]]</f>
        <v>400</v>
      </c>
      <c r="J400" s="191"/>
      <c r="K400" s="179" t="str">
        <f t="shared" si="68"/>
        <v>לוח מודעות 80/120</v>
      </c>
      <c r="L400" s="180"/>
      <c r="M400" s="181">
        <f t="shared" si="66"/>
        <v>-2</v>
      </c>
      <c r="N400" s="181">
        <f t="shared" si="67"/>
        <v>0</v>
      </c>
      <c r="O400" s="180"/>
      <c r="P400" s="192"/>
      <c r="Q400" s="185" t="str">
        <f t="shared" si="73"/>
        <v>תשושי נפש</v>
      </c>
      <c r="R400" s="185">
        <f t="shared" si="74"/>
        <v>30</v>
      </c>
      <c r="S400" s="185" t="str">
        <f t="shared" si="75"/>
        <v>אביזרים</v>
      </c>
      <c r="T400" s="186" t="str">
        <f t="shared" si="76"/>
        <v>לוח מודעות 80/120</v>
      </c>
      <c r="U400" s="187">
        <f t="shared" si="70"/>
        <v>0</v>
      </c>
      <c r="V400" s="181">
        <f t="shared" si="71"/>
        <v>-2</v>
      </c>
      <c r="W400" s="181">
        <f t="shared" si="72"/>
        <v>200</v>
      </c>
      <c r="X400" s="181">
        <f t="shared" si="69"/>
        <v>0</v>
      </c>
      <c r="Y400" s="193"/>
      <c r="AA400" s="189" t="str">
        <f>'טבלה מרכזת תקן מקור'!A400</f>
        <v>תשושי נפש</v>
      </c>
      <c r="AB400" s="189">
        <f>'טבלה מרכזת תקן מקור'!B400</f>
        <v>30</v>
      </c>
      <c r="AC400" s="189" t="str">
        <f>'טבלה מרכזת תקן מקור'!C400</f>
        <v>אביזרים</v>
      </c>
      <c r="AD400" s="189" t="str">
        <f>'טבלה מרכזת תקן מקור'!D400</f>
        <v>חדרי פעילות/תעסוקה</v>
      </c>
      <c r="AE400" s="189" t="str">
        <f>'טבלה מרכזת תקן מקור'!E400</f>
        <v>לוח מודעות 80/120</v>
      </c>
      <c r="AF400" s="189">
        <f>'טבלה מרכזת תקן מקור'!F400</f>
        <v>200</v>
      </c>
      <c r="AG400" s="189">
        <f>'טבלה מרכזת תקן מקור'!G400</f>
        <v>2</v>
      </c>
      <c r="AH400" s="189">
        <f>'טבלה מרכזת תקן מקור'!H400</f>
        <v>400</v>
      </c>
    </row>
    <row r="401" spans="2:34" ht="15" thickBot="1" x14ac:dyDescent="0.25">
      <c r="B401" s="190" t="str">
        <f>תקן[[#This Row],[סוג מרכז]]</f>
        <v>תשושי נפש</v>
      </c>
      <c r="C401" s="190">
        <f>תקן[[#This Row],[גודל מרכז]]</f>
        <v>30</v>
      </c>
      <c r="D401" s="190" t="str">
        <f>תקן[[#This Row],[סוג פריט]]</f>
        <v>אביזרים</v>
      </c>
      <c r="E401" s="190" t="str">
        <f>תקן[[#This Row],[קטגוריה]]</f>
        <v>חדרי צוות/רב תחומי</v>
      </c>
      <c r="F401" s="177" t="str">
        <f>תקן[[#This Row],[תיאור הפריט]]</f>
        <v>לוח מודעות 80/120</v>
      </c>
      <c r="G401" s="190">
        <f>תקן[[#This Row],[עלות פריט]]</f>
        <v>200</v>
      </c>
      <c r="H401" s="190">
        <f>תקן[[#This Row],[כמות]]</f>
        <v>2</v>
      </c>
      <c r="I401" s="190">
        <f>תקן[[#This Row],[סהכ עלות]]</f>
        <v>400</v>
      </c>
      <c r="J401" s="191"/>
      <c r="K401" s="179" t="str">
        <f t="shared" si="68"/>
        <v>לוח מודעות 80/120</v>
      </c>
      <c r="L401" s="180"/>
      <c r="M401" s="181">
        <f t="shared" si="66"/>
        <v>-2</v>
      </c>
      <c r="N401" s="181">
        <f t="shared" si="67"/>
        <v>0</v>
      </c>
      <c r="O401" s="180"/>
      <c r="P401" s="192"/>
      <c r="Q401" s="185" t="str">
        <f t="shared" si="73"/>
        <v>תשושי נפש</v>
      </c>
      <c r="R401" s="185">
        <f t="shared" si="74"/>
        <v>30</v>
      </c>
      <c r="S401" s="185" t="str">
        <f t="shared" si="75"/>
        <v>אביזרים</v>
      </c>
      <c r="T401" s="186" t="str">
        <f t="shared" si="76"/>
        <v>לוח מודעות 80/120</v>
      </c>
      <c r="U401" s="187">
        <f t="shared" si="70"/>
        <v>0</v>
      </c>
      <c r="V401" s="181">
        <f t="shared" si="71"/>
        <v>-2</v>
      </c>
      <c r="W401" s="181">
        <f t="shared" si="72"/>
        <v>200</v>
      </c>
      <c r="X401" s="181">
        <f t="shared" si="69"/>
        <v>0</v>
      </c>
      <c r="Y401" s="193"/>
      <c r="AA401" s="189" t="str">
        <f>'טבלה מרכזת תקן מקור'!A401</f>
        <v>תשושי נפש</v>
      </c>
      <c r="AB401" s="189">
        <f>'טבלה מרכזת תקן מקור'!B401</f>
        <v>30</v>
      </c>
      <c r="AC401" s="189" t="str">
        <f>'טבלה מרכזת תקן מקור'!C401</f>
        <v>אביזרים</v>
      </c>
      <c r="AD401" s="189" t="str">
        <f>'טבלה מרכזת תקן מקור'!D401</f>
        <v>חדרי צוות/רב תחומי</v>
      </c>
      <c r="AE401" s="189" t="str">
        <f>'טבלה מרכזת תקן מקור'!E401</f>
        <v>לוח מודעות 80/120</v>
      </c>
      <c r="AF401" s="189">
        <f>'טבלה מרכזת תקן מקור'!F401</f>
        <v>200</v>
      </c>
      <c r="AG401" s="189">
        <f>'טבלה מרכזת תקן מקור'!G401</f>
        <v>2</v>
      </c>
      <c r="AH401" s="189">
        <f>'טבלה מרכזת תקן מקור'!H401</f>
        <v>400</v>
      </c>
    </row>
    <row r="402" spans="2:34" ht="15" thickBot="1" x14ac:dyDescent="0.25">
      <c r="B402" s="190" t="str">
        <f>תקן[[#This Row],[סוג מרכז]]</f>
        <v>תשושי נפש</v>
      </c>
      <c r="C402" s="190">
        <f>תקן[[#This Row],[גודל מרכז]]</f>
        <v>30</v>
      </c>
      <c r="D402" s="190" t="str">
        <f>תקן[[#This Row],[סוג פריט]]</f>
        <v>אביזרים</v>
      </c>
      <c r="E402" s="190" t="str">
        <f>תקן[[#This Row],[קטגוריה]]</f>
        <v>כללי</v>
      </c>
      <c r="F402" s="177" t="str">
        <f>תקן[[#This Row],[תיאור הפריט]]</f>
        <v>מאזני אדם</v>
      </c>
      <c r="G402" s="190">
        <f>תקן[[#This Row],[עלות פריט]]</f>
        <v>250</v>
      </c>
      <c r="H402" s="190">
        <f>תקן[[#This Row],[כמות]]</f>
        <v>1</v>
      </c>
      <c r="I402" s="190">
        <f>תקן[[#This Row],[סהכ עלות]]</f>
        <v>250</v>
      </c>
      <c r="J402" s="191"/>
      <c r="K402" s="179" t="str">
        <f t="shared" si="68"/>
        <v>מאזני אדם</v>
      </c>
      <c r="L402" s="180"/>
      <c r="M402" s="181">
        <f t="shared" si="66"/>
        <v>-1</v>
      </c>
      <c r="N402" s="181">
        <f t="shared" si="67"/>
        <v>0</v>
      </c>
      <c r="O402" s="180"/>
      <c r="P402" s="192"/>
      <c r="Q402" s="185" t="str">
        <f t="shared" si="73"/>
        <v>תשושי נפש</v>
      </c>
      <c r="R402" s="185">
        <f t="shared" si="74"/>
        <v>30</v>
      </c>
      <c r="S402" s="185" t="str">
        <f t="shared" si="75"/>
        <v>אביזרים</v>
      </c>
      <c r="T402" s="186" t="str">
        <f t="shared" si="76"/>
        <v>מאזני אדם</v>
      </c>
      <c r="U402" s="187">
        <f t="shared" si="70"/>
        <v>0</v>
      </c>
      <c r="V402" s="181">
        <f t="shared" si="71"/>
        <v>-1</v>
      </c>
      <c r="W402" s="181">
        <f t="shared" si="72"/>
        <v>250</v>
      </c>
      <c r="X402" s="181">
        <f t="shared" si="69"/>
        <v>0</v>
      </c>
      <c r="Y402" s="193"/>
      <c r="AA402" s="189" t="str">
        <f>'טבלה מרכזת תקן מקור'!A402</f>
        <v>תשושי נפש</v>
      </c>
      <c r="AB402" s="189">
        <f>'טבלה מרכזת תקן מקור'!B402</f>
        <v>30</v>
      </c>
      <c r="AC402" s="189" t="str">
        <f>'טבלה מרכזת תקן מקור'!C402</f>
        <v>אביזרים</v>
      </c>
      <c r="AD402" s="189" t="str">
        <f>'טבלה מרכזת תקן מקור'!D402</f>
        <v>כללי</v>
      </c>
      <c r="AE402" s="189" t="str">
        <f>'טבלה מרכזת תקן מקור'!E402</f>
        <v>מאזני אדם</v>
      </c>
      <c r="AF402" s="189">
        <f>'טבלה מרכזת תקן מקור'!F402</f>
        <v>250</v>
      </c>
      <c r="AG402" s="189">
        <f>'טבלה מרכזת תקן מקור'!G402</f>
        <v>1</v>
      </c>
      <c r="AH402" s="189">
        <f>'טבלה מרכזת תקן מקור'!H402</f>
        <v>250</v>
      </c>
    </row>
    <row r="403" spans="2:34" ht="15" thickBot="1" x14ac:dyDescent="0.25">
      <c r="B403" s="190" t="str">
        <f>תקן[[#This Row],[סוג מרכז]]</f>
        <v>תשושי נפש</v>
      </c>
      <c r="C403" s="190">
        <f>תקן[[#This Row],[גודל מרכז]]</f>
        <v>30</v>
      </c>
      <c r="D403" s="190" t="str">
        <f>תקן[[#This Row],[סוג פריט]]</f>
        <v>אביזרים</v>
      </c>
      <c r="E403" s="190" t="str">
        <f>תקן[[#This Row],[קטגוריה]]</f>
        <v>חדר רחצה</v>
      </c>
      <c r="F403" s="177" t="str">
        <f>תקן[[#This Row],[תיאור הפריט]]</f>
        <v>מדף לסבונים + סבוניה</v>
      </c>
      <c r="G403" s="190">
        <f>תקן[[#This Row],[עלות פריט]]</f>
        <v>350</v>
      </c>
      <c r="H403" s="190">
        <f>תקן[[#This Row],[כמות]]</f>
        <v>1</v>
      </c>
      <c r="I403" s="190">
        <f>תקן[[#This Row],[סהכ עלות]]</f>
        <v>350</v>
      </c>
      <c r="J403" s="191"/>
      <c r="K403" s="179" t="str">
        <f t="shared" si="68"/>
        <v>מדף לסבונים + סבוניה</v>
      </c>
      <c r="L403" s="180"/>
      <c r="M403" s="181">
        <f t="shared" si="66"/>
        <v>-1</v>
      </c>
      <c r="N403" s="181">
        <f t="shared" si="67"/>
        <v>0</v>
      </c>
      <c r="O403" s="180"/>
      <c r="P403" s="192"/>
      <c r="Q403" s="185" t="str">
        <f t="shared" si="73"/>
        <v>תשושי נפש</v>
      </c>
      <c r="R403" s="185">
        <f t="shared" si="74"/>
        <v>30</v>
      </c>
      <c r="S403" s="185" t="str">
        <f t="shared" si="75"/>
        <v>אביזרים</v>
      </c>
      <c r="T403" s="186" t="str">
        <f t="shared" si="76"/>
        <v>מדף לסבונים + סבוניה</v>
      </c>
      <c r="U403" s="187">
        <f t="shared" si="70"/>
        <v>0</v>
      </c>
      <c r="V403" s="181">
        <f t="shared" si="71"/>
        <v>-1</v>
      </c>
      <c r="W403" s="181">
        <f t="shared" si="72"/>
        <v>350</v>
      </c>
      <c r="X403" s="181">
        <f t="shared" si="69"/>
        <v>0</v>
      </c>
      <c r="Y403" s="193"/>
      <c r="AA403" s="189" t="str">
        <f>'טבלה מרכזת תקן מקור'!A403</f>
        <v>תשושי נפש</v>
      </c>
      <c r="AB403" s="189">
        <f>'טבלה מרכזת תקן מקור'!B403</f>
        <v>30</v>
      </c>
      <c r="AC403" s="189" t="str">
        <f>'טבלה מרכזת תקן מקור'!C403</f>
        <v>אביזרים</v>
      </c>
      <c r="AD403" s="189" t="str">
        <f>'טבלה מרכזת תקן מקור'!D403</f>
        <v>חדר רחצה</v>
      </c>
      <c r="AE403" s="189" t="str">
        <f>'טבלה מרכזת תקן מקור'!E403</f>
        <v>מדף לסבונים + סבוניה</v>
      </c>
      <c r="AF403" s="189">
        <f>'טבלה מרכזת תקן מקור'!F403</f>
        <v>350</v>
      </c>
      <c r="AG403" s="189">
        <f>'טבלה מרכזת תקן מקור'!G403</f>
        <v>1</v>
      </c>
      <c r="AH403" s="189">
        <f>'טבלה מרכזת תקן מקור'!H403</f>
        <v>350</v>
      </c>
    </row>
    <row r="404" spans="2:34" ht="15" thickBot="1" x14ac:dyDescent="0.25">
      <c r="B404" s="190" t="str">
        <f>תקן[[#This Row],[סוג מרכז]]</f>
        <v>תשושי נפש</v>
      </c>
      <c r="C404" s="190">
        <f>תקן[[#This Row],[גודל מרכז]]</f>
        <v>30</v>
      </c>
      <c r="D404" s="190" t="str">
        <f>תקן[[#This Row],[סוג פריט]]</f>
        <v>אביזרים</v>
      </c>
      <c r="E404" s="190" t="str">
        <f>תקן[[#This Row],[קטגוריה]]</f>
        <v>שירותים ציבוריים</v>
      </c>
      <c r="F404" s="177" t="str">
        <f>תקן[[#This Row],[תיאור הפריט]]</f>
        <v>מושב הגבהה לשירותים</v>
      </c>
      <c r="G404" s="190">
        <f>תקן[[#This Row],[עלות פריט]]</f>
        <v>500</v>
      </c>
      <c r="H404" s="190">
        <f>תקן[[#This Row],[כמות]]</f>
        <v>3</v>
      </c>
      <c r="I404" s="190">
        <f>תקן[[#This Row],[סהכ עלות]]</f>
        <v>1500</v>
      </c>
      <c r="J404" s="191"/>
      <c r="K404" s="179" t="str">
        <f t="shared" si="68"/>
        <v>מושב הגבהה לשירותים</v>
      </c>
      <c r="L404" s="180"/>
      <c r="M404" s="181">
        <f t="shared" si="66"/>
        <v>-3</v>
      </c>
      <c r="N404" s="181">
        <f t="shared" si="67"/>
        <v>0</v>
      </c>
      <c r="O404" s="180"/>
      <c r="P404" s="192"/>
      <c r="Q404" s="185" t="str">
        <f t="shared" si="73"/>
        <v>תשושי נפש</v>
      </c>
      <c r="R404" s="185">
        <f t="shared" si="74"/>
        <v>30</v>
      </c>
      <c r="S404" s="185" t="str">
        <f t="shared" si="75"/>
        <v>אביזרים</v>
      </c>
      <c r="T404" s="186" t="str">
        <f t="shared" si="76"/>
        <v>מושב הגבהה לשירותים</v>
      </c>
      <c r="U404" s="187">
        <f t="shared" si="70"/>
        <v>0</v>
      </c>
      <c r="V404" s="181">
        <f t="shared" si="71"/>
        <v>-3</v>
      </c>
      <c r="W404" s="181">
        <f t="shared" si="72"/>
        <v>500</v>
      </c>
      <c r="X404" s="181">
        <f t="shared" si="69"/>
        <v>0</v>
      </c>
      <c r="Y404" s="193"/>
      <c r="AA404" s="189" t="str">
        <f>'טבלה מרכזת תקן מקור'!A404</f>
        <v>תשושי נפש</v>
      </c>
      <c r="AB404" s="189">
        <f>'טבלה מרכזת תקן מקור'!B404</f>
        <v>30</v>
      </c>
      <c r="AC404" s="189" t="str">
        <f>'טבלה מרכזת תקן מקור'!C404</f>
        <v>אביזרים</v>
      </c>
      <c r="AD404" s="189" t="str">
        <f>'טבלה מרכזת תקן מקור'!D404</f>
        <v>שירותים ציבוריים</v>
      </c>
      <c r="AE404" s="189" t="str">
        <f>'טבלה מרכזת תקן מקור'!E404</f>
        <v>מושב הגבהה לשירותים</v>
      </c>
      <c r="AF404" s="189">
        <f>'טבלה מרכזת תקן מקור'!F404</f>
        <v>500</v>
      </c>
      <c r="AG404" s="189">
        <f>'טבלה מרכזת תקן מקור'!G404</f>
        <v>3</v>
      </c>
      <c r="AH404" s="189">
        <f>'טבלה מרכזת תקן מקור'!H404</f>
        <v>1500</v>
      </c>
    </row>
    <row r="405" spans="2:34" ht="15" thickBot="1" x14ac:dyDescent="0.25">
      <c r="B405" s="190" t="str">
        <f>תקן[[#This Row],[סוג מרכז]]</f>
        <v>תשושי נפש</v>
      </c>
      <c r="C405" s="190">
        <f>תקן[[#This Row],[גודל מרכז]]</f>
        <v>30</v>
      </c>
      <c r="D405" s="190" t="str">
        <f>תקן[[#This Row],[סוג פריט]]</f>
        <v>אביזרים</v>
      </c>
      <c r="E405" s="190" t="str">
        <f>תקן[[#This Row],[קטגוריה]]</f>
        <v>כללי</v>
      </c>
      <c r="F405" s="177" t="str">
        <f>תקן[[#This Row],[תיאור הפריט]]</f>
        <v>מזוזות</v>
      </c>
      <c r="G405" s="190">
        <f>תקן[[#This Row],[עלות פריט]]</f>
        <v>200</v>
      </c>
      <c r="H405" s="190">
        <f>תקן[[#This Row],[כמות]]</f>
        <v>6</v>
      </c>
      <c r="I405" s="190">
        <f>תקן[[#This Row],[סהכ עלות]]</f>
        <v>1200</v>
      </c>
      <c r="J405" s="191"/>
      <c r="K405" s="179" t="str">
        <f t="shared" si="68"/>
        <v>מזוזות</v>
      </c>
      <c r="L405" s="180"/>
      <c r="M405" s="181">
        <f t="shared" si="66"/>
        <v>-6</v>
      </c>
      <c r="N405" s="181">
        <f t="shared" si="67"/>
        <v>0</v>
      </c>
      <c r="O405" s="180"/>
      <c r="P405" s="192"/>
      <c r="Q405" s="185" t="str">
        <f t="shared" si="73"/>
        <v>תשושי נפש</v>
      </c>
      <c r="R405" s="185">
        <f t="shared" si="74"/>
        <v>30</v>
      </c>
      <c r="S405" s="185" t="str">
        <f t="shared" si="75"/>
        <v>אביזרים</v>
      </c>
      <c r="T405" s="186" t="str">
        <f t="shared" si="76"/>
        <v>מזוזות</v>
      </c>
      <c r="U405" s="187">
        <f t="shared" si="70"/>
        <v>0</v>
      </c>
      <c r="V405" s="181">
        <f t="shared" si="71"/>
        <v>-6</v>
      </c>
      <c r="W405" s="181">
        <f t="shared" si="72"/>
        <v>200</v>
      </c>
      <c r="X405" s="181">
        <f t="shared" si="69"/>
        <v>0</v>
      </c>
      <c r="Y405" s="193"/>
      <c r="AA405" s="189" t="str">
        <f>'טבלה מרכזת תקן מקור'!A405</f>
        <v>תשושי נפש</v>
      </c>
      <c r="AB405" s="189">
        <f>'טבלה מרכזת תקן מקור'!B405</f>
        <v>30</v>
      </c>
      <c r="AC405" s="189" t="str">
        <f>'טבלה מרכזת תקן מקור'!C405</f>
        <v>אביזרים</v>
      </c>
      <c r="AD405" s="189" t="str">
        <f>'טבלה מרכזת תקן מקור'!D405</f>
        <v>כללי</v>
      </c>
      <c r="AE405" s="189" t="str">
        <f>'טבלה מרכזת תקן מקור'!E405</f>
        <v>מזוזות</v>
      </c>
      <c r="AF405" s="189">
        <f>'טבלה מרכזת תקן מקור'!F405</f>
        <v>200</v>
      </c>
      <c r="AG405" s="189">
        <f>'טבלה מרכזת תקן מקור'!G405</f>
        <v>6</v>
      </c>
      <c r="AH405" s="189">
        <f>'טבלה מרכזת תקן מקור'!H405</f>
        <v>1200</v>
      </c>
    </row>
    <row r="406" spans="2:34" ht="29.25" thickBot="1" x14ac:dyDescent="0.25">
      <c r="B406" s="190" t="str">
        <f>תקן[[#This Row],[סוג מרכז]]</f>
        <v>תשושי נפש</v>
      </c>
      <c r="C406" s="190">
        <f>תקן[[#This Row],[גודל מרכז]]</f>
        <v>30</v>
      </c>
      <c r="D406" s="190" t="str">
        <f>תקן[[#This Row],[סוג פריט]]</f>
        <v>אביזרים</v>
      </c>
      <c r="E406" s="190" t="str">
        <f>תקן[[#This Row],[קטגוריה]]</f>
        <v>חדרי צוות/רב תחומי</v>
      </c>
      <c r="F406" s="177" t="str">
        <f>תקן[[#This Row],[תיאור הפריט]]</f>
        <v>מיכל לאיסוף מחטים משומשות</v>
      </c>
      <c r="G406" s="190">
        <f>תקן[[#This Row],[עלות פריט]]</f>
        <v>50</v>
      </c>
      <c r="H406" s="190">
        <f>תקן[[#This Row],[כמות]]</f>
        <v>1</v>
      </c>
      <c r="I406" s="190">
        <f>תקן[[#This Row],[סהכ עלות]]</f>
        <v>50</v>
      </c>
      <c r="J406" s="191"/>
      <c r="K406" s="179" t="str">
        <f t="shared" si="68"/>
        <v>מיכל לאיסוף מחטים משומשות</v>
      </c>
      <c r="L406" s="180"/>
      <c r="M406" s="181">
        <f t="shared" si="66"/>
        <v>-1</v>
      </c>
      <c r="N406" s="181">
        <f t="shared" si="67"/>
        <v>0</v>
      </c>
      <c r="O406" s="180"/>
      <c r="P406" s="192"/>
      <c r="Q406" s="185" t="str">
        <f t="shared" si="73"/>
        <v>תשושי נפש</v>
      </c>
      <c r="R406" s="185">
        <f t="shared" si="74"/>
        <v>30</v>
      </c>
      <c r="S406" s="185" t="str">
        <f t="shared" si="75"/>
        <v>אביזרים</v>
      </c>
      <c r="T406" s="186" t="str">
        <f t="shared" si="76"/>
        <v>מיכל לאיסוף מחטים משומשות</v>
      </c>
      <c r="U406" s="187">
        <f t="shared" si="70"/>
        <v>0</v>
      </c>
      <c r="V406" s="181">
        <f t="shared" si="71"/>
        <v>-1</v>
      </c>
      <c r="W406" s="181">
        <f t="shared" si="72"/>
        <v>50</v>
      </c>
      <c r="X406" s="181">
        <f t="shared" si="69"/>
        <v>0</v>
      </c>
      <c r="Y406" s="193"/>
      <c r="AA406" s="189" t="str">
        <f>'טבלה מרכזת תקן מקור'!A406</f>
        <v>תשושי נפש</v>
      </c>
      <c r="AB406" s="189">
        <f>'טבלה מרכזת תקן מקור'!B406</f>
        <v>30</v>
      </c>
      <c r="AC406" s="189" t="str">
        <f>'טבלה מרכזת תקן מקור'!C406</f>
        <v>אביזרים</v>
      </c>
      <c r="AD406" s="189" t="str">
        <f>'טבלה מרכזת תקן מקור'!D406</f>
        <v>חדרי צוות/רב תחומי</v>
      </c>
      <c r="AE406" s="189" t="str">
        <f>'טבלה מרכזת תקן מקור'!E406</f>
        <v>מיכל לאיסוף מחטים משומשות</v>
      </c>
      <c r="AF406" s="189">
        <f>'טבלה מרכזת תקן מקור'!F406</f>
        <v>50</v>
      </c>
      <c r="AG406" s="189">
        <f>'טבלה מרכזת תקן מקור'!G406</f>
        <v>1</v>
      </c>
      <c r="AH406" s="189">
        <f>'טבלה מרכזת תקן מקור'!H406</f>
        <v>50</v>
      </c>
    </row>
    <row r="407" spans="2:34" ht="15" thickBot="1" x14ac:dyDescent="0.25">
      <c r="B407" s="190" t="str">
        <f>תקן[[#This Row],[סוג מרכז]]</f>
        <v>תשושי נפש</v>
      </c>
      <c r="C407" s="190">
        <f>תקן[[#This Row],[גודל מרכז]]</f>
        <v>30</v>
      </c>
      <c r="D407" s="190" t="str">
        <f>תקן[[#This Row],[סוג פריט]]</f>
        <v>אביזרים</v>
      </c>
      <c r="E407" s="190" t="str">
        <f>תקן[[#This Row],[קטגוריה]]</f>
        <v>חדרי צוות/רב תחומי</v>
      </c>
      <c r="F407" s="177" t="str">
        <f>תקן[[#This Row],[תיאור הפריט]]</f>
        <v>מתקן לגלילי נייר חד פעמי</v>
      </c>
      <c r="G407" s="190">
        <f>תקן[[#This Row],[עלות פריט]]</f>
        <v>150</v>
      </c>
      <c r="H407" s="190">
        <f>תקן[[#This Row],[כמות]]</f>
        <v>1</v>
      </c>
      <c r="I407" s="190">
        <f>תקן[[#This Row],[סהכ עלות]]</f>
        <v>150</v>
      </c>
      <c r="J407" s="191"/>
      <c r="K407" s="179" t="str">
        <f t="shared" si="68"/>
        <v>מתקן לגלילי נייר חד פעמי</v>
      </c>
      <c r="L407" s="180"/>
      <c r="M407" s="181">
        <f t="shared" si="66"/>
        <v>-1</v>
      </c>
      <c r="N407" s="181">
        <f t="shared" si="67"/>
        <v>0</v>
      </c>
      <c r="O407" s="180"/>
      <c r="P407" s="192"/>
      <c r="Q407" s="185" t="str">
        <f t="shared" si="73"/>
        <v>תשושי נפש</v>
      </c>
      <c r="R407" s="185">
        <f t="shared" si="74"/>
        <v>30</v>
      </c>
      <c r="S407" s="185" t="str">
        <f t="shared" si="75"/>
        <v>אביזרים</v>
      </c>
      <c r="T407" s="186" t="str">
        <f t="shared" si="76"/>
        <v>מתקן לגלילי נייר חד פעמי</v>
      </c>
      <c r="U407" s="187">
        <f t="shared" si="70"/>
        <v>0</v>
      </c>
      <c r="V407" s="181">
        <f t="shared" si="71"/>
        <v>-1</v>
      </c>
      <c r="W407" s="181">
        <f t="shared" si="72"/>
        <v>150</v>
      </c>
      <c r="X407" s="181">
        <f t="shared" si="69"/>
        <v>0</v>
      </c>
      <c r="Y407" s="193"/>
      <c r="AA407" s="189" t="str">
        <f>'טבלה מרכזת תקן מקור'!A407</f>
        <v>תשושי נפש</v>
      </c>
      <c r="AB407" s="189">
        <f>'טבלה מרכזת תקן מקור'!B407</f>
        <v>30</v>
      </c>
      <c r="AC407" s="189" t="str">
        <f>'טבלה מרכזת תקן מקור'!C407</f>
        <v>אביזרים</v>
      </c>
      <c r="AD407" s="189" t="str">
        <f>'טבלה מרכזת תקן מקור'!D407</f>
        <v>חדרי צוות/רב תחומי</v>
      </c>
      <c r="AE407" s="189" t="str">
        <f>'טבלה מרכזת תקן מקור'!E407</f>
        <v>מתקן לגלילי נייר חד פעמי</v>
      </c>
      <c r="AF407" s="189">
        <f>'טבלה מרכזת תקן מקור'!F407</f>
        <v>150</v>
      </c>
      <c r="AG407" s="189">
        <f>'טבלה מרכזת תקן מקור'!G407</f>
        <v>1</v>
      </c>
      <c r="AH407" s="189">
        <f>'טבלה מרכזת תקן מקור'!H407</f>
        <v>150</v>
      </c>
    </row>
    <row r="408" spans="2:34" ht="15" thickBot="1" x14ac:dyDescent="0.25">
      <c r="B408" s="190" t="str">
        <f>תקן[[#This Row],[סוג מרכז]]</f>
        <v>תשושי נפש</v>
      </c>
      <c r="C408" s="190">
        <f>תקן[[#This Row],[גודל מרכז]]</f>
        <v>30</v>
      </c>
      <c r="D408" s="190" t="str">
        <f>תקן[[#This Row],[סוג פריט]]</f>
        <v>אביזרים</v>
      </c>
      <c r="E408" s="190" t="str">
        <f>תקן[[#This Row],[קטגוריה]]</f>
        <v>חדר ניקיון</v>
      </c>
      <c r="F408" s="177" t="str">
        <f>תקן[[#This Row],[תיאור הפריט]]</f>
        <v>סולם</v>
      </c>
      <c r="G408" s="190">
        <f>תקן[[#This Row],[עלות פריט]]</f>
        <v>650</v>
      </c>
      <c r="H408" s="190">
        <f>תקן[[#This Row],[כמות]]</f>
        <v>1</v>
      </c>
      <c r="I408" s="190">
        <f>תקן[[#This Row],[סהכ עלות]]</f>
        <v>650</v>
      </c>
      <c r="J408" s="191"/>
      <c r="K408" s="179" t="str">
        <f t="shared" si="68"/>
        <v>סולם</v>
      </c>
      <c r="L408" s="180"/>
      <c r="M408" s="181">
        <f t="shared" si="66"/>
        <v>-1</v>
      </c>
      <c r="N408" s="181">
        <f t="shared" si="67"/>
        <v>0</v>
      </c>
      <c r="O408" s="180"/>
      <c r="P408" s="192"/>
      <c r="Q408" s="185" t="str">
        <f t="shared" si="73"/>
        <v>תשושי נפש</v>
      </c>
      <c r="R408" s="185">
        <f t="shared" si="74"/>
        <v>30</v>
      </c>
      <c r="S408" s="185" t="str">
        <f t="shared" si="75"/>
        <v>אביזרים</v>
      </c>
      <c r="T408" s="186" t="str">
        <f t="shared" si="76"/>
        <v>סולם</v>
      </c>
      <c r="U408" s="187">
        <f t="shared" si="70"/>
        <v>0</v>
      </c>
      <c r="V408" s="181">
        <f t="shared" si="71"/>
        <v>-1</v>
      </c>
      <c r="W408" s="181">
        <f t="shared" si="72"/>
        <v>650</v>
      </c>
      <c r="X408" s="181">
        <f t="shared" si="69"/>
        <v>0</v>
      </c>
      <c r="Y408" s="193"/>
      <c r="AA408" s="189" t="str">
        <f>'טבלה מרכזת תקן מקור'!A408</f>
        <v>תשושי נפש</v>
      </c>
      <c r="AB408" s="189">
        <f>'טבלה מרכזת תקן מקור'!B408</f>
        <v>30</v>
      </c>
      <c r="AC408" s="189" t="str">
        <f>'טבלה מרכזת תקן מקור'!C408</f>
        <v>אביזרים</v>
      </c>
      <c r="AD408" s="189" t="str">
        <f>'טבלה מרכזת תקן מקור'!D408</f>
        <v>חדר ניקיון</v>
      </c>
      <c r="AE408" s="189" t="str">
        <f>'טבלה מרכזת תקן מקור'!E408</f>
        <v>סולם</v>
      </c>
      <c r="AF408" s="189">
        <f>'טבלה מרכזת תקן מקור'!F408</f>
        <v>650</v>
      </c>
      <c r="AG408" s="189">
        <f>'טבלה מרכזת תקן מקור'!G408</f>
        <v>1</v>
      </c>
      <c r="AH408" s="189">
        <f>'טבלה מרכזת תקן מקור'!H408</f>
        <v>650</v>
      </c>
    </row>
    <row r="409" spans="2:34" ht="15" thickBot="1" x14ac:dyDescent="0.25">
      <c r="B409" s="190" t="str">
        <f>תקן[[#This Row],[סוג מרכז]]</f>
        <v>תשושי נפש</v>
      </c>
      <c r="C409" s="190">
        <f>תקן[[#This Row],[גודל מרכז]]</f>
        <v>30</v>
      </c>
      <c r="D409" s="190" t="str">
        <f>תקן[[#This Row],[סוג פריט]]</f>
        <v>אביזרים</v>
      </c>
      <c r="E409" s="190" t="str">
        <f>תקן[[#This Row],[קטגוריה]]</f>
        <v>מכבסה</v>
      </c>
      <c r="F409" s="177" t="str">
        <f>תקן[[#This Row],[תיאור הפריט]]</f>
        <v>סלי כביסה</v>
      </c>
      <c r="G409" s="190">
        <f>תקן[[#This Row],[עלות פריט]]</f>
        <v>150</v>
      </c>
      <c r="H409" s="190">
        <f>תקן[[#This Row],[כמות]]</f>
        <v>1</v>
      </c>
      <c r="I409" s="190">
        <f>תקן[[#This Row],[סהכ עלות]]</f>
        <v>150</v>
      </c>
      <c r="J409" s="191"/>
      <c r="K409" s="179" t="str">
        <f t="shared" si="68"/>
        <v>סלי כביסה</v>
      </c>
      <c r="L409" s="180"/>
      <c r="M409" s="181">
        <f t="shared" si="66"/>
        <v>-1</v>
      </c>
      <c r="N409" s="181">
        <f t="shared" si="67"/>
        <v>0</v>
      </c>
      <c r="O409" s="180"/>
      <c r="P409" s="192"/>
      <c r="Q409" s="185" t="str">
        <f t="shared" si="73"/>
        <v>תשושי נפש</v>
      </c>
      <c r="R409" s="185">
        <f t="shared" si="74"/>
        <v>30</v>
      </c>
      <c r="S409" s="185" t="str">
        <f t="shared" si="75"/>
        <v>אביזרים</v>
      </c>
      <c r="T409" s="186" t="str">
        <f t="shared" si="76"/>
        <v>סלי כביסה</v>
      </c>
      <c r="U409" s="187">
        <f t="shared" si="70"/>
        <v>0</v>
      </c>
      <c r="V409" s="181">
        <f t="shared" si="71"/>
        <v>-1</v>
      </c>
      <c r="W409" s="181">
        <f t="shared" si="72"/>
        <v>150</v>
      </c>
      <c r="X409" s="181">
        <f t="shared" si="69"/>
        <v>0</v>
      </c>
      <c r="Y409" s="193"/>
      <c r="AA409" s="189" t="str">
        <f>'טבלה מרכזת תקן מקור'!A409</f>
        <v>תשושי נפש</v>
      </c>
      <c r="AB409" s="189">
        <f>'טבלה מרכזת תקן מקור'!B409</f>
        <v>30</v>
      </c>
      <c r="AC409" s="189" t="str">
        <f>'טבלה מרכזת תקן מקור'!C409</f>
        <v>אביזרים</v>
      </c>
      <c r="AD409" s="189" t="str">
        <f>'טבלה מרכזת תקן מקור'!D409</f>
        <v>מכבסה</v>
      </c>
      <c r="AE409" s="189" t="str">
        <f>'טבלה מרכזת תקן מקור'!E409</f>
        <v>סלי כביסה</v>
      </c>
      <c r="AF409" s="189">
        <f>'טבלה מרכזת תקן מקור'!F409</f>
        <v>150</v>
      </c>
      <c r="AG409" s="189">
        <f>'טבלה מרכזת תקן מקור'!G409</f>
        <v>1</v>
      </c>
      <c r="AH409" s="189">
        <f>'טבלה מרכזת תקן מקור'!H409</f>
        <v>150</v>
      </c>
    </row>
    <row r="410" spans="2:34" ht="29.25" thickBot="1" x14ac:dyDescent="0.25">
      <c r="B410" s="190" t="str">
        <f>תקן[[#This Row],[סוג מרכז]]</f>
        <v>תשושי נפש</v>
      </c>
      <c r="C410" s="190">
        <f>תקן[[#This Row],[גודל מרכז]]</f>
        <v>30</v>
      </c>
      <c r="D410" s="190" t="str">
        <f>תקן[[#This Row],[סוג פריט]]</f>
        <v>אביזרים</v>
      </c>
      <c r="E410" s="190" t="str">
        <f>תקן[[#This Row],[קטגוריה]]</f>
        <v>חדרי פעילות/תעסוקה</v>
      </c>
      <c r="F410" s="177" t="str">
        <f>תקן[[#This Row],[תיאור הפריט]]</f>
        <v>סלסלות אישיות לעבודות הקשישים</v>
      </c>
      <c r="G410" s="190">
        <f>תקן[[#This Row],[עלות פריט]]</f>
        <v>30</v>
      </c>
      <c r="H410" s="190">
        <f>תקן[[#This Row],[כמות]]</f>
        <v>15</v>
      </c>
      <c r="I410" s="190">
        <f>תקן[[#This Row],[סהכ עלות]]</f>
        <v>450</v>
      </c>
      <c r="J410" s="191"/>
      <c r="K410" s="179" t="str">
        <f t="shared" si="68"/>
        <v>סלסלות אישיות לעבודות הקשישים</v>
      </c>
      <c r="L410" s="180"/>
      <c r="M410" s="181">
        <f t="shared" si="66"/>
        <v>-15</v>
      </c>
      <c r="N410" s="181">
        <f t="shared" si="67"/>
        <v>0</v>
      </c>
      <c r="O410" s="180"/>
      <c r="P410" s="192"/>
      <c r="Q410" s="185" t="str">
        <f t="shared" si="73"/>
        <v>תשושי נפש</v>
      </c>
      <c r="R410" s="185">
        <f t="shared" si="74"/>
        <v>30</v>
      </c>
      <c r="S410" s="185" t="str">
        <f t="shared" si="75"/>
        <v>אביזרים</v>
      </c>
      <c r="T410" s="186" t="str">
        <f t="shared" si="76"/>
        <v>סלסלות אישיות לעבודות הקשישים</v>
      </c>
      <c r="U410" s="187">
        <f t="shared" si="70"/>
        <v>0</v>
      </c>
      <c r="V410" s="181">
        <f t="shared" si="71"/>
        <v>-15</v>
      </c>
      <c r="W410" s="181">
        <f t="shared" si="72"/>
        <v>30</v>
      </c>
      <c r="X410" s="181">
        <f t="shared" si="69"/>
        <v>0</v>
      </c>
      <c r="Y410" s="193"/>
      <c r="AA410" s="189" t="str">
        <f>'טבלה מרכזת תקן מקור'!A410</f>
        <v>תשושי נפש</v>
      </c>
      <c r="AB410" s="189">
        <f>'טבלה מרכזת תקן מקור'!B410</f>
        <v>30</v>
      </c>
      <c r="AC410" s="189" t="str">
        <f>'טבלה מרכזת תקן מקור'!C410</f>
        <v>אביזרים</v>
      </c>
      <c r="AD410" s="189" t="str">
        <f>'טבלה מרכזת תקן מקור'!D410</f>
        <v>חדרי פעילות/תעסוקה</v>
      </c>
      <c r="AE410" s="189" t="str">
        <f>'טבלה מרכזת תקן מקור'!E410</f>
        <v>סלסלות אישיות לעבודות הקשישים</v>
      </c>
      <c r="AF410" s="189">
        <f>'טבלה מרכזת תקן מקור'!F410</f>
        <v>30</v>
      </c>
      <c r="AG410" s="189">
        <f>'טבלה מרכזת תקן מקור'!G410</f>
        <v>15</v>
      </c>
      <c r="AH410" s="189">
        <f>'טבלה מרכזת תקן מקור'!H410</f>
        <v>450</v>
      </c>
    </row>
    <row r="411" spans="2:34" ht="15" thickBot="1" x14ac:dyDescent="0.25">
      <c r="B411" s="190" t="str">
        <f>תקן[[#This Row],[סוג מרכז]]</f>
        <v>תשושי נפש</v>
      </c>
      <c r="C411" s="190">
        <f>תקן[[#This Row],[גודל מרכז]]</f>
        <v>30</v>
      </c>
      <c r="D411" s="190" t="str">
        <f>תקן[[#This Row],[סוג פריט]]</f>
        <v>אביזרים</v>
      </c>
      <c r="E411" s="190" t="str">
        <f>תקן[[#This Row],[קטגוריה]]</f>
        <v>חדר ניקיון</v>
      </c>
      <c r="F411" s="177" t="str">
        <f>תקן[[#This Row],[תיאור הפריט]]</f>
        <v>עגלת ניקיון</v>
      </c>
      <c r="G411" s="190">
        <f>תקן[[#This Row],[עלות פריט]]</f>
        <v>750</v>
      </c>
      <c r="H411" s="190">
        <f>תקן[[#This Row],[כמות]]</f>
        <v>1</v>
      </c>
      <c r="I411" s="190">
        <f>תקן[[#This Row],[סהכ עלות]]</f>
        <v>750</v>
      </c>
      <c r="J411" s="191"/>
      <c r="K411" s="179" t="str">
        <f t="shared" si="68"/>
        <v>עגלת ניקיון</v>
      </c>
      <c r="L411" s="180"/>
      <c r="M411" s="181">
        <f t="shared" si="66"/>
        <v>-1</v>
      </c>
      <c r="N411" s="181">
        <f t="shared" si="67"/>
        <v>0</v>
      </c>
      <c r="O411" s="180"/>
      <c r="P411" s="192"/>
      <c r="Q411" s="185" t="str">
        <f t="shared" si="73"/>
        <v>תשושי נפש</v>
      </c>
      <c r="R411" s="185">
        <f t="shared" si="74"/>
        <v>30</v>
      </c>
      <c r="S411" s="185" t="str">
        <f t="shared" si="75"/>
        <v>אביזרים</v>
      </c>
      <c r="T411" s="186" t="str">
        <f t="shared" si="76"/>
        <v>עגלת ניקיון</v>
      </c>
      <c r="U411" s="187">
        <f t="shared" si="70"/>
        <v>0</v>
      </c>
      <c r="V411" s="181">
        <f t="shared" si="71"/>
        <v>-1</v>
      </c>
      <c r="W411" s="181">
        <f t="shared" si="72"/>
        <v>750</v>
      </c>
      <c r="X411" s="181">
        <f t="shared" si="69"/>
        <v>0</v>
      </c>
      <c r="Y411" s="193"/>
      <c r="AA411" s="189" t="str">
        <f>'טבלה מרכזת תקן מקור'!A411</f>
        <v>תשושי נפש</v>
      </c>
      <c r="AB411" s="189">
        <f>'טבלה מרכזת תקן מקור'!B411</f>
        <v>30</v>
      </c>
      <c r="AC411" s="189" t="str">
        <f>'טבלה מרכזת תקן מקור'!C411</f>
        <v>אביזרים</v>
      </c>
      <c r="AD411" s="189" t="str">
        <f>'טבלה מרכזת תקן מקור'!D411</f>
        <v>חדר ניקיון</v>
      </c>
      <c r="AE411" s="189" t="str">
        <f>'טבלה מרכזת תקן מקור'!E411</f>
        <v>עגלת ניקיון</v>
      </c>
      <c r="AF411" s="189">
        <f>'טבלה מרכזת תקן מקור'!F411</f>
        <v>750</v>
      </c>
      <c r="AG411" s="189">
        <f>'טבלה מרכזת תקן מקור'!G411</f>
        <v>1</v>
      </c>
      <c r="AH411" s="189">
        <f>'טבלה מרכזת תקן מקור'!H411</f>
        <v>750</v>
      </c>
    </row>
    <row r="412" spans="2:34" ht="15" thickBot="1" x14ac:dyDescent="0.25">
      <c r="B412" s="190" t="str">
        <f>תקן[[#This Row],[סוג מרכז]]</f>
        <v>תשושי נפש</v>
      </c>
      <c r="C412" s="190">
        <f>תקן[[#This Row],[גודל מרכז]]</f>
        <v>30</v>
      </c>
      <c r="D412" s="190" t="str">
        <f>תקן[[#This Row],[סוג פריט]]</f>
        <v>אביזרים</v>
      </c>
      <c r="E412" s="190" t="str">
        <f>תקן[[#This Row],[קטגוריה]]</f>
        <v>חדר ניקיון</v>
      </c>
      <c r="F412" s="177" t="str">
        <f>תקן[[#This Row],[תיאור הפריט]]</f>
        <v>פח אשפה</v>
      </c>
      <c r="G412" s="190">
        <f>תקן[[#This Row],[עלות פריט]]</f>
        <v>150</v>
      </c>
      <c r="H412" s="190">
        <f>תקן[[#This Row],[כמות]]</f>
        <v>1</v>
      </c>
      <c r="I412" s="190">
        <f>תקן[[#This Row],[סהכ עלות]]</f>
        <v>150</v>
      </c>
      <c r="J412" s="191"/>
      <c r="K412" s="179" t="str">
        <f t="shared" si="68"/>
        <v>פח אשפה</v>
      </c>
      <c r="L412" s="180"/>
      <c r="M412" s="181">
        <f t="shared" si="66"/>
        <v>-1</v>
      </c>
      <c r="N412" s="181">
        <f t="shared" si="67"/>
        <v>0</v>
      </c>
      <c r="O412" s="180"/>
      <c r="P412" s="192"/>
      <c r="Q412" s="185" t="str">
        <f t="shared" si="73"/>
        <v>תשושי נפש</v>
      </c>
      <c r="R412" s="185">
        <f t="shared" si="74"/>
        <v>30</v>
      </c>
      <c r="S412" s="185" t="str">
        <f t="shared" si="75"/>
        <v>אביזרים</v>
      </c>
      <c r="T412" s="186" t="str">
        <f t="shared" si="76"/>
        <v>פח אשפה</v>
      </c>
      <c r="U412" s="187">
        <f t="shared" si="70"/>
        <v>0</v>
      </c>
      <c r="V412" s="181">
        <f t="shared" si="71"/>
        <v>-1</v>
      </c>
      <c r="W412" s="181">
        <f t="shared" si="72"/>
        <v>150</v>
      </c>
      <c r="X412" s="181">
        <f t="shared" si="69"/>
        <v>0</v>
      </c>
      <c r="Y412" s="193"/>
      <c r="AA412" s="189" t="str">
        <f>'טבלה מרכזת תקן מקור'!A412</f>
        <v>תשושי נפש</v>
      </c>
      <c r="AB412" s="189">
        <f>'טבלה מרכזת תקן מקור'!B412</f>
        <v>30</v>
      </c>
      <c r="AC412" s="189" t="str">
        <f>'טבלה מרכזת תקן מקור'!C412</f>
        <v>אביזרים</v>
      </c>
      <c r="AD412" s="189" t="str">
        <f>'טבלה מרכזת תקן מקור'!D412</f>
        <v>חדר ניקיון</v>
      </c>
      <c r="AE412" s="189" t="str">
        <f>'טבלה מרכזת תקן מקור'!E412</f>
        <v>פח אשפה</v>
      </c>
      <c r="AF412" s="189">
        <f>'טבלה מרכזת תקן מקור'!F412</f>
        <v>150</v>
      </c>
      <c r="AG412" s="189">
        <f>'טבלה מרכזת תקן מקור'!G412</f>
        <v>1</v>
      </c>
      <c r="AH412" s="189">
        <f>'טבלה מרכזת תקן מקור'!H412</f>
        <v>150</v>
      </c>
    </row>
    <row r="413" spans="2:34" ht="15" thickBot="1" x14ac:dyDescent="0.25">
      <c r="B413" s="190" t="str">
        <f>תקן[[#This Row],[סוג מרכז]]</f>
        <v>תשושי נפש</v>
      </c>
      <c r="C413" s="190">
        <f>תקן[[#This Row],[גודל מרכז]]</f>
        <v>30</v>
      </c>
      <c r="D413" s="190" t="str">
        <f>תקן[[#This Row],[סוג פריט]]</f>
        <v>אביזרים</v>
      </c>
      <c r="E413" s="190" t="str">
        <f>תקן[[#This Row],[קטגוריה]]</f>
        <v>חדר רחצה</v>
      </c>
      <c r="F413" s="177" t="str">
        <f>תקן[[#This Row],[תיאור הפריט]]</f>
        <v>פח אשפה</v>
      </c>
      <c r="G413" s="190">
        <f>תקן[[#This Row],[עלות פריט]]</f>
        <v>150</v>
      </c>
      <c r="H413" s="190">
        <f>תקן[[#This Row],[כמות]]</f>
        <v>1</v>
      </c>
      <c r="I413" s="190">
        <f>תקן[[#This Row],[סהכ עלות]]</f>
        <v>150</v>
      </c>
      <c r="J413" s="191"/>
      <c r="K413" s="179" t="str">
        <f t="shared" si="68"/>
        <v>פח אשפה</v>
      </c>
      <c r="L413" s="180"/>
      <c r="M413" s="181">
        <f t="shared" si="66"/>
        <v>-1</v>
      </c>
      <c r="N413" s="181">
        <f t="shared" si="67"/>
        <v>0</v>
      </c>
      <c r="O413" s="180"/>
      <c r="P413" s="192"/>
      <c r="Q413" s="185" t="str">
        <f t="shared" si="73"/>
        <v>תשושי נפש</v>
      </c>
      <c r="R413" s="185">
        <f t="shared" si="74"/>
        <v>30</v>
      </c>
      <c r="S413" s="185" t="str">
        <f t="shared" si="75"/>
        <v>אביזרים</v>
      </c>
      <c r="T413" s="186" t="str">
        <f t="shared" si="76"/>
        <v>פח אשפה</v>
      </c>
      <c r="U413" s="187">
        <f t="shared" si="70"/>
        <v>0</v>
      </c>
      <c r="V413" s="181">
        <f t="shared" si="71"/>
        <v>-1</v>
      </c>
      <c r="W413" s="181">
        <f t="shared" si="72"/>
        <v>150</v>
      </c>
      <c r="X413" s="181">
        <f t="shared" si="69"/>
        <v>0</v>
      </c>
      <c r="Y413" s="193"/>
      <c r="AA413" s="189" t="str">
        <f>'טבלה מרכזת תקן מקור'!A413</f>
        <v>תשושי נפש</v>
      </c>
      <c r="AB413" s="189">
        <f>'טבלה מרכזת תקן מקור'!B413</f>
        <v>30</v>
      </c>
      <c r="AC413" s="189" t="str">
        <f>'טבלה מרכזת תקן מקור'!C413</f>
        <v>אביזרים</v>
      </c>
      <c r="AD413" s="189" t="str">
        <f>'טבלה מרכזת תקן מקור'!D413</f>
        <v>חדר רחצה</v>
      </c>
      <c r="AE413" s="189" t="str">
        <f>'טבלה מרכזת תקן מקור'!E413</f>
        <v>פח אשפה</v>
      </c>
      <c r="AF413" s="189">
        <f>'טבלה מרכזת תקן מקור'!F413</f>
        <v>150</v>
      </c>
      <c r="AG413" s="189">
        <f>'טבלה מרכזת תקן מקור'!G413</f>
        <v>1</v>
      </c>
      <c r="AH413" s="189">
        <f>'טבלה מרכזת תקן מקור'!H413</f>
        <v>150</v>
      </c>
    </row>
    <row r="414" spans="2:34" ht="15" thickBot="1" x14ac:dyDescent="0.25">
      <c r="B414" s="190" t="str">
        <f>תקן[[#This Row],[סוג מרכז]]</f>
        <v>תשושי נפש</v>
      </c>
      <c r="C414" s="190">
        <f>תקן[[#This Row],[גודל מרכז]]</f>
        <v>30</v>
      </c>
      <c r="D414" s="190" t="str">
        <f>תקן[[#This Row],[סוג פריט]]</f>
        <v>אביזרים</v>
      </c>
      <c r="E414" s="190" t="str">
        <f>תקן[[#This Row],[קטגוריה]]</f>
        <v>חדרי פעילות/תעסוקה</v>
      </c>
      <c r="F414" s="177" t="str">
        <f>תקן[[#This Row],[תיאור הפריט]]</f>
        <v>פח אשפה</v>
      </c>
      <c r="G414" s="190">
        <f>תקן[[#This Row],[עלות פריט]]</f>
        <v>150</v>
      </c>
      <c r="H414" s="190">
        <f>תקן[[#This Row],[כמות]]</f>
        <v>2</v>
      </c>
      <c r="I414" s="190">
        <f>תקן[[#This Row],[סהכ עלות]]</f>
        <v>300</v>
      </c>
      <c r="J414" s="191"/>
      <c r="K414" s="179" t="str">
        <f t="shared" si="68"/>
        <v>פח אשפה</v>
      </c>
      <c r="L414" s="180"/>
      <c r="M414" s="181">
        <f t="shared" si="66"/>
        <v>-2</v>
      </c>
      <c r="N414" s="181">
        <f t="shared" si="67"/>
        <v>0</v>
      </c>
      <c r="O414" s="180"/>
      <c r="P414" s="192"/>
      <c r="Q414" s="185" t="str">
        <f t="shared" si="73"/>
        <v>תשושי נפש</v>
      </c>
      <c r="R414" s="185">
        <f t="shared" si="74"/>
        <v>30</v>
      </c>
      <c r="S414" s="185" t="str">
        <f t="shared" si="75"/>
        <v>אביזרים</v>
      </c>
      <c r="T414" s="186" t="str">
        <f t="shared" si="76"/>
        <v>פח אשפה</v>
      </c>
      <c r="U414" s="187">
        <f t="shared" si="70"/>
        <v>0</v>
      </c>
      <c r="V414" s="181">
        <f t="shared" si="71"/>
        <v>-2</v>
      </c>
      <c r="W414" s="181">
        <f t="shared" si="72"/>
        <v>150</v>
      </c>
      <c r="X414" s="181">
        <f t="shared" si="69"/>
        <v>0</v>
      </c>
      <c r="Y414" s="193"/>
      <c r="AA414" s="189" t="str">
        <f>'טבלה מרכזת תקן מקור'!A414</f>
        <v>תשושי נפש</v>
      </c>
      <c r="AB414" s="189">
        <f>'טבלה מרכזת תקן מקור'!B414</f>
        <v>30</v>
      </c>
      <c r="AC414" s="189" t="str">
        <f>'טבלה מרכזת תקן מקור'!C414</f>
        <v>אביזרים</v>
      </c>
      <c r="AD414" s="189" t="str">
        <f>'טבלה מרכזת תקן מקור'!D414</f>
        <v>חדרי פעילות/תעסוקה</v>
      </c>
      <c r="AE414" s="189" t="str">
        <f>'טבלה מרכזת תקן מקור'!E414</f>
        <v>פח אשפה</v>
      </c>
      <c r="AF414" s="189">
        <f>'טבלה מרכזת תקן מקור'!F414</f>
        <v>150</v>
      </c>
      <c r="AG414" s="189">
        <f>'טבלה מרכזת תקן מקור'!G414</f>
        <v>2</v>
      </c>
      <c r="AH414" s="189">
        <f>'טבלה מרכזת תקן מקור'!H414</f>
        <v>300</v>
      </c>
    </row>
    <row r="415" spans="2:34" ht="29.25" thickBot="1" x14ac:dyDescent="0.25">
      <c r="B415" s="190" t="str">
        <f>תקן[[#This Row],[סוג מרכז]]</f>
        <v>תשושי נפש</v>
      </c>
      <c r="C415" s="190">
        <f>תקן[[#This Row],[גודל מרכז]]</f>
        <v>30</v>
      </c>
      <c r="D415" s="190" t="str">
        <f>תקן[[#This Row],[סוג פריט]]</f>
        <v>אביזרים</v>
      </c>
      <c r="E415" s="190" t="str">
        <f>תקן[[#This Row],[קטגוריה]]</f>
        <v>חדר אוכל</v>
      </c>
      <c r="F415" s="177" t="str">
        <f>תקן[[#This Row],[תיאור הפריט]]</f>
        <v>פריטי עיצוב, תמונות, מיכל צמחים וכדו' (תקציב)</v>
      </c>
      <c r="G415" s="190">
        <f>תקן[[#This Row],[עלות פריט]]</f>
        <v>1000</v>
      </c>
      <c r="H415" s="190">
        <f>תקן[[#This Row],[כמות]]</f>
        <v>3</v>
      </c>
      <c r="I415" s="190">
        <f>תקן[[#This Row],[סהכ עלות]]</f>
        <v>3000</v>
      </c>
      <c r="J415" s="191"/>
      <c r="K415" s="179" t="str">
        <f t="shared" si="68"/>
        <v>פריטי עיצוב, תמונות, מיכל צמחים וכדו' (תקציב)</v>
      </c>
      <c r="L415" s="180"/>
      <c r="M415" s="181">
        <f t="shared" ref="M415:M472" si="77">IF(L415-H415&lt;&gt;0,L415-H415,0)</f>
        <v>-3</v>
      </c>
      <c r="N415" s="181">
        <f t="shared" ref="N415:N472" si="78">L415*G415</f>
        <v>0</v>
      </c>
      <c r="O415" s="180"/>
      <c r="P415" s="192"/>
      <c r="Q415" s="185" t="str">
        <f t="shared" si="73"/>
        <v>תשושי נפש</v>
      </c>
      <c r="R415" s="185">
        <f t="shared" si="74"/>
        <v>30</v>
      </c>
      <c r="S415" s="185" t="str">
        <f t="shared" si="75"/>
        <v>אביזרים</v>
      </c>
      <c r="T415" s="186" t="str">
        <f t="shared" si="76"/>
        <v>פריטי עיצוב, תמונות, מיכל צמחים וכדו' (תקציב)</v>
      </c>
      <c r="U415" s="187">
        <f t="shared" si="70"/>
        <v>0</v>
      </c>
      <c r="V415" s="181">
        <f t="shared" si="71"/>
        <v>-3</v>
      </c>
      <c r="W415" s="181">
        <f t="shared" si="72"/>
        <v>1000</v>
      </c>
      <c r="X415" s="181">
        <f t="shared" si="69"/>
        <v>0</v>
      </c>
      <c r="Y415" s="193"/>
      <c r="AA415" s="189" t="str">
        <f>'טבלה מרכזת תקן מקור'!A415</f>
        <v>תשושי נפש</v>
      </c>
      <c r="AB415" s="189">
        <f>'טבלה מרכזת תקן מקור'!B415</f>
        <v>30</v>
      </c>
      <c r="AC415" s="189" t="str">
        <f>'טבלה מרכזת תקן מקור'!C415</f>
        <v>אביזרים</v>
      </c>
      <c r="AD415" s="189" t="str">
        <f>'טבלה מרכזת תקן מקור'!D415</f>
        <v>חדר אוכל</v>
      </c>
      <c r="AE415" s="189" t="str">
        <f>'טבלה מרכזת תקן מקור'!E415</f>
        <v>פריטי עיצוב, תמונות, מיכל צמחים וכדו' (תקציב)</v>
      </c>
      <c r="AF415" s="189">
        <f>'טבלה מרכזת תקן מקור'!F415</f>
        <v>1000</v>
      </c>
      <c r="AG415" s="189">
        <f>'טבלה מרכזת תקן מקור'!G415</f>
        <v>3</v>
      </c>
      <c r="AH415" s="189">
        <f>'טבלה מרכזת תקן מקור'!H415</f>
        <v>3000</v>
      </c>
    </row>
    <row r="416" spans="2:34" ht="15" thickBot="1" x14ac:dyDescent="0.25">
      <c r="B416" s="190" t="str">
        <f>תקן[[#This Row],[סוג מרכז]]</f>
        <v>תשושי נפש</v>
      </c>
      <c r="C416" s="190">
        <f>תקן[[#This Row],[גודל מרכז]]</f>
        <v>30</v>
      </c>
      <c r="D416" s="190" t="str">
        <f>תקן[[#This Row],[סוג פריט]]</f>
        <v>אביזרים</v>
      </c>
      <c r="E416" s="190" t="str">
        <f>תקן[[#This Row],[קטגוריה]]</f>
        <v>חדר רחצה</v>
      </c>
      <c r="F416" s="177" t="str">
        <f>תקן[[#This Row],[תיאור הפריט]]</f>
        <v>קולב בגדים</v>
      </c>
      <c r="G416" s="190">
        <f>תקן[[#This Row],[עלות פריט]]</f>
        <v>300</v>
      </c>
      <c r="H416" s="190">
        <f>תקן[[#This Row],[כמות]]</f>
        <v>1</v>
      </c>
      <c r="I416" s="190">
        <f>תקן[[#This Row],[סהכ עלות]]</f>
        <v>300</v>
      </c>
      <c r="J416" s="191"/>
      <c r="K416" s="179" t="str">
        <f t="shared" ref="K416:K473" si="79">F416</f>
        <v>קולב בגדים</v>
      </c>
      <c r="L416" s="180"/>
      <c r="M416" s="181">
        <f t="shared" si="77"/>
        <v>-1</v>
      </c>
      <c r="N416" s="181">
        <f t="shared" si="78"/>
        <v>0</v>
      </c>
      <c r="O416" s="180"/>
      <c r="P416" s="192"/>
      <c r="Q416" s="185" t="str">
        <f t="shared" si="73"/>
        <v>תשושי נפש</v>
      </c>
      <c r="R416" s="185">
        <f t="shared" si="74"/>
        <v>30</v>
      </c>
      <c r="S416" s="185" t="str">
        <f t="shared" si="75"/>
        <v>אביזרים</v>
      </c>
      <c r="T416" s="186" t="str">
        <f t="shared" si="76"/>
        <v>קולב בגדים</v>
      </c>
      <c r="U416" s="187">
        <f t="shared" si="70"/>
        <v>0</v>
      </c>
      <c r="V416" s="181">
        <f t="shared" si="71"/>
        <v>-1</v>
      </c>
      <c r="W416" s="181">
        <f t="shared" si="72"/>
        <v>300</v>
      </c>
      <c r="X416" s="181">
        <f t="shared" ref="X416:X473" si="80">W416*U416</f>
        <v>0</v>
      </c>
      <c r="Y416" s="193"/>
      <c r="AA416" s="189" t="str">
        <f>'טבלה מרכזת תקן מקור'!A416</f>
        <v>תשושי נפש</v>
      </c>
      <c r="AB416" s="189">
        <f>'טבלה מרכזת תקן מקור'!B416</f>
        <v>30</v>
      </c>
      <c r="AC416" s="189" t="str">
        <f>'טבלה מרכזת תקן מקור'!C416</f>
        <v>אביזרים</v>
      </c>
      <c r="AD416" s="189" t="str">
        <f>'טבלה מרכזת תקן מקור'!D416</f>
        <v>חדר רחצה</v>
      </c>
      <c r="AE416" s="189" t="str">
        <f>'טבלה מרכזת תקן מקור'!E416</f>
        <v>קולב בגדים</v>
      </c>
      <c r="AF416" s="189">
        <f>'טבלה מרכזת תקן מקור'!F416</f>
        <v>300</v>
      </c>
      <c r="AG416" s="189">
        <f>'טבלה מרכזת תקן מקור'!G416</f>
        <v>1</v>
      </c>
      <c r="AH416" s="189">
        <f>'טבלה מרכזת תקן מקור'!H416</f>
        <v>300</v>
      </c>
    </row>
    <row r="417" spans="2:34" ht="15" thickBot="1" x14ac:dyDescent="0.25">
      <c r="B417" s="190" t="str">
        <f>תקן[[#This Row],[סוג מרכז]]</f>
        <v>תשושי נפש</v>
      </c>
      <c r="C417" s="190">
        <f>תקן[[#This Row],[גודל מרכז]]</f>
        <v>30</v>
      </c>
      <c r="D417" s="190" t="str">
        <f>תקן[[#This Row],[סוג פריט]]</f>
        <v>אביזרים</v>
      </c>
      <c r="E417" s="190" t="str">
        <f>תקן[[#This Row],[קטגוריה]]</f>
        <v>חדרי צוות/רב תחומי</v>
      </c>
      <c r="F417" s="177" t="str">
        <f>תקן[[#This Row],[תיאור הפריט]]</f>
        <v>קולב בגדים</v>
      </c>
      <c r="G417" s="190">
        <f>תקן[[#This Row],[עלות פריט]]</f>
        <v>300</v>
      </c>
      <c r="H417" s="190">
        <f>תקן[[#This Row],[כמות]]</f>
        <v>1</v>
      </c>
      <c r="I417" s="190">
        <f>תקן[[#This Row],[סהכ עלות]]</f>
        <v>300</v>
      </c>
      <c r="J417" s="191"/>
      <c r="K417" s="179" t="str">
        <f t="shared" si="79"/>
        <v>קולב בגדים</v>
      </c>
      <c r="L417" s="180"/>
      <c r="M417" s="181">
        <f t="shared" si="77"/>
        <v>-1</v>
      </c>
      <c r="N417" s="181">
        <f t="shared" si="78"/>
        <v>0</v>
      </c>
      <c r="O417" s="180"/>
      <c r="P417" s="192"/>
      <c r="Q417" s="185" t="str">
        <f t="shared" si="73"/>
        <v>תשושי נפש</v>
      </c>
      <c r="R417" s="185">
        <f t="shared" si="74"/>
        <v>30</v>
      </c>
      <c r="S417" s="185" t="str">
        <f t="shared" si="75"/>
        <v>אביזרים</v>
      </c>
      <c r="T417" s="186" t="str">
        <f t="shared" si="76"/>
        <v>קולב בגדים</v>
      </c>
      <c r="U417" s="187">
        <f t="shared" si="70"/>
        <v>0</v>
      </c>
      <c r="V417" s="181">
        <f t="shared" si="71"/>
        <v>-1</v>
      </c>
      <c r="W417" s="181">
        <f t="shared" si="72"/>
        <v>300</v>
      </c>
      <c r="X417" s="181">
        <f t="shared" si="80"/>
        <v>0</v>
      </c>
      <c r="Y417" s="193"/>
      <c r="AA417" s="189" t="str">
        <f>'טבלה מרכזת תקן מקור'!A417</f>
        <v>תשושי נפש</v>
      </c>
      <c r="AB417" s="189">
        <f>'טבלה מרכזת תקן מקור'!B417</f>
        <v>30</v>
      </c>
      <c r="AC417" s="189" t="str">
        <f>'טבלה מרכזת תקן מקור'!C417</f>
        <v>אביזרים</v>
      </c>
      <c r="AD417" s="189" t="str">
        <f>'טבלה מרכזת תקן מקור'!D417</f>
        <v>חדרי צוות/רב תחומי</v>
      </c>
      <c r="AE417" s="189" t="str">
        <f>'טבלה מרכזת תקן מקור'!E417</f>
        <v>קולב בגדים</v>
      </c>
      <c r="AF417" s="189">
        <f>'טבלה מרכזת תקן מקור'!F417</f>
        <v>300</v>
      </c>
      <c r="AG417" s="189">
        <f>'טבלה מרכזת תקן מקור'!G417</f>
        <v>1</v>
      </c>
      <c r="AH417" s="189">
        <f>'טבלה מרכזת תקן מקור'!H417</f>
        <v>300</v>
      </c>
    </row>
    <row r="418" spans="2:34" ht="15" thickBot="1" x14ac:dyDescent="0.25">
      <c r="B418" s="190" t="str">
        <f>תקן[[#This Row],[סוג מרכז]]</f>
        <v>תשושי נפש</v>
      </c>
      <c r="C418" s="190">
        <f>תקן[[#This Row],[גודל מרכז]]</f>
        <v>30</v>
      </c>
      <c r="D418" s="190" t="str">
        <f>תקן[[#This Row],[סוג פריט]]</f>
        <v>אביזרים</v>
      </c>
      <c r="E418" s="190" t="str">
        <f>תקן[[#This Row],[קטגוריה]]</f>
        <v>מכבסה</v>
      </c>
      <c r="F418" s="177" t="str">
        <f>תקן[[#This Row],[תיאור הפריט]]</f>
        <v>קרש גיהוץ + מגהץ</v>
      </c>
      <c r="G418" s="190">
        <f>תקן[[#This Row],[עלות פריט]]</f>
        <v>1000</v>
      </c>
      <c r="H418" s="190">
        <f>תקן[[#This Row],[כמות]]</f>
        <v>1</v>
      </c>
      <c r="I418" s="190">
        <f>תקן[[#This Row],[סהכ עלות]]</f>
        <v>1000</v>
      </c>
      <c r="J418" s="191"/>
      <c r="K418" s="179" t="str">
        <f t="shared" si="79"/>
        <v>קרש גיהוץ + מגהץ</v>
      </c>
      <c r="L418" s="180"/>
      <c r="M418" s="181">
        <f t="shared" si="77"/>
        <v>-1</v>
      </c>
      <c r="N418" s="181">
        <f t="shared" si="78"/>
        <v>0</v>
      </c>
      <c r="O418" s="180"/>
      <c r="P418" s="192"/>
      <c r="Q418" s="185" t="str">
        <f t="shared" si="73"/>
        <v>תשושי נפש</v>
      </c>
      <c r="R418" s="185">
        <f t="shared" si="74"/>
        <v>30</v>
      </c>
      <c r="S418" s="185" t="str">
        <f t="shared" si="75"/>
        <v>אביזרים</v>
      </c>
      <c r="T418" s="186" t="str">
        <f t="shared" si="76"/>
        <v>קרש גיהוץ + מגהץ</v>
      </c>
      <c r="U418" s="187">
        <f t="shared" si="70"/>
        <v>0</v>
      </c>
      <c r="V418" s="181">
        <f t="shared" si="71"/>
        <v>-1</v>
      </c>
      <c r="W418" s="181">
        <f t="shared" si="72"/>
        <v>1000</v>
      </c>
      <c r="X418" s="181">
        <f t="shared" si="80"/>
        <v>0</v>
      </c>
      <c r="Y418" s="193"/>
      <c r="AA418" s="189" t="str">
        <f>'טבלה מרכזת תקן מקור'!A418</f>
        <v>תשושי נפש</v>
      </c>
      <c r="AB418" s="189">
        <f>'טבלה מרכזת תקן מקור'!B418</f>
        <v>30</v>
      </c>
      <c r="AC418" s="189" t="str">
        <f>'טבלה מרכזת תקן מקור'!C418</f>
        <v>אביזרים</v>
      </c>
      <c r="AD418" s="189" t="str">
        <f>'טבלה מרכזת תקן מקור'!D418</f>
        <v>מכבסה</v>
      </c>
      <c r="AE418" s="189" t="str">
        <f>'טבלה מרכזת תקן מקור'!E418</f>
        <v>קרש גיהוץ + מגהץ</v>
      </c>
      <c r="AF418" s="189">
        <f>'טבלה מרכזת תקן מקור'!F418</f>
        <v>1000</v>
      </c>
      <c r="AG418" s="189">
        <f>'טבלה מרכזת תקן מקור'!G418</f>
        <v>1</v>
      </c>
      <c r="AH418" s="189">
        <f>'טבלה מרכזת תקן מקור'!H418</f>
        <v>1000</v>
      </c>
    </row>
    <row r="419" spans="2:34" ht="15" thickBot="1" x14ac:dyDescent="0.25">
      <c r="B419" s="190" t="str">
        <f>תקן[[#This Row],[סוג מרכז]]</f>
        <v>תשושי נפש</v>
      </c>
      <c r="C419" s="190">
        <f>תקן[[#This Row],[גודל מרכז]]</f>
        <v>30</v>
      </c>
      <c r="D419" s="190" t="str">
        <f>תקן[[#This Row],[סוג פריט]]</f>
        <v>אביזרים</v>
      </c>
      <c r="E419" s="190" t="str">
        <f>תקן[[#This Row],[קטגוריה]]</f>
        <v>חדר רחצה</v>
      </c>
      <c r="F419" s="177" t="str">
        <f>תקן[[#This Row],[תיאור הפריט]]</f>
        <v>שטיח למניעת החלקה</v>
      </c>
      <c r="G419" s="190">
        <f>תקן[[#This Row],[עלות פריט]]</f>
        <v>200</v>
      </c>
      <c r="H419" s="190">
        <f>תקן[[#This Row],[כמות]]</f>
        <v>1</v>
      </c>
      <c r="I419" s="190">
        <f>תקן[[#This Row],[סהכ עלות]]</f>
        <v>200</v>
      </c>
      <c r="J419" s="191"/>
      <c r="K419" s="179" t="str">
        <f t="shared" si="79"/>
        <v>שטיח למניעת החלקה</v>
      </c>
      <c r="L419" s="180"/>
      <c r="M419" s="181">
        <f t="shared" si="77"/>
        <v>-1</v>
      </c>
      <c r="N419" s="181">
        <f t="shared" si="78"/>
        <v>0</v>
      </c>
      <c r="O419" s="180"/>
      <c r="P419" s="192"/>
      <c r="Q419" s="185" t="str">
        <f t="shared" si="73"/>
        <v>תשושי נפש</v>
      </c>
      <c r="R419" s="185">
        <f t="shared" si="74"/>
        <v>30</v>
      </c>
      <c r="S419" s="185" t="str">
        <f t="shared" si="75"/>
        <v>אביזרים</v>
      </c>
      <c r="T419" s="186" t="str">
        <f t="shared" si="76"/>
        <v>שטיח למניעת החלקה</v>
      </c>
      <c r="U419" s="187">
        <f t="shared" si="70"/>
        <v>0</v>
      </c>
      <c r="V419" s="181">
        <f t="shared" si="71"/>
        <v>-1</v>
      </c>
      <c r="W419" s="181">
        <f t="shared" si="72"/>
        <v>200</v>
      </c>
      <c r="X419" s="181">
        <f t="shared" si="80"/>
        <v>0</v>
      </c>
      <c r="Y419" s="193"/>
      <c r="AA419" s="189" t="str">
        <f>'טבלה מרכזת תקן מקור'!A419</f>
        <v>תשושי נפש</v>
      </c>
      <c r="AB419" s="189">
        <f>'טבלה מרכזת תקן מקור'!B419</f>
        <v>30</v>
      </c>
      <c r="AC419" s="189" t="str">
        <f>'טבלה מרכזת תקן מקור'!C419</f>
        <v>אביזרים</v>
      </c>
      <c r="AD419" s="189" t="str">
        <f>'טבלה מרכזת תקן מקור'!D419</f>
        <v>חדר רחצה</v>
      </c>
      <c r="AE419" s="189" t="str">
        <f>'טבלה מרכזת תקן מקור'!E419</f>
        <v>שטיח למניעת החלקה</v>
      </c>
      <c r="AF419" s="189">
        <f>'טבלה מרכזת תקן מקור'!F419</f>
        <v>200</v>
      </c>
      <c r="AG419" s="189">
        <f>'טבלה מרכזת תקן מקור'!G419</f>
        <v>1</v>
      </c>
      <c r="AH419" s="189">
        <f>'טבלה מרכזת תקן מקור'!H419</f>
        <v>200</v>
      </c>
    </row>
    <row r="420" spans="2:34" ht="29.25" thickBot="1" x14ac:dyDescent="0.25">
      <c r="B420" s="190" t="str">
        <f>תקן[[#This Row],[סוג מרכז]]</f>
        <v>תשושי נפש</v>
      </c>
      <c r="C420" s="190">
        <f>תקן[[#This Row],[גודל מרכז]]</f>
        <v>30</v>
      </c>
      <c r="D420" s="190" t="str">
        <f>תקן[[#This Row],[סוג פריט]]</f>
        <v>אביזרים</v>
      </c>
      <c r="E420" s="190" t="str">
        <f>תקן[[#This Row],[קטגוריה]]</f>
        <v>כללי</v>
      </c>
      <c r="F420" s="177" t="str">
        <f>תקן[[#This Row],[תיאור הפריט]]</f>
        <v>שילוט חיצוני למרכז (תקציב)</v>
      </c>
      <c r="G420" s="190">
        <f>תקן[[#This Row],[עלות פריט]]</f>
        <v>8000</v>
      </c>
      <c r="H420" s="190">
        <f>תקן[[#This Row],[כמות]]</f>
        <v>1</v>
      </c>
      <c r="I420" s="190">
        <f>תקן[[#This Row],[סהכ עלות]]</f>
        <v>8000</v>
      </c>
      <c r="J420" s="191"/>
      <c r="K420" s="179" t="str">
        <f t="shared" si="79"/>
        <v>שילוט חיצוני למרכז (תקציב)</v>
      </c>
      <c r="L420" s="180"/>
      <c r="M420" s="181">
        <f t="shared" si="77"/>
        <v>-1</v>
      </c>
      <c r="N420" s="181">
        <f t="shared" si="78"/>
        <v>0</v>
      </c>
      <c r="O420" s="180"/>
      <c r="P420" s="192"/>
      <c r="Q420" s="185" t="str">
        <f t="shared" si="73"/>
        <v>תשושי נפש</v>
      </c>
      <c r="R420" s="185">
        <f t="shared" si="74"/>
        <v>30</v>
      </c>
      <c r="S420" s="185" t="str">
        <f t="shared" si="75"/>
        <v>אביזרים</v>
      </c>
      <c r="T420" s="186" t="str">
        <f t="shared" si="76"/>
        <v>שילוט חיצוני למרכז (תקציב)</v>
      </c>
      <c r="U420" s="187">
        <f t="shared" si="70"/>
        <v>0</v>
      </c>
      <c r="V420" s="181">
        <f t="shared" si="71"/>
        <v>-1</v>
      </c>
      <c r="W420" s="181">
        <f t="shared" si="72"/>
        <v>8000</v>
      </c>
      <c r="X420" s="181">
        <f t="shared" si="80"/>
        <v>0</v>
      </c>
      <c r="Y420" s="193"/>
      <c r="AA420" s="189" t="str">
        <f>'טבלה מרכזת תקן מקור'!A420</f>
        <v>תשושי נפש</v>
      </c>
      <c r="AB420" s="189">
        <f>'טבלה מרכזת תקן מקור'!B420</f>
        <v>30</v>
      </c>
      <c r="AC420" s="189" t="str">
        <f>'טבלה מרכזת תקן מקור'!C420</f>
        <v>אביזרים</v>
      </c>
      <c r="AD420" s="189" t="str">
        <f>'טבלה מרכזת תקן מקור'!D420</f>
        <v>כללי</v>
      </c>
      <c r="AE420" s="189" t="str">
        <f>'טבלה מרכזת תקן מקור'!E420</f>
        <v>שילוט חיצוני למרכז (תקציב)</v>
      </c>
      <c r="AF420" s="189">
        <f>'טבלה מרכזת תקן מקור'!F420</f>
        <v>8000</v>
      </c>
      <c r="AG420" s="189">
        <f>'טבלה מרכזת תקן מקור'!G420</f>
        <v>1</v>
      </c>
      <c r="AH420" s="189">
        <f>'טבלה מרכזת תקן מקור'!H420</f>
        <v>8000</v>
      </c>
    </row>
    <row r="421" spans="2:34" ht="15" thickBot="1" x14ac:dyDescent="0.25">
      <c r="B421" s="190" t="str">
        <f>תקן[[#This Row],[סוג מרכז]]</f>
        <v>תשושי נפש</v>
      </c>
      <c r="C421" s="190">
        <f>תקן[[#This Row],[גודל מרכז]]</f>
        <v>30</v>
      </c>
      <c r="D421" s="190" t="str">
        <f>תקן[[#This Row],[סוג פריט]]</f>
        <v>אביזרים</v>
      </c>
      <c r="E421" s="190" t="str">
        <f>תקן[[#This Row],[קטגוריה]]</f>
        <v>כללי</v>
      </c>
      <c r="F421" s="177" t="str">
        <f>תקן[[#This Row],[תיאור הפריט]]</f>
        <v>שעון נוכחות</v>
      </c>
      <c r="G421" s="190">
        <f>תקן[[#This Row],[עלות פריט]]</f>
        <v>900</v>
      </c>
      <c r="H421" s="190">
        <f>תקן[[#This Row],[כמות]]</f>
        <v>1</v>
      </c>
      <c r="I421" s="190">
        <f>תקן[[#This Row],[סהכ עלות]]</f>
        <v>900</v>
      </c>
      <c r="J421" s="191"/>
      <c r="K421" s="179" t="str">
        <f t="shared" si="79"/>
        <v>שעון נוכחות</v>
      </c>
      <c r="L421" s="180"/>
      <c r="M421" s="181">
        <f t="shared" si="77"/>
        <v>-1</v>
      </c>
      <c r="N421" s="181">
        <f t="shared" si="78"/>
        <v>0</v>
      </c>
      <c r="O421" s="180"/>
      <c r="P421" s="192"/>
      <c r="Q421" s="185" t="str">
        <f t="shared" si="73"/>
        <v>תשושי נפש</v>
      </c>
      <c r="R421" s="185">
        <f t="shared" si="74"/>
        <v>30</v>
      </c>
      <c r="S421" s="185" t="str">
        <f t="shared" si="75"/>
        <v>אביזרים</v>
      </c>
      <c r="T421" s="186" t="str">
        <f t="shared" si="76"/>
        <v>שעון נוכחות</v>
      </c>
      <c r="U421" s="187">
        <f t="shared" si="70"/>
        <v>0</v>
      </c>
      <c r="V421" s="181">
        <f t="shared" si="71"/>
        <v>-1</v>
      </c>
      <c r="W421" s="181">
        <f t="shared" si="72"/>
        <v>900</v>
      </c>
      <c r="X421" s="181">
        <f t="shared" si="80"/>
        <v>0</v>
      </c>
      <c r="Y421" s="193"/>
      <c r="AA421" s="189" t="str">
        <f>'טבלה מרכזת תקן מקור'!A421</f>
        <v>תשושי נפש</v>
      </c>
      <c r="AB421" s="189">
        <f>'טבלה מרכזת תקן מקור'!B421</f>
        <v>30</v>
      </c>
      <c r="AC421" s="189" t="str">
        <f>'טבלה מרכזת תקן מקור'!C421</f>
        <v>אביזרים</v>
      </c>
      <c r="AD421" s="189" t="str">
        <f>'טבלה מרכזת תקן מקור'!D421</f>
        <v>כללי</v>
      </c>
      <c r="AE421" s="189" t="str">
        <f>'טבלה מרכזת תקן מקור'!E421</f>
        <v>שעון נוכחות</v>
      </c>
      <c r="AF421" s="189">
        <f>'טבלה מרכזת תקן מקור'!F421</f>
        <v>900</v>
      </c>
      <c r="AG421" s="189">
        <f>'טבלה מרכזת תקן מקור'!G421</f>
        <v>1</v>
      </c>
      <c r="AH421" s="189">
        <f>'טבלה מרכזת תקן מקור'!H421</f>
        <v>900</v>
      </c>
    </row>
    <row r="422" spans="2:34" ht="15" thickBot="1" x14ac:dyDescent="0.25">
      <c r="B422" s="190" t="str">
        <f>תקן[[#This Row],[סוג מרכז]]</f>
        <v>תשושי נפש</v>
      </c>
      <c r="C422" s="190">
        <f>תקן[[#This Row],[גודל מרכז]]</f>
        <v>30</v>
      </c>
      <c r="D422" s="190" t="str">
        <f>תקן[[#This Row],[סוג פריט]]</f>
        <v>אביזרים</v>
      </c>
      <c r="E422" s="190" t="str">
        <f>תקן[[#This Row],[קטגוריה]]</f>
        <v>כללי</v>
      </c>
      <c r="F422" s="177" t="str">
        <f>תקן[[#This Row],[תיאור הפריט]]</f>
        <v>שעון קיר</v>
      </c>
      <c r="G422" s="190">
        <f>תקן[[#This Row],[עלות פריט]]</f>
        <v>150</v>
      </c>
      <c r="H422" s="190">
        <f>תקן[[#This Row],[כמות]]</f>
        <v>2</v>
      </c>
      <c r="I422" s="190">
        <f>תקן[[#This Row],[סהכ עלות]]</f>
        <v>300</v>
      </c>
      <c r="J422" s="191"/>
      <c r="K422" s="179" t="str">
        <f t="shared" si="79"/>
        <v>שעון קיר</v>
      </c>
      <c r="L422" s="180"/>
      <c r="M422" s="181">
        <f t="shared" si="77"/>
        <v>-2</v>
      </c>
      <c r="N422" s="181">
        <f t="shared" si="78"/>
        <v>0</v>
      </c>
      <c r="O422" s="180"/>
      <c r="P422" s="192"/>
      <c r="Q422" s="185" t="str">
        <f t="shared" si="73"/>
        <v>תשושי נפש</v>
      </c>
      <c r="R422" s="185">
        <f t="shared" si="74"/>
        <v>30</v>
      </c>
      <c r="S422" s="185" t="str">
        <f t="shared" si="75"/>
        <v>אביזרים</v>
      </c>
      <c r="T422" s="186" t="str">
        <f t="shared" si="76"/>
        <v>שעון קיר</v>
      </c>
      <c r="U422" s="187">
        <f t="shared" si="70"/>
        <v>0</v>
      </c>
      <c r="V422" s="181">
        <f t="shared" si="71"/>
        <v>-2</v>
      </c>
      <c r="W422" s="181">
        <f t="shared" si="72"/>
        <v>150</v>
      </c>
      <c r="X422" s="181">
        <f t="shared" si="80"/>
        <v>0</v>
      </c>
      <c r="Y422" s="193"/>
      <c r="AA422" s="189" t="str">
        <f>'טבלה מרכזת תקן מקור'!A422</f>
        <v>תשושי נפש</v>
      </c>
      <c r="AB422" s="189">
        <f>'טבלה מרכזת תקן מקור'!B422</f>
        <v>30</v>
      </c>
      <c r="AC422" s="189" t="str">
        <f>'טבלה מרכזת תקן מקור'!C422</f>
        <v>אביזרים</v>
      </c>
      <c r="AD422" s="189" t="str">
        <f>'טבלה מרכזת תקן מקור'!D422</f>
        <v>כללי</v>
      </c>
      <c r="AE422" s="189" t="str">
        <f>'טבלה מרכזת תקן מקור'!E422</f>
        <v>שעון קיר</v>
      </c>
      <c r="AF422" s="189">
        <f>'טבלה מרכזת תקן מקור'!F422</f>
        <v>150</v>
      </c>
      <c r="AG422" s="189">
        <f>'טבלה מרכזת תקן מקור'!G422</f>
        <v>2</v>
      </c>
      <c r="AH422" s="189">
        <f>'טבלה מרכזת תקן מקור'!H422</f>
        <v>300</v>
      </c>
    </row>
    <row r="423" spans="2:34" ht="29.25" thickBot="1" x14ac:dyDescent="0.25">
      <c r="B423" s="190" t="str">
        <f>תקן[[#This Row],[סוג מרכז]]</f>
        <v>תשושי נפש</v>
      </c>
      <c r="C423" s="190">
        <f>תקן[[#This Row],[גודל מרכז]]</f>
        <v>30</v>
      </c>
      <c r="D423" s="190" t="str">
        <f>תקן[[#This Row],[סוג פריט]]</f>
        <v>אביזרים</v>
      </c>
      <c r="E423" s="190" t="str">
        <f>תקן[[#This Row],[קטגוריה]]</f>
        <v>כללי</v>
      </c>
      <c r="F423" s="177" t="str">
        <f>תקן[[#This Row],[תיאור הפריט]]</f>
        <v>תמונות וקישוטי קיר (תקציב)</v>
      </c>
      <c r="G423" s="190">
        <f>תקן[[#This Row],[עלות פריט]]</f>
        <v>2200</v>
      </c>
      <c r="H423" s="190">
        <f>תקן[[#This Row],[כמות]]</f>
        <v>1</v>
      </c>
      <c r="I423" s="190">
        <f>תקן[[#This Row],[סהכ עלות]]</f>
        <v>2200</v>
      </c>
      <c r="J423" s="191"/>
      <c r="K423" s="179" t="str">
        <f t="shared" si="79"/>
        <v>תמונות וקישוטי קיר (תקציב)</v>
      </c>
      <c r="L423" s="180"/>
      <c r="M423" s="181">
        <f t="shared" si="77"/>
        <v>-1</v>
      </c>
      <c r="N423" s="181">
        <f t="shared" si="78"/>
        <v>0</v>
      </c>
      <c r="O423" s="180"/>
      <c r="P423" s="192"/>
      <c r="Q423" s="185" t="str">
        <f t="shared" si="73"/>
        <v>תשושי נפש</v>
      </c>
      <c r="R423" s="185">
        <f t="shared" si="74"/>
        <v>30</v>
      </c>
      <c r="S423" s="185" t="str">
        <f t="shared" si="75"/>
        <v>אביזרים</v>
      </c>
      <c r="T423" s="186" t="str">
        <f t="shared" si="76"/>
        <v>תמונות וקישוטי קיר (תקציב)</v>
      </c>
      <c r="U423" s="187">
        <f t="shared" si="70"/>
        <v>0</v>
      </c>
      <c r="V423" s="181">
        <f t="shared" si="71"/>
        <v>-1</v>
      </c>
      <c r="W423" s="181">
        <f t="shared" si="72"/>
        <v>2200</v>
      </c>
      <c r="X423" s="181">
        <f t="shared" si="80"/>
        <v>0</v>
      </c>
      <c r="Y423" s="193"/>
      <c r="AA423" s="189" t="str">
        <f>'טבלה מרכזת תקן מקור'!A423</f>
        <v>תשושי נפש</v>
      </c>
      <c r="AB423" s="189">
        <f>'טבלה מרכזת תקן מקור'!B423</f>
        <v>30</v>
      </c>
      <c r="AC423" s="189" t="str">
        <f>'טבלה מרכזת תקן מקור'!C423</f>
        <v>אביזרים</v>
      </c>
      <c r="AD423" s="189" t="str">
        <f>'טבלה מרכזת תקן מקור'!D423</f>
        <v>כללי</v>
      </c>
      <c r="AE423" s="189" t="str">
        <f>'טבלה מרכזת תקן מקור'!E423</f>
        <v>תמונות וקישוטי קיר (תקציב)</v>
      </c>
      <c r="AF423" s="189">
        <f>'טבלה מרכזת תקן מקור'!F423</f>
        <v>2200</v>
      </c>
      <c r="AG423" s="189">
        <f>'טבלה מרכזת תקן מקור'!G423</f>
        <v>1</v>
      </c>
      <c r="AH423" s="189">
        <f>'טבלה מרכזת תקן מקור'!H423</f>
        <v>2200</v>
      </c>
    </row>
    <row r="424" spans="2:34" ht="29.25" thickBot="1" x14ac:dyDescent="0.25">
      <c r="B424" s="190" t="str">
        <f>תקן[[#This Row],[סוג מרכז]]</f>
        <v>תשושי נפש</v>
      </c>
      <c r="C424" s="190">
        <f>תקן[[#This Row],[גודל מרכז]]</f>
        <v>30</v>
      </c>
      <c r="D424" s="190" t="str">
        <f>תקן[[#This Row],[סוג פריט]]</f>
        <v>מספרה/טיפוח חן</v>
      </c>
      <c r="E424" s="190" t="str">
        <f>תקן[[#This Row],[קטגוריה]]</f>
        <v>מספרה/טיפוח חן</v>
      </c>
      <c r="F424" s="177" t="str">
        <f>תקן[[#This Row],[תיאור הפריט]]</f>
        <v>ארון איחסון (רוחב 80-100 ס"מ)</v>
      </c>
      <c r="G424" s="190">
        <f>תקן[[#This Row],[עלות פריט]]</f>
        <v>1000</v>
      </c>
      <c r="H424" s="190">
        <f>תקן[[#This Row],[כמות]]</f>
        <v>1</v>
      </c>
      <c r="I424" s="190">
        <f>תקן[[#This Row],[סהכ עלות]]</f>
        <v>1000</v>
      </c>
      <c r="J424" s="191"/>
      <c r="K424" s="179" t="str">
        <f t="shared" si="79"/>
        <v>ארון איחסון (רוחב 80-100 ס"מ)</v>
      </c>
      <c r="L424" s="180"/>
      <c r="M424" s="181">
        <f t="shared" si="77"/>
        <v>-1</v>
      </c>
      <c r="N424" s="181">
        <f t="shared" si="78"/>
        <v>0</v>
      </c>
      <c r="O424" s="180"/>
      <c r="P424" s="192"/>
      <c r="Q424" s="185" t="str">
        <f t="shared" si="73"/>
        <v>תשושי נפש</v>
      </c>
      <c r="R424" s="185">
        <f t="shared" si="74"/>
        <v>30</v>
      </c>
      <c r="S424" s="185" t="str">
        <f t="shared" si="75"/>
        <v>מספרה/טיפוח חן</v>
      </c>
      <c r="T424" s="186" t="str">
        <f t="shared" si="76"/>
        <v>ארון איחסון (רוחב 80-100 ס"מ)</v>
      </c>
      <c r="U424" s="187">
        <f t="shared" si="70"/>
        <v>0</v>
      </c>
      <c r="V424" s="181">
        <f t="shared" si="71"/>
        <v>-1</v>
      </c>
      <c r="W424" s="181">
        <f t="shared" si="72"/>
        <v>1000</v>
      </c>
      <c r="X424" s="181">
        <f t="shared" si="80"/>
        <v>0</v>
      </c>
      <c r="Y424" s="193"/>
      <c r="AA424" s="189" t="str">
        <f>'טבלה מרכזת תקן מקור'!A424</f>
        <v>תשושי נפש</v>
      </c>
      <c r="AB424" s="189">
        <f>'טבלה מרכזת תקן מקור'!B424</f>
        <v>30</v>
      </c>
      <c r="AC424" s="189" t="str">
        <f>'טבלה מרכזת תקן מקור'!C424</f>
        <v>מספרה/טיפוח חן</v>
      </c>
      <c r="AD424" s="189" t="str">
        <f>'טבלה מרכזת תקן מקור'!D424</f>
        <v>מספרה/טיפוח חן</v>
      </c>
      <c r="AE424" s="189" t="str">
        <f>'טבלה מרכזת תקן מקור'!E424</f>
        <v>ארון איחסון (רוחב 80-100 ס"מ)</v>
      </c>
      <c r="AF424" s="189">
        <f>'טבלה מרכזת תקן מקור'!F424</f>
        <v>1000</v>
      </c>
      <c r="AG424" s="189">
        <f>'טבלה מרכזת תקן מקור'!G424</f>
        <v>1</v>
      </c>
      <c r="AH424" s="189">
        <f>'טבלה מרכזת תקן מקור'!H424</f>
        <v>1000</v>
      </c>
    </row>
    <row r="425" spans="2:34" ht="29.25" thickBot="1" x14ac:dyDescent="0.25">
      <c r="B425" s="190" t="str">
        <f>תקן[[#This Row],[סוג מרכז]]</f>
        <v>תשושי נפש</v>
      </c>
      <c r="C425" s="190">
        <f>תקן[[#This Row],[גודל מרכז]]</f>
        <v>30</v>
      </c>
      <c r="D425" s="190" t="str">
        <f>תקן[[#This Row],[סוג פריט]]</f>
        <v>מספרה/טיפוח חן</v>
      </c>
      <c r="E425" s="190" t="str">
        <f>תקן[[#This Row],[קטגוריה]]</f>
        <v>מספרה/טיפוח חן</v>
      </c>
      <c r="F425" s="177" t="str">
        <f>תקן[[#This Row],[תיאור הפריט]]</f>
        <v>ארון תחתון+כיור+ברז+משטח</v>
      </c>
      <c r="G425" s="190">
        <f>תקן[[#This Row],[עלות פריט]]</f>
        <v>2500</v>
      </c>
      <c r="H425" s="190">
        <f>תקן[[#This Row],[כמות]]</f>
        <v>1</v>
      </c>
      <c r="I425" s="190">
        <f>תקן[[#This Row],[סהכ עלות]]</f>
        <v>2500</v>
      </c>
      <c r="J425" s="191"/>
      <c r="K425" s="179" t="str">
        <f t="shared" si="79"/>
        <v>ארון תחתון+כיור+ברז+משטח</v>
      </c>
      <c r="L425" s="180"/>
      <c r="M425" s="181">
        <f t="shared" si="77"/>
        <v>-1</v>
      </c>
      <c r="N425" s="181">
        <f t="shared" si="78"/>
        <v>0</v>
      </c>
      <c r="O425" s="180"/>
      <c r="P425" s="192"/>
      <c r="Q425" s="185" t="str">
        <f t="shared" si="73"/>
        <v>תשושי נפש</v>
      </c>
      <c r="R425" s="185">
        <f t="shared" si="74"/>
        <v>30</v>
      </c>
      <c r="S425" s="185" t="str">
        <f t="shared" si="75"/>
        <v>מספרה/טיפוח חן</v>
      </c>
      <c r="T425" s="186" t="str">
        <f t="shared" si="76"/>
        <v>ארון תחתון+כיור+ברז+משטח</v>
      </c>
      <c r="U425" s="187">
        <f t="shared" si="70"/>
        <v>0</v>
      </c>
      <c r="V425" s="181">
        <f t="shared" si="71"/>
        <v>-1</v>
      </c>
      <c r="W425" s="181">
        <f t="shared" si="72"/>
        <v>2500</v>
      </c>
      <c r="X425" s="181">
        <f t="shared" si="80"/>
        <v>0</v>
      </c>
      <c r="Y425" s="193"/>
      <c r="AA425" s="189" t="str">
        <f>'טבלה מרכזת תקן מקור'!A425</f>
        <v>תשושי נפש</v>
      </c>
      <c r="AB425" s="189">
        <f>'טבלה מרכזת תקן מקור'!B425</f>
        <v>30</v>
      </c>
      <c r="AC425" s="189" t="str">
        <f>'טבלה מרכזת תקן מקור'!C425</f>
        <v>מספרה/טיפוח חן</v>
      </c>
      <c r="AD425" s="189" t="str">
        <f>'טבלה מרכזת תקן מקור'!D425</f>
        <v>מספרה/טיפוח חן</v>
      </c>
      <c r="AE425" s="189" t="str">
        <f>'טבלה מרכזת תקן מקור'!E425</f>
        <v>ארון תחתון+כיור+ברז+משטח</v>
      </c>
      <c r="AF425" s="189">
        <f>'טבלה מרכזת תקן מקור'!F425</f>
        <v>2500</v>
      </c>
      <c r="AG425" s="189">
        <f>'טבלה מרכזת תקן מקור'!G425</f>
        <v>1</v>
      </c>
      <c r="AH425" s="189">
        <f>'טבלה מרכזת תקן מקור'!H425</f>
        <v>2500</v>
      </c>
    </row>
    <row r="426" spans="2:34" ht="15" thickBot="1" x14ac:dyDescent="0.25">
      <c r="B426" s="190" t="str">
        <f>תקן[[#This Row],[סוג מרכז]]</f>
        <v>תשושי נפש</v>
      </c>
      <c r="C426" s="190">
        <f>תקן[[#This Row],[גודל מרכז]]</f>
        <v>30</v>
      </c>
      <c r="D426" s="190" t="str">
        <f>תקן[[#This Row],[סוג פריט]]</f>
        <v>מספרה/טיפוח חן</v>
      </c>
      <c r="E426" s="190" t="str">
        <f>תקן[[#This Row],[קטגוריה]]</f>
        <v>מספרה/טיפוח חן</v>
      </c>
      <c r="F426" s="177" t="str">
        <f>תקן[[#This Row],[תיאור הפריט]]</f>
        <v>דלפק עבודה למספרה</v>
      </c>
      <c r="G426" s="190">
        <f>תקן[[#This Row],[עלות פריט]]</f>
        <v>2000</v>
      </c>
      <c r="H426" s="190">
        <f>תקן[[#This Row],[כמות]]</f>
        <v>1</v>
      </c>
      <c r="I426" s="190">
        <f>תקן[[#This Row],[סהכ עלות]]</f>
        <v>2000</v>
      </c>
      <c r="J426" s="191"/>
      <c r="K426" s="179" t="str">
        <f t="shared" si="79"/>
        <v>דלפק עבודה למספרה</v>
      </c>
      <c r="L426" s="180"/>
      <c r="M426" s="181">
        <f t="shared" si="77"/>
        <v>-1</v>
      </c>
      <c r="N426" s="181">
        <f t="shared" si="78"/>
        <v>0</v>
      </c>
      <c r="O426" s="180"/>
      <c r="P426" s="192"/>
      <c r="Q426" s="185" t="str">
        <f t="shared" si="73"/>
        <v>תשושי נפש</v>
      </c>
      <c r="R426" s="185">
        <f t="shared" si="74"/>
        <v>30</v>
      </c>
      <c r="S426" s="185" t="str">
        <f t="shared" si="75"/>
        <v>מספרה/טיפוח חן</v>
      </c>
      <c r="T426" s="186" t="str">
        <f t="shared" si="76"/>
        <v>דלפק עבודה למספרה</v>
      </c>
      <c r="U426" s="187">
        <f t="shared" si="70"/>
        <v>0</v>
      </c>
      <c r="V426" s="181">
        <f t="shared" si="71"/>
        <v>-1</v>
      </c>
      <c r="W426" s="181">
        <f t="shared" si="72"/>
        <v>2000</v>
      </c>
      <c r="X426" s="181">
        <f t="shared" si="80"/>
        <v>0</v>
      </c>
      <c r="Y426" s="193"/>
      <c r="AA426" s="189" t="str">
        <f>'טבלה מרכזת תקן מקור'!A426</f>
        <v>תשושי נפש</v>
      </c>
      <c r="AB426" s="189">
        <f>'טבלה מרכזת תקן מקור'!B426</f>
        <v>30</v>
      </c>
      <c r="AC426" s="189" t="str">
        <f>'טבלה מרכזת תקן מקור'!C426</f>
        <v>מספרה/טיפוח חן</v>
      </c>
      <c r="AD426" s="189" t="str">
        <f>'טבלה מרכזת תקן מקור'!D426</f>
        <v>מספרה/טיפוח חן</v>
      </c>
      <c r="AE426" s="189" t="str">
        <f>'טבלה מרכזת תקן מקור'!E426</f>
        <v>דלפק עבודה למספרה</v>
      </c>
      <c r="AF426" s="189">
        <f>'טבלה מרכזת תקן מקור'!F426</f>
        <v>2000</v>
      </c>
      <c r="AG426" s="189">
        <f>'טבלה מרכזת תקן מקור'!G426</f>
        <v>1</v>
      </c>
      <c r="AH426" s="189">
        <f>'טבלה מרכזת תקן מקור'!H426</f>
        <v>2000</v>
      </c>
    </row>
    <row r="427" spans="2:34" ht="15" thickBot="1" x14ac:dyDescent="0.25">
      <c r="B427" s="190" t="str">
        <f>תקן[[#This Row],[סוג מרכז]]</f>
        <v>תשושי נפש</v>
      </c>
      <c r="C427" s="190">
        <f>תקן[[#This Row],[גודל מרכז]]</f>
        <v>30</v>
      </c>
      <c r="D427" s="190" t="str">
        <f>תקן[[#This Row],[סוג פריט]]</f>
        <v>מספרה/טיפוח חן</v>
      </c>
      <c r="E427" s="190" t="str">
        <f>תקן[[#This Row],[קטגוריה]]</f>
        <v>מספרה/טיפוח חן</v>
      </c>
      <c r="F427" s="177" t="str">
        <f>תקן[[#This Row],[תיאור הפריט]]</f>
        <v>כיסא טיפולים</v>
      </c>
      <c r="G427" s="190">
        <f>תקן[[#This Row],[עלות פריט]]</f>
        <v>1500</v>
      </c>
      <c r="H427" s="190">
        <f>תקן[[#This Row],[כמות]]</f>
        <v>1</v>
      </c>
      <c r="I427" s="190">
        <f>תקן[[#This Row],[סהכ עלות]]</f>
        <v>1500</v>
      </c>
      <c r="J427" s="191"/>
      <c r="K427" s="179" t="str">
        <f t="shared" si="79"/>
        <v>כיסא טיפולים</v>
      </c>
      <c r="L427" s="180"/>
      <c r="M427" s="181">
        <f t="shared" si="77"/>
        <v>-1</v>
      </c>
      <c r="N427" s="181">
        <f t="shared" si="78"/>
        <v>0</v>
      </c>
      <c r="O427" s="180"/>
      <c r="P427" s="192"/>
      <c r="Q427" s="185" t="str">
        <f t="shared" si="73"/>
        <v>תשושי נפש</v>
      </c>
      <c r="R427" s="185">
        <f t="shared" si="74"/>
        <v>30</v>
      </c>
      <c r="S427" s="185" t="str">
        <f t="shared" si="75"/>
        <v>מספרה/טיפוח חן</v>
      </c>
      <c r="T427" s="186" t="str">
        <f t="shared" si="76"/>
        <v>כיסא טיפולים</v>
      </c>
      <c r="U427" s="187">
        <f t="shared" si="70"/>
        <v>0</v>
      </c>
      <c r="V427" s="181">
        <f t="shared" si="71"/>
        <v>-1</v>
      </c>
      <c r="W427" s="181">
        <f t="shared" si="72"/>
        <v>1500</v>
      </c>
      <c r="X427" s="181">
        <f t="shared" si="80"/>
        <v>0</v>
      </c>
      <c r="Y427" s="193"/>
      <c r="AA427" s="189" t="str">
        <f>'טבלה מרכזת תקן מקור'!A427</f>
        <v>תשושי נפש</v>
      </c>
      <c r="AB427" s="189">
        <f>'טבלה מרכזת תקן מקור'!B427</f>
        <v>30</v>
      </c>
      <c r="AC427" s="189" t="str">
        <f>'טבלה מרכזת תקן מקור'!C427</f>
        <v>מספרה/טיפוח חן</v>
      </c>
      <c r="AD427" s="189" t="str">
        <f>'טבלה מרכזת תקן מקור'!D427</f>
        <v>מספרה/טיפוח חן</v>
      </c>
      <c r="AE427" s="189" t="str">
        <f>'טבלה מרכזת תקן מקור'!E427</f>
        <v>כיסא טיפולים</v>
      </c>
      <c r="AF427" s="189">
        <f>'טבלה מרכזת תקן מקור'!F427</f>
        <v>1500</v>
      </c>
      <c r="AG427" s="189">
        <f>'טבלה מרכזת תקן מקור'!G427</f>
        <v>1</v>
      </c>
      <c r="AH427" s="189">
        <f>'טבלה מרכזת תקן מקור'!H427</f>
        <v>1500</v>
      </c>
    </row>
    <row r="428" spans="2:34" ht="15" thickBot="1" x14ac:dyDescent="0.25">
      <c r="B428" s="190" t="str">
        <f>תקן[[#This Row],[סוג מרכז]]</f>
        <v>תשושי נפש</v>
      </c>
      <c r="C428" s="190">
        <f>תקן[[#This Row],[גודל מרכז]]</f>
        <v>30</v>
      </c>
      <c r="D428" s="190" t="str">
        <f>תקן[[#This Row],[סוג פריט]]</f>
        <v>מספרה/טיפוח חן</v>
      </c>
      <c r="E428" s="190" t="str">
        <f>תקן[[#This Row],[קטגוריה]]</f>
        <v>מספרה/טיפוח חן</v>
      </c>
      <c r="F428" s="177" t="str">
        <f>תקן[[#This Row],[תיאור הפריט]]</f>
        <v>כיסא לייבוש + הדום</v>
      </c>
      <c r="G428" s="190">
        <f>תקן[[#This Row],[עלות פריט]]</f>
        <v>1600</v>
      </c>
      <c r="H428" s="190">
        <f>תקן[[#This Row],[כמות]]</f>
        <v>1</v>
      </c>
      <c r="I428" s="190">
        <f>תקן[[#This Row],[סהכ עלות]]</f>
        <v>1600</v>
      </c>
      <c r="J428" s="191"/>
      <c r="K428" s="179" t="str">
        <f t="shared" si="79"/>
        <v>כיסא לייבוש + הדום</v>
      </c>
      <c r="L428" s="180"/>
      <c r="M428" s="181">
        <f t="shared" si="77"/>
        <v>-1</v>
      </c>
      <c r="N428" s="181">
        <f t="shared" si="78"/>
        <v>0</v>
      </c>
      <c r="O428" s="180"/>
      <c r="P428" s="192"/>
      <c r="Q428" s="185" t="str">
        <f t="shared" si="73"/>
        <v>תשושי נפש</v>
      </c>
      <c r="R428" s="185">
        <f t="shared" si="74"/>
        <v>30</v>
      </c>
      <c r="S428" s="185" t="str">
        <f t="shared" si="75"/>
        <v>מספרה/טיפוח חן</v>
      </c>
      <c r="T428" s="186" t="str">
        <f t="shared" si="76"/>
        <v>כיסא לייבוש + הדום</v>
      </c>
      <c r="U428" s="187">
        <f t="shared" si="70"/>
        <v>0</v>
      </c>
      <c r="V428" s="181">
        <f t="shared" si="71"/>
        <v>-1</v>
      </c>
      <c r="W428" s="181">
        <f t="shared" si="72"/>
        <v>1600</v>
      </c>
      <c r="X428" s="181">
        <f t="shared" si="80"/>
        <v>0</v>
      </c>
      <c r="Y428" s="193"/>
      <c r="AA428" s="189" t="str">
        <f>'טבלה מרכזת תקן מקור'!A428</f>
        <v>תשושי נפש</v>
      </c>
      <c r="AB428" s="189">
        <f>'טבלה מרכזת תקן מקור'!B428</f>
        <v>30</v>
      </c>
      <c r="AC428" s="189" t="str">
        <f>'טבלה מרכזת תקן מקור'!C428</f>
        <v>מספרה/טיפוח חן</v>
      </c>
      <c r="AD428" s="189" t="str">
        <f>'טבלה מרכזת תקן מקור'!D428</f>
        <v>מספרה/טיפוח חן</v>
      </c>
      <c r="AE428" s="189" t="str">
        <f>'טבלה מרכזת תקן מקור'!E428</f>
        <v>כיסא לייבוש + הדום</v>
      </c>
      <c r="AF428" s="189">
        <f>'טבלה מרכזת תקן מקור'!F428</f>
        <v>1600</v>
      </c>
      <c r="AG428" s="189">
        <f>'טבלה מרכזת תקן מקור'!G428</f>
        <v>1</v>
      </c>
      <c r="AH428" s="189">
        <f>'טבלה מרכזת תקן מקור'!H428</f>
        <v>1600</v>
      </c>
    </row>
    <row r="429" spans="2:34" ht="15" thickBot="1" x14ac:dyDescent="0.25">
      <c r="B429" s="190" t="str">
        <f>תקן[[#This Row],[סוג מרכז]]</f>
        <v>תשושי נפש</v>
      </c>
      <c r="C429" s="190">
        <f>תקן[[#This Row],[גודל מרכז]]</f>
        <v>30</v>
      </c>
      <c r="D429" s="190" t="str">
        <f>תקן[[#This Row],[סוג פריט]]</f>
        <v>מספרה/טיפוח חן</v>
      </c>
      <c r="E429" s="190" t="str">
        <f>תקן[[#This Row],[קטגוריה]]</f>
        <v>מספרה/טיפוח חן</v>
      </c>
      <c r="F429" s="177" t="str">
        <f>תקן[[#This Row],[תיאור הפריט]]</f>
        <v>כיסא מספרה</v>
      </c>
      <c r="G429" s="190">
        <f>תקן[[#This Row],[עלות פריט]]</f>
        <v>2950</v>
      </c>
      <c r="H429" s="190">
        <f>תקן[[#This Row],[כמות]]</f>
        <v>1</v>
      </c>
      <c r="I429" s="190">
        <f>תקן[[#This Row],[סהכ עלות]]</f>
        <v>2950</v>
      </c>
      <c r="J429" s="191"/>
      <c r="K429" s="179" t="str">
        <f t="shared" si="79"/>
        <v>כיסא מספרה</v>
      </c>
      <c r="L429" s="180"/>
      <c r="M429" s="181">
        <f t="shared" si="77"/>
        <v>-1</v>
      </c>
      <c r="N429" s="181">
        <f t="shared" si="78"/>
        <v>0</v>
      </c>
      <c r="O429" s="180"/>
      <c r="P429" s="192"/>
      <c r="Q429" s="185" t="str">
        <f t="shared" si="73"/>
        <v>תשושי נפש</v>
      </c>
      <c r="R429" s="185">
        <f t="shared" si="74"/>
        <v>30</v>
      </c>
      <c r="S429" s="185" t="str">
        <f t="shared" si="75"/>
        <v>מספרה/טיפוח חן</v>
      </c>
      <c r="T429" s="186" t="str">
        <f t="shared" si="76"/>
        <v>כיסא מספרה</v>
      </c>
      <c r="U429" s="187">
        <f t="shared" si="70"/>
        <v>0</v>
      </c>
      <c r="V429" s="181">
        <f t="shared" si="71"/>
        <v>-1</v>
      </c>
      <c r="W429" s="181">
        <f t="shared" si="72"/>
        <v>2950</v>
      </c>
      <c r="X429" s="181">
        <f t="shared" si="80"/>
        <v>0</v>
      </c>
      <c r="Y429" s="193"/>
      <c r="AA429" s="189" t="str">
        <f>'טבלה מרכזת תקן מקור'!A429</f>
        <v>תשושי נפש</v>
      </c>
      <c r="AB429" s="189">
        <f>'טבלה מרכזת תקן מקור'!B429</f>
        <v>30</v>
      </c>
      <c r="AC429" s="189" t="str">
        <f>'טבלה מרכזת תקן מקור'!C429</f>
        <v>מספרה/טיפוח חן</v>
      </c>
      <c r="AD429" s="189" t="str">
        <f>'טבלה מרכזת תקן מקור'!D429</f>
        <v>מספרה/טיפוח חן</v>
      </c>
      <c r="AE429" s="189" t="str">
        <f>'טבלה מרכזת תקן מקור'!E429</f>
        <v>כיסא מספרה</v>
      </c>
      <c r="AF429" s="189">
        <f>'טבלה מרכזת תקן מקור'!F429</f>
        <v>2950</v>
      </c>
      <c r="AG429" s="189">
        <f>'טבלה מרכזת תקן מקור'!G429</f>
        <v>1</v>
      </c>
      <c r="AH429" s="189">
        <f>'טבלה מרכזת תקן מקור'!H429</f>
        <v>2950</v>
      </c>
    </row>
    <row r="430" spans="2:34" ht="15" thickBot="1" x14ac:dyDescent="0.25">
      <c r="B430" s="190" t="str">
        <f>תקן[[#This Row],[סוג מרכז]]</f>
        <v>תשושי נפש</v>
      </c>
      <c r="C430" s="190">
        <f>תקן[[#This Row],[גודל מרכז]]</f>
        <v>30</v>
      </c>
      <c r="D430" s="190" t="str">
        <f>תקן[[#This Row],[סוג פריט]]</f>
        <v>מספרה/טיפוח חן</v>
      </c>
      <c r="E430" s="190" t="str">
        <f>תקן[[#This Row],[קטגוריה]]</f>
        <v>מספרה/טיפוח חן</v>
      </c>
      <c r="F430" s="177" t="str">
        <f>תקן[[#This Row],[תיאור הפריט]]</f>
        <v>כיסא פעילות/עובד</v>
      </c>
      <c r="G430" s="190">
        <f>תקן[[#This Row],[עלות פריט]]</f>
        <v>450</v>
      </c>
      <c r="H430" s="190">
        <f>תקן[[#This Row],[כמות]]</f>
        <v>2</v>
      </c>
      <c r="I430" s="190">
        <f>תקן[[#This Row],[סהכ עלות]]</f>
        <v>900</v>
      </c>
      <c r="J430" s="191"/>
      <c r="K430" s="179" t="str">
        <f t="shared" si="79"/>
        <v>כיסא פעילות/עובד</v>
      </c>
      <c r="L430" s="180"/>
      <c r="M430" s="181">
        <f t="shared" si="77"/>
        <v>-2</v>
      </c>
      <c r="N430" s="181">
        <f t="shared" si="78"/>
        <v>0</v>
      </c>
      <c r="O430" s="180"/>
      <c r="P430" s="192"/>
      <c r="Q430" s="185" t="str">
        <f t="shared" si="73"/>
        <v>תשושי נפש</v>
      </c>
      <c r="R430" s="185">
        <f t="shared" si="74"/>
        <v>30</v>
      </c>
      <c r="S430" s="185" t="str">
        <f t="shared" si="75"/>
        <v>מספרה/טיפוח חן</v>
      </c>
      <c r="T430" s="186" t="str">
        <f t="shared" si="76"/>
        <v>כיסא פעילות/עובד</v>
      </c>
      <c r="U430" s="187">
        <f t="shared" si="70"/>
        <v>0</v>
      </c>
      <c r="V430" s="181">
        <f t="shared" si="71"/>
        <v>-2</v>
      </c>
      <c r="W430" s="181">
        <f t="shared" si="72"/>
        <v>450</v>
      </c>
      <c r="X430" s="181">
        <f t="shared" si="80"/>
        <v>0</v>
      </c>
      <c r="Y430" s="193"/>
      <c r="AA430" s="189" t="str">
        <f>'טבלה מרכזת תקן מקור'!A430</f>
        <v>תשושי נפש</v>
      </c>
      <c r="AB430" s="189">
        <f>'טבלה מרכזת תקן מקור'!B430</f>
        <v>30</v>
      </c>
      <c r="AC430" s="189" t="str">
        <f>'טבלה מרכזת תקן מקור'!C430</f>
        <v>מספרה/טיפוח חן</v>
      </c>
      <c r="AD430" s="189" t="str">
        <f>'טבלה מרכזת תקן מקור'!D430</f>
        <v>מספרה/טיפוח חן</v>
      </c>
      <c r="AE430" s="189" t="str">
        <f>'טבלה מרכזת תקן מקור'!E430</f>
        <v>כיסא פעילות/עובד</v>
      </c>
      <c r="AF430" s="189">
        <f>'טבלה מרכזת תקן מקור'!F430</f>
        <v>450</v>
      </c>
      <c r="AG430" s="189">
        <f>'טבלה מרכזת תקן מקור'!G430</f>
        <v>2</v>
      </c>
      <c r="AH430" s="189">
        <f>'טבלה מרכזת תקן מקור'!H430</f>
        <v>900</v>
      </c>
    </row>
    <row r="431" spans="2:34" ht="15" thickBot="1" x14ac:dyDescent="0.25">
      <c r="B431" s="190" t="str">
        <f>תקן[[#This Row],[סוג מרכז]]</f>
        <v>תשושי נפש</v>
      </c>
      <c r="C431" s="190">
        <f>תקן[[#This Row],[גודל מרכז]]</f>
        <v>30</v>
      </c>
      <c r="D431" s="190" t="str">
        <f>תקן[[#This Row],[סוג פריט]]</f>
        <v>מספרה/טיפוח חן</v>
      </c>
      <c r="E431" s="190" t="str">
        <f>תקן[[#This Row],[קטגוריה]]</f>
        <v>מספרה/טיפוח חן</v>
      </c>
      <c r="F431" s="177" t="str">
        <f>תקן[[#This Row],[תיאור הפריט]]</f>
        <v>כיסא+כיור חפיפה</v>
      </c>
      <c r="G431" s="190">
        <f>תקן[[#This Row],[עלות פריט]]</f>
        <v>2500</v>
      </c>
      <c r="H431" s="190">
        <f>תקן[[#This Row],[כמות]]</f>
        <v>1</v>
      </c>
      <c r="I431" s="190">
        <f>תקן[[#This Row],[סהכ עלות]]</f>
        <v>2500</v>
      </c>
      <c r="J431" s="191"/>
      <c r="K431" s="179" t="str">
        <f t="shared" si="79"/>
        <v>כיסא+כיור חפיפה</v>
      </c>
      <c r="L431" s="180"/>
      <c r="M431" s="181">
        <f t="shared" si="77"/>
        <v>-1</v>
      </c>
      <c r="N431" s="181">
        <f t="shared" si="78"/>
        <v>0</v>
      </c>
      <c r="O431" s="180"/>
      <c r="P431" s="192"/>
      <c r="Q431" s="185" t="str">
        <f t="shared" si="73"/>
        <v>תשושי נפש</v>
      </c>
      <c r="R431" s="185">
        <f t="shared" si="74"/>
        <v>30</v>
      </c>
      <c r="S431" s="185" t="str">
        <f t="shared" si="75"/>
        <v>מספרה/טיפוח חן</v>
      </c>
      <c r="T431" s="186" t="str">
        <f t="shared" si="76"/>
        <v>כיסא+כיור חפיפה</v>
      </c>
      <c r="U431" s="187">
        <f t="shared" si="70"/>
        <v>0</v>
      </c>
      <c r="V431" s="181">
        <f t="shared" si="71"/>
        <v>-1</v>
      </c>
      <c r="W431" s="181">
        <f t="shared" si="72"/>
        <v>2500</v>
      </c>
      <c r="X431" s="181">
        <f t="shared" si="80"/>
        <v>0</v>
      </c>
      <c r="Y431" s="193"/>
      <c r="AA431" s="189" t="str">
        <f>'טבלה מרכזת תקן מקור'!A431</f>
        <v>תשושי נפש</v>
      </c>
      <c r="AB431" s="189">
        <f>'טבלה מרכזת תקן מקור'!B431</f>
        <v>30</v>
      </c>
      <c r="AC431" s="189" t="str">
        <f>'טבלה מרכזת תקן מקור'!C431</f>
        <v>מספרה/טיפוח חן</v>
      </c>
      <c r="AD431" s="189" t="str">
        <f>'טבלה מרכזת תקן מקור'!D431</f>
        <v>מספרה/טיפוח חן</v>
      </c>
      <c r="AE431" s="189" t="str">
        <f>'טבלה מרכזת תקן מקור'!E431</f>
        <v>כיסא+כיור חפיפה</v>
      </c>
      <c r="AF431" s="189">
        <f>'טבלה מרכזת תקן מקור'!F431</f>
        <v>2500</v>
      </c>
      <c r="AG431" s="189">
        <f>'טבלה מרכזת תקן מקור'!G431</f>
        <v>1</v>
      </c>
      <c r="AH431" s="189">
        <f>'טבלה מרכזת תקן מקור'!H431</f>
        <v>2500</v>
      </c>
    </row>
    <row r="432" spans="2:34" ht="15" thickBot="1" x14ac:dyDescent="0.25">
      <c r="B432" s="190" t="str">
        <f>תקן[[#This Row],[סוג מרכז]]</f>
        <v>תשושי נפש</v>
      </c>
      <c r="C432" s="190">
        <f>תקן[[#This Row],[גודל מרכז]]</f>
        <v>30</v>
      </c>
      <c r="D432" s="190" t="str">
        <f>תקן[[#This Row],[סוג פריט]]</f>
        <v>מספרה/טיפוח חן</v>
      </c>
      <c r="E432" s="190" t="str">
        <f>תקן[[#This Row],[קטגוריה]]</f>
        <v>מספרה/טיפוח חן</v>
      </c>
      <c r="F432" s="177" t="str">
        <f>תקן[[#This Row],[תיאור הפריט]]</f>
        <v>מייבש שיער מקצועי</v>
      </c>
      <c r="G432" s="190">
        <f>תקן[[#This Row],[עלות פריט]]</f>
        <v>500</v>
      </c>
      <c r="H432" s="190">
        <f>תקן[[#This Row],[כמות]]</f>
        <v>2</v>
      </c>
      <c r="I432" s="190">
        <f>תקן[[#This Row],[סהכ עלות]]</f>
        <v>1000</v>
      </c>
      <c r="J432" s="191"/>
      <c r="K432" s="179" t="str">
        <f t="shared" si="79"/>
        <v>מייבש שיער מקצועי</v>
      </c>
      <c r="L432" s="180"/>
      <c r="M432" s="181">
        <f t="shared" si="77"/>
        <v>-2</v>
      </c>
      <c r="N432" s="181">
        <f t="shared" si="78"/>
        <v>0</v>
      </c>
      <c r="O432" s="180"/>
      <c r="P432" s="192"/>
      <c r="Q432" s="185" t="str">
        <f t="shared" si="73"/>
        <v>תשושי נפש</v>
      </c>
      <c r="R432" s="185">
        <f t="shared" si="74"/>
        <v>30</v>
      </c>
      <c r="S432" s="185" t="str">
        <f t="shared" si="75"/>
        <v>מספרה/טיפוח חן</v>
      </c>
      <c r="T432" s="186" t="str">
        <f t="shared" si="76"/>
        <v>מייבש שיער מקצועי</v>
      </c>
      <c r="U432" s="187">
        <f t="shared" si="70"/>
        <v>0</v>
      </c>
      <c r="V432" s="181">
        <f t="shared" si="71"/>
        <v>-2</v>
      </c>
      <c r="W432" s="181">
        <f t="shared" si="72"/>
        <v>500</v>
      </c>
      <c r="X432" s="181">
        <f t="shared" si="80"/>
        <v>0</v>
      </c>
      <c r="Y432" s="193"/>
      <c r="AA432" s="189" t="str">
        <f>'טבלה מרכזת תקן מקור'!A432</f>
        <v>תשושי נפש</v>
      </c>
      <c r="AB432" s="189">
        <f>'טבלה מרכזת תקן מקור'!B432</f>
        <v>30</v>
      </c>
      <c r="AC432" s="189" t="str">
        <f>'טבלה מרכזת תקן מקור'!C432</f>
        <v>מספרה/טיפוח חן</v>
      </c>
      <c r="AD432" s="189" t="str">
        <f>'טבלה מרכזת תקן מקור'!D432</f>
        <v>מספרה/טיפוח חן</v>
      </c>
      <c r="AE432" s="189" t="str">
        <f>'טבלה מרכזת תקן מקור'!E432</f>
        <v>מייבש שיער מקצועי</v>
      </c>
      <c r="AF432" s="189">
        <f>'טבלה מרכזת תקן מקור'!F432</f>
        <v>500</v>
      </c>
      <c r="AG432" s="189">
        <f>'טבלה מרכזת תקן מקור'!G432</f>
        <v>2</v>
      </c>
      <c r="AH432" s="189">
        <f>'טבלה מרכזת תקן מקור'!H432</f>
        <v>1000</v>
      </c>
    </row>
    <row r="433" spans="2:34" ht="15" thickBot="1" x14ac:dyDescent="0.25">
      <c r="B433" s="190" t="str">
        <f>תקן[[#This Row],[סוג מרכז]]</f>
        <v>תשושי נפש</v>
      </c>
      <c r="C433" s="190">
        <f>תקן[[#This Row],[גודל מרכז]]</f>
        <v>30</v>
      </c>
      <c r="D433" s="190" t="str">
        <f>תקן[[#This Row],[סוג פריט]]</f>
        <v>מספרה/טיפוח חן</v>
      </c>
      <c r="E433" s="190" t="str">
        <f>תקן[[#This Row],[קטגוריה]]</f>
        <v>מספרה/טיפוח חן</v>
      </c>
      <c r="F433" s="177" t="str">
        <f>תקן[[#This Row],[תיאור הפריט]]</f>
        <v>מכונת ייבוש</v>
      </c>
      <c r="G433" s="190">
        <f>תקן[[#This Row],[עלות פריט]]</f>
        <v>2200</v>
      </c>
      <c r="H433" s="190">
        <f>תקן[[#This Row],[כמות]]</f>
        <v>1</v>
      </c>
      <c r="I433" s="190">
        <f>תקן[[#This Row],[סהכ עלות]]</f>
        <v>2200</v>
      </c>
      <c r="J433" s="191"/>
      <c r="K433" s="179" t="str">
        <f t="shared" si="79"/>
        <v>מכונת ייבוש</v>
      </c>
      <c r="L433" s="180"/>
      <c r="M433" s="181">
        <f t="shared" si="77"/>
        <v>-1</v>
      </c>
      <c r="N433" s="181">
        <f t="shared" si="78"/>
        <v>0</v>
      </c>
      <c r="O433" s="180"/>
      <c r="P433" s="192"/>
      <c r="Q433" s="185" t="str">
        <f t="shared" si="73"/>
        <v>תשושי נפש</v>
      </c>
      <c r="R433" s="185">
        <f t="shared" si="74"/>
        <v>30</v>
      </c>
      <c r="S433" s="185" t="str">
        <f t="shared" si="75"/>
        <v>מספרה/טיפוח חן</v>
      </c>
      <c r="T433" s="186" t="str">
        <f t="shared" si="76"/>
        <v>מכונת ייבוש</v>
      </c>
      <c r="U433" s="187">
        <f t="shared" si="70"/>
        <v>0</v>
      </c>
      <c r="V433" s="181">
        <f t="shared" si="71"/>
        <v>-1</v>
      </c>
      <c r="W433" s="181">
        <f t="shared" si="72"/>
        <v>2200</v>
      </c>
      <c r="X433" s="181">
        <f t="shared" si="80"/>
        <v>0</v>
      </c>
      <c r="Y433" s="193"/>
      <c r="AA433" s="189" t="str">
        <f>'טבלה מרכזת תקן מקור'!A433</f>
        <v>תשושי נפש</v>
      </c>
      <c r="AB433" s="189">
        <f>'טבלה מרכזת תקן מקור'!B433</f>
        <v>30</v>
      </c>
      <c r="AC433" s="189" t="str">
        <f>'טבלה מרכזת תקן מקור'!C433</f>
        <v>מספרה/טיפוח חן</v>
      </c>
      <c r="AD433" s="189" t="str">
        <f>'טבלה מרכזת תקן מקור'!D433</f>
        <v>מספרה/טיפוח חן</v>
      </c>
      <c r="AE433" s="189" t="str">
        <f>'טבלה מרכזת תקן מקור'!E433</f>
        <v>מכונת ייבוש</v>
      </c>
      <c r="AF433" s="189">
        <f>'טבלה מרכזת תקן מקור'!F433</f>
        <v>2200</v>
      </c>
      <c r="AG433" s="189">
        <f>'טבלה מרכזת תקן מקור'!G433</f>
        <v>1</v>
      </c>
      <c r="AH433" s="189">
        <f>'טבלה מרכזת תקן מקור'!H433</f>
        <v>2200</v>
      </c>
    </row>
    <row r="434" spans="2:34" ht="15" thickBot="1" x14ac:dyDescent="0.25">
      <c r="B434" s="190" t="str">
        <f>תקן[[#This Row],[סוג מרכז]]</f>
        <v>תשושי נפש</v>
      </c>
      <c r="C434" s="190">
        <f>תקן[[#This Row],[גודל מרכז]]</f>
        <v>30</v>
      </c>
      <c r="D434" s="190" t="str">
        <f>תקן[[#This Row],[סוג פריט]]</f>
        <v>מספרה/טיפוח חן</v>
      </c>
      <c r="E434" s="190" t="str">
        <f>תקן[[#This Row],[קטגוריה]]</f>
        <v>מספרה/טיפוח חן</v>
      </c>
      <c r="F434" s="177" t="str">
        <f>תקן[[#This Row],[תיאור הפריט]]</f>
        <v>מכונת תספורת</v>
      </c>
      <c r="G434" s="190">
        <f>תקן[[#This Row],[עלות פריט]]</f>
        <v>550</v>
      </c>
      <c r="H434" s="190">
        <f>תקן[[#This Row],[כמות]]</f>
        <v>1</v>
      </c>
      <c r="I434" s="190">
        <f>תקן[[#This Row],[סהכ עלות]]</f>
        <v>550</v>
      </c>
      <c r="J434" s="191"/>
      <c r="K434" s="179" t="str">
        <f t="shared" si="79"/>
        <v>מכונת תספורת</v>
      </c>
      <c r="L434" s="180"/>
      <c r="M434" s="181">
        <f t="shared" si="77"/>
        <v>-1</v>
      </c>
      <c r="N434" s="181">
        <f t="shared" si="78"/>
        <v>0</v>
      </c>
      <c r="O434" s="180"/>
      <c r="P434" s="192"/>
      <c r="Q434" s="185" t="str">
        <f t="shared" si="73"/>
        <v>תשושי נפש</v>
      </c>
      <c r="R434" s="185">
        <f t="shared" si="74"/>
        <v>30</v>
      </c>
      <c r="S434" s="185" t="str">
        <f t="shared" si="75"/>
        <v>מספרה/טיפוח חן</v>
      </c>
      <c r="T434" s="186" t="str">
        <f t="shared" si="76"/>
        <v>מכונת תספורת</v>
      </c>
      <c r="U434" s="187">
        <f t="shared" si="70"/>
        <v>0</v>
      </c>
      <c r="V434" s="181">
        <f t="shared" si="71"/>
        <v>-1</v>
      </c>
      <c r="W434" s="181">
        <f t="shared" si="72"/>
        <v>550</v>
      </c>
      <c r="X434" s="181">
        <f t="shared" si="80"/>
        <v>0</v>
      </c>
      <c r="Y434" s="193"/>
      <c r="AA434" s="189" t="str">
        <f>'טבלה מרכזת תקן מקור'!A434</f>
        <v>תשושי נפש</v>
      </c>
      <c r="AB434" s="189">
        <f>'טבלה מרכזת תקן מקור'!B434</f>
        <v>30</v>
      </c>
      <c r="AC434" s="189" t="str">
        <f>'טבלה מרכזת תקן מקור'!C434</f>
        <v>מספרה/טיפוח חן</v>
      </c>
      <c r="AD434" s="189" t="str">
        <f>'טבלה מרכזת תקן מקור'!D434</f>
        <v>מספרה/טיפוח חן</v>
      </c>
      <c r="AE434" s="189" t="str">
        <f>'טבלה מרכזת תקן מקור'!E434</f>
        <v>מכונת תספורת</v>
      </c>
      <c r="AF434" s="189">
        <f>'טבלה מרכזת תקן מקור'!F434</f>
        <v>550</v>
      </c>
      <c r="AG434" s="189">
        <f>'טבלה מרכזת תקן מקור'!G434</f>
        <v>1</v>
      </c>
      <c r="AH434" s="189">
        <f>'טבלה מרכזת תקן מקור'!H434</f>
        <v>550</v>
      </c>
    </row>
    <row r="435" spans="2:34" ht="15" thickBot="1" x14ac:dyDescent="0.25">
      <c r="B435" s="190" t="str">
        <f>תקן[[#This Row],[סוג מרכז]]</f>
        <v>תשושי נפש</v>
      </c>
      <c r="C435" s="190">
        <f>תקן[[#This Row],[גודל מרכז]]</f>
        <v>30</v>
      </c>
      <c r="D435" s="190" t="str">
        <f>תקן[[#This Row],[סוג פריט]]</f>
        <v>מספרה/טיפוח חן</v>
      </c>
      <c r="E435" s="190" t="str">
        <f>תקן[[#This Row],[קטגוריה]]</f>
        <v>מספרה/טיפוח חן</v>
      </c>
      <c r="F435" s="177" t="str">
        <f>תקן[[#This Row],[תיאור הפריט]]</f>
        <v>מנורה מכוונת</v>
      </c>
      <c r="G435" s="190">
        <f>תקן[[#This Row],[עלות פריט]]</f>
        <v>400</v>
      </c>
      <c r="H435" s="190">
        <f>תקן[[#This Row],[כמות]]</f>
        <v>1</v>
      </c>
      <c r="I435" s="190">
        <f>תקן[[#This Row],[סהכ עלות]]</f>
        <v>400</v>
      </c>
      <c r="J435" s="191"/>
      <c r="K435" s="179" t="str">
        <f t="shared" si="79"/>
        <v>מנורה מכוונת</v>
      </c>
      <c r="L435" s="180"/>
      <c r="M435" s="181">
        <f t="shared" si="77"/>
        <v>-1</v>
      </c>
      <c r="N435" s="181">
        <f t="shared" si="78"/>
        <v>0</v>
      </c>
      <c r="O435" s="180"/>
      <c r="P435" s="192"/>
      <c r="Q435" s="185" t="str">
        <f t="shared" si="73"/>
        <v>תשושי נפש</v>
      </c>
      <c r="R435" s="185">
        <f t="shared" si="74"/>
        <v>30</v>
      </c>
      <c r="S435" s="185" t="str">
        <f t="shared" si="75"/>
        <v>מספרה/טיפוח חן</v>
      </c>
      <c r="T435" s="186" t="str">
        <f t="shared" si="76"/>
        <v>מנורה מכוונת</v>
      </c>
      <c r="U435" s="187">
        <f t="shared" si="70"/>
        <v>0</v>
      </c>
      <c r="V435" s="181">
        <f t="shared" si="71"/>
        <v>-1</v>
      </c>
      <c r="W435" s="181">
        <f t="shared" si="72"/>
        <v>400</v>
      </c>
      <c r="X435" s="181">
        <f t="shared" si="80"/>
        <v>0</v>
      </c>
      <c r="Y435" s="193"/>
      <c r="AA435" s="189" t="str">
        <f>'טבלה מרכזת תקן מקור'!A435</f>
        <v>תשושי נפש</v>
      </c>
      <c r="AB435" s="189">
        <f>'טבלה מרכזת תקן מקור'!B435</f>
        <v>30</v>
      </c>
      <c r="AC435" s="189" t="str">
        <f>'טבלה מרכזת תקן מקור'!C435</f>
        <v>מספרה/טיפוח חן</v>
      </c>
      <c r="AD435" s="189" t="str">
        <f>'טבלה מרכזת תקן מקור'!D435</f>
        <v>מספרה/טיפוח חן</v>
      </c>
      <c r="AE435" s="189" t="str">
        <f>'טבלה מרכזת תקן מקור'!E435</f>
        <v>מנורה מכוונת</v>
      </c>
      <c r="AF435" s="189">
        <f>'טבלה מרכזת תקן מקור'!F435</f>
        <v>400</v>
      </c>
      <c r="AG435" s="189">
        <f>'טבלה מרכזת תקן מקור'!G435</f>
        <v>1</v>
      </c>
      <c r="AH435" s="189">
        <f>'טבלה מרכזת תקן מקור'!H435</f>
        <v>400</v>
      </c>
    </row>
    <row r="436" spans="2:34" ht="15" thickBot="1" x14ac:dyDescent="0.25">
      <c r="B436" s="190" t="str">
        <f>תקן[[#This Row],[סוג מרכז]]</f>
        <v>תשושי נפש</v>
      </c>
      <c r="C436" s="190">
        <f>תקן[[#This Row],[גודל מרכז]]</f>
        <v>30</v>
      </c>
      <c r="D436" s="190" t="str">
        <f>תקן[[#This Row],[סוג פריט]]</f>
        <v>מספרה/טיפוח חן</v>
      </c>
      <c r="E436" s="190" t="str">
        <f>תקן[[#This Row],[קטגוריה]]</f>
        <v>מספרה/טיפוח חן</v>
      </c>
      <c r="F436" s="177" t="str">
        <f>תקן[[#This Row],[תיאור הפריט]]</f>
        <v>מראה</v>
      </c>
      <c r="G436" s="190">
        <f>תקן[[#This Row],[עלות פריט]]</f>
        <v>600</v>
      </c>
      <c r="H436" s="190">
        <f>תקן[[#This Row],[כמות]]</f>
        <v>1</v>
      </c>
      <c r="I436" s="190">
        <f>תקן[[#This Row],[סהכ עלות]]</f>
        <v>600</v>
      </c>
      <c r="J436" s="191"/>
      <c r="K436" s="179" t="str">
        <f t="shared" si="79"/>
        <v>מראה</v>
      </c>
      <c r="L436" s="180"/>
      <c r="M436" s="181">
        <f t="shared" si="77"/>
        <v>-1</v>
      </c>
      <c r="N436" s="181">
        <f t="shared" si="78"/>
        <v>0</v>
      </c>
      <c r="O436" s="180"/>
      <c r="P436" s="192"/>
      <c r="Q436" s="185" t="str">
        <f t="shared" si="73"/>
        <v>תשושי נפש</v>
      </c>
      <c r="R436" s="185">
        <f t="shared" si="74"/>
        <v>30</v>
      </c>
      <c r="S436" s="185" t="str">
        <f t="shared" si="75"/>
        <v>מספרה/טיפוח חן</v>
      </c>
      <c r="T436" s="186" t="str">
        <f t="shared" si="76"/>
        <v>מראה</v>
      </c>
      <c r="U436" s="187">
        <f t="shared" si="70"/>
        <v>0</v>
      </c>
      <c r="V436" s="181">
        <f t="shared" si="71"/>
        <v>-1</v>
      </c>
      <c r="W436" s="181">
        <f t="shared" si="72"/>
        <v>600</v>
      </c>
      <c r="X436" s="181">
        <f t="shared" si="80"/>
        <v>0</v>
      </c>
      <c r="Y436" s="193"/>
      <c r="AA436" s="189" t="str">
        <f>'טבלה מרכזת תקן מקור'!A436</f>
        <v>תשושי נפש</v>
      </c>
      <c r="AB436" s="189">
        <f>'טבלה מרכזת תקן מקור'!B436</f>
        <v>30</v>
      </c>
      <c r="AC436" s="189" t="str">
        <f>'טבלה מרכזת תקן מקור'!C436</f>
        <v>מספרה/טיפוח חן</v>
      </c>
      <c r="AD436" s="189" t="str">
        <f>'טבלה מרכזת תקן מקור'!D436</f>
        <v>מספרה/טיפוח חן</v>
      </c>
      <c r="AE436" s="189" t="str">
        <f>'טבלה מרכזת תקן מקור'!E436</f>
        <v>מראה</v>
      </c>
      <c r="AF436" s="189">
        <f>'טבלה מרכזת תקן מקור'!F436</f>
        <v>600</v>
      </c>
      <c r="AG436" s="189">
        <f>'טבלה מרכזת תקן מקור'!G436</f>
        <v>1</v>
      </c>
      <c r="AH436" s="189">
        <f>'טבלה מרכזת תקן מקור'!H436</f>
        <v>600</v>
      </c>
    </row>
    <row r="437" spans="2:34" ht="15" thickBot="1" x14ac:dyDescent="0.25">
      <c r="B437" s="190" t="str">
        <f>תקן[[#This Row],[סוג מרכז]]</f>
        <v>תשושי נפש</v>
      </c>
      <c r="C437" s="190">
        <f>תקן[[#This Row],[גודל מרכז]]</f>
        <v>30</v>
      </c>
      <c r="D437" s="190" t="str">
        <f>תקן[[#This Row],[סוג פריט]]</f>
        <v>מספרה/טיפוח חן</v>
      </c>
      <c r="E437" s="190" t="str">
        <f>תקן[[#This Row],[קטגוריה]]</f>
        <v>מספרה/טיפוח חן</v>
      </c>
      <c r="F437" s="177" t="str">
        <f>תקן[[#This Row],[תיאור הפריט]]</f>
        <v>מתלה נייד למגבות</v>
      </c>
      <c r="G437" s="190">
        <f>תקן[[#This Row],[עלות פריט]]</f>
        <v>300</v>
      </c>
      <c r="H437" s="190">
        <f>תקן[[#This Row],[כמות]]</f>
        <v>1</v>
      </c>
      <c r="I437" s="190">
        <f>תקן[[#This Row],[סהכ עלות]]</f>
        <v>300</v>
      </c>
      <c r="J437" s="191"/>
      <c r="K437" s="179" t="str">
        <f t="shared" si="79"/>
        <v>מתלה נייד למגבות</v>
      </c>
      <c r="L437" s="180"/>
      <c r="M437" s="181">
        <f t="shared" si="77"/>
        <v>-1</v>
      </c>
      <c r="N437" s="181">
        <f t="shared" si="78"/>
        <v>0</v>
      </c>
      <c r="O437" s="180"/>
      <c r="P437" s="192"/>
      <c r="Q437" s="185" t="str">
        <f t="shared" si="73"/>
        <v>תשושי נפש</v>
      </c>
      <c r="R437" s="185">
        <f t="shared" si="74"/>
        <v>30</v>
      </c>
      <c r="S437" s="185" t="str">
        <f t="shared" si="75"/>
        <v>מספרה/טיפוח חן</v>
      </c>
      <c r="T437" s="186" t="str">
        <f t="shared" si="76"/>
        <v>מתלה נייד למגבות</v>
      </c>
      <c r="U437" s="187">
        <f t="shared" si="70"/>
        <v>0</v>
      </c>
      <c r="V437" s="181">
        <f t="shared" si="71"/>
        <v>-1</v>
      </c>
      <c r="W437" s="181">
        <f t="shared" si="72"/>
        <v>300</v>
      </c>
      <c r="X437" s="181">
        <f t="shared" si="80"/>
        <v>0</v>
      </c>
      <c r="Y437" s="193"/>
      <c r="AA437" s="189" t="str">
        <f>'טבלה מרכזת תקן מקור'!A437</f>
        <v>תשושי נפש</v>
      </c>
      <c r="AB437" s="189">
        <f>'טבלה מרכזת תקן מקור'!B437</f>
        <v>30</v>
      </c>
      <c r="AC437" s="189" t="str">
        <f>'טבלה מרכזת תקן מקור'!C437</f>
        <v>מספרה/טיפוח חן</v>
      </c>
      <c r="AD437" s="189" t="str">
        <f>'טבלה מרכזת תקן מקור'!D437</f>
        <v>מספרה/טיפוח חן</v>
      </c>
      <c r="AE437" s="189" t="str">
        <f>'טבלה מרכזת תקן מקור'!E437</f>
        <v>מתלה נייד למגבות</v>
      </c>
      <c r="AF437" s="189">
        <f>'טבלה מרכזת תקן מקור'!F437</f>
        <v>300</v>
      </c>
      <c r="AG437" s="189">
        <f>'טבלה מרכזת תקן מקור'!G437</f>
        <v>1</v>
      </c>
      <c r="AH437" s="189">
        <f>'טבלה מרכזת תקן מקור'!H437</f>
        <v>300</v>
      </c>
    </row>
    <row r="438" spans="2:34" ht="15" thickBot="1" x14ac:dyDescent="0.25">
      <c r="B438" s="190" t="str">
        <f>תקן[[#This Row],[סוג מרכז]]</f>
        <v>תשושי נפש</v>
      </c>
      <c r="C438" s="190">
        <f>תקן[[#This Row],[גודל מרכז]]</f>
        <v>30</v>
      </c>
      <c r="D438" s="190" t="str">
        <f>תקן[[#This Row],[סוג פריט]]</f>
        <v>מספרה/טיפוח חן</v>
      </c>
      <c r="E438" s="190" t="str">
        <f>תקן[[#This Row],[קטגוריה]]</f>
        <v>מספרה/טיפוח חן</v>
      </c>
      <c r="F438" s="177" t="str">
        <f>תקן[[#This Row],[תיאור הפריט]]</f>
        <v xml:space="preserve">סטרליזטור </v>
      </c>
      <c r="G438" s="190">
        <f>תקן[[#This Row],[עלות פריט]]</f>
        <v>900</v>
      </c>
      <c r="H438" s="190">
        <f>תקן[[#This Row],[כמות]]</f>
        <v>1</v>
      </c>
      <c r="I438" s="190">
        <f>תקן[[#This Row],[סהכ עלות]]</f>
        <v>900</v>
      </c>
      <c r="J438" s="191"/>
      <c r="K438" s="179" t="str">
        <f t="shared" si="79"/>
        <v xml:space="preserve">סטרליזטור </v>
      </c>
      <c r="L438" s="180"/>
      <c r="M438" s="181">
        <f t="shared" si="77"/>
        <v>-1</v>
      </c>
      <c r="N438" s="181">
        <f t="shared" si="78"/>
        <v>0</v>
      </c>
      <c r="O438" s="180"/>
      <c r="P438" s="192"/>
      <c r="Q438" s="185" t="str">
        <f t="shared" si="73"/>
        <v>תשושי נפש</v>
      </c>
      <c r="R438" s="185">
        <f t="shared" si="74"/>
        <v>30</v>
      </c>
      <c r="S438" s="185" t="str">
        <f t="shared" si="75"/>
        <v>מספרה/טיפוח חן</v>
      </c>
      <c r="T438" s="186" t="str">
        <f t="shared" si="76"/>
        <v xml:space="preserve">סטרליזטור </v>
      </c>
      <c r="U438" s="187">
        <f t="shared" si="70"/>
        <v>0</v>
      </c>
      <c r="V438" s="181">
        <f t="shared" si="71"/>
        <v>-1</v>
      </c>
      <c r="W438" s="181">
        <f t="shared" si="72"/>
        <v>900</v>
      </c>
      <c r="X438" s="181">
        <f t="shared" si="80"/>
        <v>0</v>
      </c>
      <c r="Y438" s="193"/>
      <c r="AA438" s="189" t="str">
        <f>'טבלה מרכזת תקן מקור'!A438</f>
        <v>תשושי נפש</v>
      </c>
      <c r="AB438" s="189">
        <f>'טבלה מרכזת תקן מקור'!B438</f>
        <v>30</v>
      </c>
      <c r="AC438" s="189" t="str">
        <f>'טבלה מרכזת תקן מקור'!C438</f>
        <v>מספרה/טיפוח חן</v>
      </c>
      <c r="AD438" s="189" t="str">
        <f>'טבלה מרכזת תקן מקור'!D438</f>
        <v>מספרה/טיפוח חן</v>
      </c>
      <c r="AE438" s="189" t="str">
        <f>'טבלה מרכזת תקן מקור'!E438</f>
        <v xml:space="preserve">סטרליזטור </v>
      </c>
      <c r="AF438" s="189">
        <f>'טבלה מרכזת תקן מקור'!F438</f>
        <v>900</v>
      </c>
      <c r="AG438" s="189">
        <f>'טבלה מרכזת תקן מקור'!G438</f>
        <v>1</v>
      </c>
      <c r="AH438" s="189">
        <f>'טבלה מרכזת תקן מקור'!H438</f>
        <v>900</v>
      </c>
    </row>
    <row r="439" spans="2:34" ht="15" thickBot="1" x14ac:dyDescent="0.25">
      <c r="B439" s="190" t="str">
        <f>תקן[[#This Row],[סוג מרכז]]</f>
        <v>תשושי נפש</v>
      </c>
      <c r="C439" s="190">
        <f>תקן[[#This Row],[גודל מרכז]]</f>
        <v>30</v>
      </c>
      <c r="D439" s="190" t="str">
        <f>תקן[[#This Row],[סוג פריט]]</f>
        <v>מספרה/טיפוח חן</v>
      </c>
      <c r="E439" s="190" t="str">
        <f>תקן[[#This Row],[קטגוריה]]</f>
        <v>מספרה/טיפוח חן</v>
      </c>
      <c r="F439" s="177" t="str">
        <f>תקן[[#This Row],[תיאור הפריט]]</f>
        <v>עגלת טיפולים</v>
      </c>
      <c r="G439" s="190">
        <f>תקן[[#This Row],[עלות פריט]]</f>
        <v>800</v>
      </c>
      <c r="H439" s="190">
        <f>תקן[[#This Row],[כמות]]</f>
        <v>1</v>
      </c>
      <c r="I439" s="190">
        <f>תקן[[#This Row],[סהכ עלות]]</f>
        <v>800</v>
      </c>
      <c r="J439" s="191"/>
      <c r="K439" s="179" t="str">
        <f t="shared" si="79"/>
        <v>עגלת טיפולים</v>
      </c>
      <c r="L439" s="180"/>
      <c r="M439" s="181">
        <f t="shared" si="77"/>
        <v>-1</v>
      </c>
      <c r="N439" s="181">
        <f t="shared" si="78"/>
        <v>0</v>
      </c>
      <c r="O439" s="180"/>
      <c r="P439" s="192"/>
      <c r="Q439" s="185" t="str">
        <f t="shared" si="73"/>
        <v>תשושי נפש</v>
      </c>
      <c r="R439" s="185">
        <f t="shared" si="74"/>
        <v>30</v>
      </c>
      <c r="S439" s="185" t="str">
        <f t="shared" si="75"/>
        <v>מספרה/טיפוח חן</v>
      </c>
      <c r="T439" s="186" t="str">
        <f t="shared" si="76"/>
        <v>עגלת טיפולים</v>
      </c>
      <c r="U439" s="187">
        <f t="shared" si="70"/>
        <v>0</v>
      </c>
      <c r="V439" s="181">
        <f t="shared" si="71"/>
        <v>-1</v>
      </c>
      <c r="W439" s="181">
        <f t="shared" si="72"/>
        <v>800</v>
      </c>
      <c r="X439" s="181">
        <f t="shared" si="80"/>
        <v>0</v>
      </c>
      <c r="Y439" s="193"/>
      <c r="AA439" s="189" t="str">
        <f>'טבלה מרכזת תקן מקור'!A439</f>
        <v>תשושי נפש</v>
      </c>
      <c r="AB439" s="189">
        <f>'טבלה מרכזת תקן מקור'!B439</f>
        <v>30</v>
      </c>
      <c r="AC439" s="189" t="str">
        <f>'טבלה מרכזת תקן מקור'!C439</f>
        <v>מספרה/טיפוח חן</v>
      </c>
      <c r="AD439" s="189" t="str">
        <f>'טבלה מרכזת תקן מקור'!D439</f>
        <v>מספרה/טיפוח חן</v>
      </c>
      <c r="AE439" s="189" t="str">
        <f>'טבלה מרכזת תקן מקור'!E439</f>
        <v>עגלת טיפולים</v>
      </c>
      <c r="AF439" s="189">
        <f>'טבלה מרכזת תקן מקור'!F439</f>
        <v>800</v>
      </c>
      <c r="AG439" s="189">
        <f>'טבלה מרכזת תקן מקור'!G439</f>
        <v>1</v>
      </c>
      <c r="AH439" s="189">
        <f>'טבלה מרכזת תקן מקור'!H439</f>
        <v>800</v>
      </c>
    </row>
    <row r="440" spans="2:34" ht="15" thickBot="1" x14ac:dyDescent="0.25">
      <c r="B440" s="190" t="str">
        <f>תקן[[#This Row],[סוג מרכז]]</f>
        <v>תשושי נפש</v>
      </c>
      <c r="C440" s="190">
        <f>תקן[[#This Row],[גודל מרכז]]</f>
        <v>30</v>
      </c>
      <c r="D440" s="190" t="str">
        <f>תקן[[#This Row],[סוג פריט]]</f>
        <v>מספרה/טיפוח חן</v>
      </c>
      <c r="E440" s="190" t="str">
        <f>תקן[[#This Row],[קטגוריה]]</f>
        <v>מספרה/טיפוח חן</v>
      </c>
      <c r="F440" s="177" t="str">
        <f>תקן[[#This Row],[תיאור הפריט]]</f>
        <v>פח אשפה</v>
      </c>
      <c r="G440" s="190">
        <f>תקן[[#This Row],[עלות פריט]]</f>
        <v>150</v>
      </c>
      <c r="H440" s="190">
        <f>תקן[[#This Row],[כמות]]</f>
        <v>1</v>
      </c>
      <c r="I440" s="190">
        <f>תקן[[#This Row],[סהכ עלות]]</f>
        <v>150</v>
      </c>
      <c r="J440" s="191"/>
      <c r="K440" s="179" t="str">
        <f t="shared" si="79"/>
        <v>פח אשפה</v>
      </c>
      <c r="L440" s="180"/>
      <c r="M440" s="181">
        <f t="shared" si="77"/>
        <v>-1</v>
      </c>
      <c r="N440" s="181">
        <f t="shared" si="78"/>
        <v>0</v>
      </c>
      <c r="O440" s="180"/>
      <c r="P440" s="192"/>
      <c r="Q440" s="185" t="str">
        <f t="shared" si="73"/>
        <v>תשושי נפש</v>
      </c>
      <c r="R440" s="185">
        <f t="shared" si="74"/>
        <v>30</v>
      </c>
      <c r="S440" s="185" t="str">
        <f t="shared" si="75"/>
        <v>מספרה/טיפוח חן</v>
      </c>
      <c r="T440" s="186" t="str">
        <f t="shared" si="76"/>
        <v>פח אשפה</v>
      </c>
      <c r="U440" s="187">
        <f t="shared" si="70"/>
        <v>0</v>
      </c>
      <c r="V440" s="181">
        <f t="shared" si="71"/>
        <v>-1</v>
      </c>
      <c r="W440" s="181">
        <f t="shared" si="72"/>
        <v>150</v>
      </c>
      <c r="X440" s="181">
        <f t="shared" si="80"/>
        <v>0</v>
      </c>
      <c r="Y440" s="193"/>
      <c r="AA440" s="189" t="str">
        <f>'טבלה מרכזת תקן מקור'!A440</f>
        <v>תשושי נפש</v>
      </c>
      <c r="AB440" s="189">
        <f>'טבלה מרכזת תקן מקור'!B440</f>
        <v>30</v>
      </c>
      <c r="AC440" s="189" t="str">
        <f>'טבלה מרכזת תקן מקור'!C440</f>
        <v>מספרה/טיפוח חן</v>
      </c>
      <c r="AD440" s="189" t="str">
        <f>'טבלה מרכזת תקן מקור'!D440</f>
        <v>מספרה/טיפוח חן</v>
      </c>
      <c r="AE440" s="189" t="str">
        <f>'טבלה מרכזת תקן מקור'!E440</f>
        <v>פח אשפה</v>
      </c>
      <c r="AF440" s="189">
        <f>'טבלה מרכזת תקן מקור'!F440</f>
        <v>150</v>
      </c>
      <c r="AG440" s="189">
        <f>'טבלה מרכזת תקן מקור'!G440</f>
        <v>1</v>
      </c>
      <c r="AH440" s="189">
        <f>'טבלה מרכזת תקן מקור'!H440</f>
        <v>150</v>
      </c>
    </row>
    <row r="441" spans="2:34" ht="15" thickBot="1" x14ac:dyDescent="0.25">
      <c r="B441" s="190" t="str">
        <f>תקן[[#This Row],[סוג מרכז]]</f>
        <v>תשושי נפש</v>
      </c>
      <c r="C441" s="190">
        <f>תקן[[#This Row],[גודל מרכז]]</f>
        <v>30</v>
      </c>
      <c r="D441" s="190" t="str">
        <f>תקן[[#This Row],[סוג פריט]]</f>
        <v>מספרה/טיפוח חן</v>
      </c>
      <c r="E441" s="190" t="str">
        <f>תקן[[#This Row],[קטגוריה]]</f>
        <v>מספרה/טיפוח חן</v>
      </c>
      <c r="F441" s="177" t="str">
        <f>תקן[[#This Row],[תיאור הפריט]]</f>
        <v>קולב בגדים</v>
      </c>
      <c r="G441" s="190">
        <f>תקן[[#This Row],[עלות פריט]]</f>
        <v>300</v>
      </c>
      <c r="H441" s="190">
        <f>תקן[[#This Row],[כמות]]</f>
        <v>1</v>
      </c>
      <c r="I441" s="190">
        <f>תקן[[#This Row],[סהכ עלות]]</f>
        <v>300</v>
      </c>
      <c r="J441" s="191"/>
      <c r="K441" s="179" t="str">
        <f t="shared" si="79"/>
        <v>קולב בגדים</v>
      </c>
      <c r="L441" s="180"/>
      <c r="M441" s="181">
        <f t="shared" si="77"/>
        <v>-1</v>
      </c>
      <c r="N441" s="181">
        <f t="shared" si="78"/>
        <v>0</v>
      </c>
      <c r="O441" s="180"/>
      <c r="P441" s="192"/>
      <c r="Q441" s="185" t="str">
        <f t="shared" si="73"/>
        <v>תשושי נפש</v>
      </c>
      <c r="R441" s="185">
        <f t="shared" si="74"/>
        <v>30</v>
      </c>
      <c r="S441" s="185" t="str">
        <f t="shared" si="75"/>
        <v>מספרה/טיפוח חן</v>
      </c>
      <c r="T441" s="186" t="str">
        <f t="shared" si="76"/>
        <v>קולב בגדים</v>
      </c>
      <c r="U441" s="187">
        <f t="shared" si="70"/>
        <v>0</v>
      </c>
      <c r="V441" s="181">
        <f t="shared" si="71"/>
        <v>-1</v>
      </c>
      <c r="W441" s="181">
        <f t="shared" si="72"/>
        <v>300</v>
      </c>
      <c r="X441" s="181">
        <f t="shared" si="80"/>
        <v>0</v>
      </c>
      <c r="Y441" s="193"/>
      <c r="AA441" s="189" t="str">
        <f>'טבלה מרכזת תקן מקור'!A441</f>
        <v>תשושי נפש</v>
      </c>
      <c r="AB441" s="189">
        <f>'טבלה מרכזת תקן מקור'!B441</f>
        <v>30</v>
      </c>
      <c r="AC441" s="189" t="str">
        <f>'טבלה מרכזת תקן מקור'!C441</f>
        <v>מספרה/טיפוח חן</v>
      </c>
      <c r="AD441" s="189" t="str">
        <f>'טבלה מרכזת תקן מקור'!D441</f>
        <v>מספרה/טיפוח חן</v>
      </c>
      <c r="AE441" s="189" t="str">
        <f>'טבלה מרכזת תקן מקור'!E441</f>
        <v>קולב בגדים</v>
      </c>
      <c r="AF441" s="189">
        <f>'טבלה מרכזת תקן מקור'!F441</f>
        <v>300</v>
      </c>
      <c r="AG441" s="189">
        <f>'טבלה מרכזת תקן מקור'!G441</f>
        <v>1</v>
      </c>
      <c r="AH441" s="189">
        <f>'טבלה מרכזת תקן מקור'!H441</f>
        <v>300</v>
      </c>
    </row>
    <row r="442" spans="2:34" ht="15" thickBot="1" x14ac:dyDescent="0.25">
      <c r="B442" s="190" t="str">
        <f>תקן[[#This Row],[סוג מרכז]]</f>
        <v>תשושי נפש</v>
      </c>
      <c r="C442" s="190">
        <f>תקן[[#This Row],[גודל מרכז]]</f>
        <v>30</v>
      </c>
      <c r="D442" s="190" t="str">
        <f>תקן[[#This Row],[סוג פריט]]</f>
        <v>מספרה/טיפוח חן</v>
      </c>
      <c r="E442" s="190" t="str">
        <f>תקן[[#This Row],[קטגוריה]]</f>
        <v>מספרה/טיפוח חן</v>
      </c>
      <c r="F442" s="177" t="str">
        <f>תקן[[#This Row],[תיאור הפריט]]</f>
        <v>רגלית פדיקור</v>
      </c>
      <c r="G442" s="190">
        <f>תקן[[#This Row],[עלות פריט]]</f>
        <v>350</v>
      </c>
      <c r="H442" s="190">
        <f>תקן[[#This Row],[כמות]]</f>
        <v>1</v>
      </c>
      <c r="I442" s="190">
        <f>תקן[[#This Row],[סהכ עלות]]</f>
        <v>350</v>
      </c>
      <c r="J442" s="191"/>
      <c r="K442" s="179" t="str">
        <f t="shared" si="79"/>
        <v>רגלית פדיקור</v>
      </c>
      <c r="L442" s="180"/>
      <c r="M442" s="181">
        <f t="shared" si="77"/>
        <v>-1</v>
      </c>
      <c r="N442" s="181">
        <f t="shared" si="78"/>
        <v>0</v>
      </c>
      <c r="O442" s="180"/>
      <c r="P442" s="192"/>
      <c r="Q442" s="185" t="str">
        <f t="shared" si="73"/>
        <v>תשושי נפש</v>
      </c>
      <c r="R442" s="185">
        <f t="shared" si="74"/>
        <v>30</v>
      </c>
      <c r="S442" s="185" t="str">
        <f t="shared" si="75"/>
        <v>מספרה/טיפוח חן</v>
      </c>
      <c r="T442" s="186" t="str">
        <f t="shared" si="76"/>
        <v>רגלית פדיקור</v>
      </c>
      <c r="U442" s="187">
        <f t="shared" si="70"/>
        <v>0</v>
      </c>
      <c r="V442" s="181">
        <f t="shared" si="71"/>
        <v>-1</v>
      </c>
      <c r="W442" s="181">
        <f t="shared" si="72"/>
        <v>350</v>
      </c>
      <c r="X442" s="181">
        <f t="shared" si="80"/>
        <v>0</v>
      </c>
      <c r="Y442" s="193"/>
      <c r="AA442" s="189" t="str">
        <f>'טבלה מרכזת תקן מקור'!A442</f>
        <v>תשושי נפש</v>
      </c>
      <c r="AB442" s="189">
        <f>'טבלה מרכזת תקן מקור'!B442</f>
        <v>30</v>
      </c>
      <c r="AC442" s="189" t="str">
        <f>'טבלה מרכזת תקן מקור'!C442</f>
        <v>מספרה/טיפוח חן</v>
      </c>
      <c r="AD442" s="189" t="str">
        <f>'טבלה מרכזת תקן מקור'!D442</f>
        <v>מספרה/טיפוח חן</v>
      </c>
      <c r="AE442" s="189" t="str">
        <f>'טבלה מרכזת תקן מקור'!E442</f>
        <v>רגלית פדיקור</v>
      </c>
      <c r="AF442" s="189">
        <f>'טבלה מרכזת תקן מקור'!F442</f>
        <v>350</v>
      </c>
      <c r="AG442" s="189">
        <f>'טבלה מרכזת תקן מקור'!G442</f>
        <v>1</v>
      </c>
      <c r="AH442" s="189">
        <f>'טבלה מרכזת תקן מקור'!H442</f>
        <v>350</v>
      </c>
    </row>
    <row r="443" spans="2:34" ht="15" thickBot="1" x14ac:dyDescent="0.25">
      <c r="B443" s="190" t="str">
        <f>תקן[[#This Row],[סוג מרכז]]</f>
        <v>תשושי נפש</v>
      </c>
      <c r="C443" s="190">
        <f>תקן[[#This Row],[גודל מרכז]]</f>
        <v>30</v>
      </c>
      <c r="D443" s="190" t="str">
        <f>תקן[[#This Row],[סוג פריט]]</f>
        <v>מספרה/טיפוח חן</v>
      </c>
      <c r="E443" s="190" t="str">
        <f>תקן[[#This Row],[קטגוריה]]</f>
        <v>מספרה/טיפוח חן</v>
      </c>
      <c r="F443" s="177" t="str">
        <f>תקן[[#This Row],[תיאור הפריט]]</f>
        <v>שרפרף למטפל</v>
      </c>
      <c r="G443" s="190">
        <f>תקן[[#This Row],[עלות פריט]]</f>
        <v>750</v>
      </c>
      <c r="H443" s="190">
        <f>תקן[[#This Row],[כמות]]</f>
        <v>1</v>
      </c>
      <c r="I443" s="190">
        <f>תקן[[#This Row],[סהכ עלות]]</f>
        <v>750</v>
      </c>
      <c r="J443" s="191"/>
      <c r="K443" s="179" t="str">
        <f t="shared" si="79"/>
        <v>שרפרף למטפל</v>
      </c>
      <c r="L443" s="180"/>
      <c r="M443" s="181">
        <f t="shared" si="77"/>
        <v>-1</v>
      </c>
      <c r="N443" s="181">
        <f t="shared" si="78"/>
        <v>0</v>
      </c>
      <c r="O443" s="180"/>
      <c r="P443" s="192"/>
      <c r="Q443" s="185" t="str">
        <f t="shared" si="73"/>
        <v>תשושי נפש</v>
      </c>
      <c r="R443" s="185">
        <f t="shared" si="74"/>
        <v>30</v>
      </c>
      <c r="S443" s="185" t="str">
        <f t="shared" si="75"/>
        <v>מספרה/טיפוח חן</v>
      </c>
      <c r="T443" s="186" t="str">
        <f t="shared" si="76"/>
        <v>שרפרף למטפל</v>
      </c>
      <c r="U443" s="187">
        <f t="shared" si="70"/>
        <v>0</v>
      </c>
      <c r="V443" s="181">
        <f t="shared" si="71"/>
        <v>-1</v>
      </c>
      <c r="W443" s="181">
        <f t="shared" si="72"/>
        <v>750</v>
      </c>
      <c r="X443" s="181">
        <f t="shared" si="80"/>
        <v>0</v>
      </c>
      <c r="Y443" s="193"/>
      <c r="AA443" s="189" t="str">
        <f>'טבלה מרכזת תקן מקור'!A443</f>
        <v>תשושי נפש</v>
      </c>
      <c r="AB443" s="189">
        <f>'טבלה מרכזת תקן מקור'!B443</f>
        <v>30</v>
      </c>
      <c r="AC443" s="189" t="str">
        <f>'טבלה מרכזת תקן מקור'!C443</f>
        <v>מספרה/טיפוח חן</v>
      </c>
      <c r="AD443" s="189" t="str">
        <f>'טבלה מרכזת תקן מקור'!D443</f>
        <v>מספרה/טיפוח חן</v>
      </c>
      <c r="AE443" s="189" t="str">
        <f>'טבלה מרכזת תקן מקור'!E443</f>
        <v>שרפרף למטפל</v>
      </c>
      <c r="AF443" s="189">
        <f>'טבלה מרכזת תקן מקור'!F443</f>
        <v>750</v>
      </c>
      <c r="AG443" s="189">
        <f>'טבלה מרכזת תקן מקור'!G443</f>
        <v>1</v>
      </c>
      <c r="AH443" s="189">
        <f>'טבלה מרכזת תקן מקור'!H443</f>
        <v>750</v>
      </c>
    </row>
    <row r="444" spans="2:34" ht="15" thickBot="1" x14ac:dyDescent="0.25">
      <c r="B444" s="190" t="str">
        <f>תקן[[#This Row],[סוג מרכז]]</f>
        <v>תשושי נפש</v>
      </c>
      <c r="C444" s="190">
        <f>תקן[[#This Row],[גודל מרכז]]</f>
        <v>30</v>
      </c>
      <c r="D444" s="190" t="str">
        <f>תקן[[#This Row],[סוג פריט]]</f>
        <v>כלי חשמל</v>
      </c>
      <c r="E444" s="190" t="str">
        <f>תקן[[#This Row],[קטגוריה]]</f>
        <v>מכבסה</v>
      </c>
      <c r="F444" s="177" t="str">
        <f>תקן[[#This Row],[תיאור הפריט]]</f>
        <v xml:space="preserve">מייבש כביסה  </v>
      </c>
      <c r="G444" s="190">
        <f>תקן[[#This Row],[עלות פריט]]</f>
        <v>2500</v>
      </c>
      <c r="H444" s="190">
        <f>תקן[[#This Row],[כמות]]</f>
        <v>1</v>
      </c>
      <c r="I444" s="190">
        <f>תקן[[#This Row],[סהכ עלות]]</f>
        <v>2500</v>
      </c>
      <c r="J444" s="191"/>
      <c r="K444" s="179" t="str">
        <f t="shared" si="79"/>
        <v xml:space="preserve">מייבש כביסה  </v>
      </c>
      <c r="L444" s="180"/>
      <c r="M444" s="181">
        <f t="shared" si="77"/>
        <v>-1</v>
      </c>
      <c r="N444" s="181">
        <f t="shared" si="78"/>
        <v>0</v>
      </c>
      <c r="O444" s="180"/>
      <c r="P444" s="192"/>
      <c r="Q444" s="185" t="str">
        <f t="shared" si="73"/>
        <v>תשושי נפש</v>
      </c>
      <c r="R444" s="185">
        <f t="shared" si="74"/>
        <v>30</v>
      </c>
      <c r="S444" s="185" t="str">
        <f t="shared" si="75"/>
        <v>כלי חשמל</v>
      </c>
      <c r="T444" s="186" t="str">
        <f t="shared" si="76"/>
        <v xml:space="preserve">מייבש כביסה  </v>
      </c>
      <c r="U444" s="187">
        <f t="shared" si="70"/>
        <v>0</v>
      </c>
      <c r="V444" s="181">
        <f t="shared" si="71"/>
        <v>-1</v>
      </c>
      <c r="W444" s="181">
        <f t="shared" si="72"/>
        <v>2500</v>
      </c>
      <c r="X444" s="181">
        <f t="shared" si="80"/>
        <v>0</v>
      </c>
      <c r="Y444" s="193"/>
      <c r="AA444" s="189" t="str">
        <f>'טבלה מרכזת תקן מקור'!A444</f>
        <v>תשושי נפש</v>
      </c>
      <c r="AB444" s="189">
        <f>'טבלה מרכזת תקן מקור'!B444</f>
        <v>30</v>
      </c>
      <c r="AC444" s="189" t="str">
        <f>'טבלה מרכזת תקן מקור'!C444</f>
        <v>כלי חשמל</v>
      </c>
      <c r="AD444" s="189" t="str">
        <f>'טבלה מרכזת תקן מקור'!D444</f>
        <v>מכבסה</v>
      </c>
      <c r="AE444" s="189" t="str">
        <f>'טבלה מרכזת תקן מקור'!E444</f>
        <v xml:space="preserve">מייבש כביסה  </v>
      </c>
      <c r="AF444" s="189">
        <f>'טבלה מרכזת תקן מקור'!F444</f>
        <v>2500</v>
      </c>
      <c r="AG444" s="189">
        <f>'טבלה מרכזת תקן מקור'!G444</f>
        <v>1</v>
      </c>
      <c r="AH444" s="189">
        <f>'טבלה מרכזת תקן מקור'!H444</f>
        <v>2500</v>
      </c>
    </row>
    <row r="445" spans="2:34" ht="15" thickBot="1" x14ac:dyDescent="0.25">
      <c r="B445" s="190" t="str">
        <f>תקן[[#This Row],[סוג מרכז]]</f>
        <v>תשושי נפש</v>
      </c>
      <c r="C445" s="190">
        <f>תקן[[#This Row],[גודל מרכז]]</f>
        <v>30</v>
      </c>
      <c r="D445" s="190" t="str">
        <f>תקן[[#This Row],[סוג פריט]]</f>
        <v>כלי חשמל</v>
      </c>
      <c r="E445" s="190" t="str">
        <f>תקן[[#This Row],[קטגוריה]]</f>
        <v>חדר רחצה</v>
      </c>
      <c r="F445" s="177" t="str">
        <f>תקן[[#This Row],[תיאור הפריט]]</f>
        <v>מייבש שיער</v>
      </c>
      <c r="G445" s="190">
        <f>תקן[[#This Row],[עלות פריט]]</f>
        <v>250</v>
      </c>
      <c r="H445" s="190">
        <f>תקן[[#This Row],[כמות]]</f>
        <v>1</v>
      </c>
      <c r="I445" s="190">
        <f>תקן[[#This Row],[סהכ עלות]]</f>
        <v>250</v>
      </c>
      <c r="J445" s="191"/>
      <c r="K445" s="179" t="str">
        <f t="shared" si="79"/>
        <v>מייבש שיער</v>
      </c>
      <c r="L445" s="180"/>
      <c r="M445" s="181">
        <f t="shared" si="77"/>
        <v>-1</v>
      </c>
      <c r="N445" s="181">
        <f t="shared" si="78"/>
        <v>0</v>
      </c>
      <c r="O445" s="180"/>
      <c r="P445" s="192"/>
      <c r="Q445" s="185" t="str">
        <f t="shared" si="73"/>
        <v>תשושי נפש</v>
      </c>
      <c r="R445" s="185">
        <f t="shared" si="74"/>
        <v>30</v>
      </c>
      <c r="S445" s="185" t="str">
        <f t="shared" si="75"/>
        <v>כלי חשמל</v>
      </c>
      <c r="T445" s="186" t="str">
        <f t="shared" si="76"/>
        <v>מייבש שיער</v>
      </c>
      <c r="U445" s="187">
        <f t="shared" si="70"/>
        <v>0</v>
      </c>
      <c r="V445" s="181">
        <f t="shared" si="71"/>
        <v>-1</v>
      </c>
      <c r="W445" s="181">
        <f t="shared" si="72"/>
        <v>250</v>
      </c>
      <c r="X445" s="181">
        <f t="shared" si="80"/>
        <v>0</v>
      </c>
      <c r="Y445" s="193"/>
      <c r="AA445" s="189" t="str">
        <f>'טבלה מרכזת תקן מקור'!A445</f>
        <v>תשושי נפש</v>
      </c>
      <c r="AB445" s="189">
        <f>'טבלה מרכזת תקן מקור'!B445</f>
        <v>30</v>
      </c>
      <c r="AC445" s="189" t="str">
        <f>'טבלה מרכזת תקן מקור'!C445</f>
        <v>כלי חשמל</v>
      </c>
      <c r="AD445" s="189" t="str">
        <f>'טבלה מרכזת תקן מקור'!D445</f>
        <v>חדר רחצה</v>
      </c>
      <c r="AE445" s="189" t="str">
        <f>'טבלה מרכזת תקן מקור'!E445</f>
        <v>מייבש שיער</v>
      </c>
      <c r="AF445" s="189">
        <f>'טבלה מרכזת תקן מקור'!F445</f>
        <v>250</v>
      </c>
      <c r="AG445" s="189">
        <f>'טבלה מרכזת תקן מקור'!G445</f>
        <v>1</v>
      </c>
      <c r="AH445" s="189">
        <f>'טבלה מרכזת תקן מקור'!H445</f>
        <v>250</v>
      </c>
    </row>
    <row r="446" spans="2:34" ht="15" thickBot="1" x14ac:dyDescent="0.25">
      <c r="B446" s="190" t="str">
        <f>תקן[[#This Row],[סוג מרכז]]</f>
        <v>תשושי נפש</v>
      </c>
      <c r="C446" s="190">
        <f>תקן[[#This Row],[גודל מרכז]]</f>
        <v>30</v>
      </c>
      <c r="D446" s="190" t="str">
        <f>תקן[[#This Row],[סוג פריט]]</f>
        <v>כלי חשמל</v>
      </c>
      <c r="E446" s="190" t="str">
        <f>תקן[[#This Row],[קטגוריה]]</f>
        <v>מכבסה</v>
      </c>
      <c r="F446" s="177" t="str">
        <f>תקן[[#This Row],[תיאור הפריט]]</f>
        <v>מכונת כביסה 7 ק"ג</v>
      </c>
      <c r="G446" s="190">
        <f>תקן[[#This Row],[עלות פריט]]</f>
        <v>3500</v>
      </c>
      <c r="H446" s="190">
        <f>תקן[[#This Row],[כמות]]</f>
        <v>1</v>
      </c>
      <c r="I446" s="190">
        <f>תקן[[#This Row],[סהכ עלות]]</f>
        <v>3500</v>
      </c>
      <c r="J446" s="191"/>
      <c r="K446" s="179" t="str">
        <f t="shared" si="79"/>
        <v>מכונת כביסה 7 ק"ג</v>
      </c>
      <c r="L446" s="180"/>
      <c r="M446" s="181">
        <f t="shared" si="77"/>
        <v>-1</v>
      </c>
      <c r="N446" s="181">
        <f t="shared" si="78"/>
        <v>0</v>
      </c>
      <c r="O446" s="180"/>
      <c r="P446" s="192"/>
      <c r="Q446" s="185" t="str">
        <f t="shared" si="73"/>
        <v>תשושי נפש</v>
      </c>
      <c r="R446" s="185">
        <f t="shared" si="74"/>
        <v>30</v>
      </c>
      <c r="S446" s="185" t="str">
        <f t="shared" si="75"/>
        <v>כלי חשמל</v>
      </c>
      <c r="T446" s="186" t="str">
        <f t="shared" si="76"/>
        <v>מכונת כביסה 7 ק"ג</v>
      </c>
      <c r="U446" s="187">
        <f t="shared" si="70"/>
        <v>0</v>
      </c>
      <c r="V446" s="181">
        <f t="shared" si="71"/>
        <v>-1</v>
      </c>
      <c r="W446" s="181">
        <f t="shared" si="72"/>
        <v>3500</v>
      </c>
      <c r="X446" s="181">
        <f t="shared" si="80"/>
        <v>0</v>
      </c>
      <c r="Y446" s="193"/>
      <c r="AA446" s="189" t="str">
        <f>'טבלה מרכזת תקן מקור'!A446</f>
        <v>תשושי נפש</v>
      </c>
      <c r="AB446" s="189">
        <f>'טבלה מרכזת תקן מקור'!B446</f>
        <v>30</v>
      </c>
      <c r="AC446" s="189" t="str">
        <f>'טבלה מרכזת תקן מקור'!C446</f>
        <v>כלי חשמל</v>
      </c>
      <c r="AD446" s="189" t="str">
        <f>'טבלה מרכזת תקן מקור'!D446</f>
        <v>מכבסה</v>
      </c>
      <c r="AE446" s="189" t="str">
        <f>'טבלה מרכזת תקן מקור'!E446</f>
        <v>מכונת כביסה 7 ק"ג</v>
      </c>
      <c r="AF446" s="189">
        <f>'טבלה מרכזת תקן מקור'!F446</f>
        <v>3500</v>
      </c>
      <c r="AG446" s="189">
        <f>'טבלה מרכזת תקן מקור'!G446</f>
        <v>1</v>
      </c>
      <c r="AH446" s="189">
        <f>'טבלה מרכזת תקן מקור'!H446</f>
        <v>3500</v>
      </c>
    </row>
    <row r="447" spans="2:34" ht="15" thickBot="1" x14ac:dyDescent="0.25">
      <c r="B447" s="190" t="str">
        <f>תקן[[#This Row],[סוג מרכז]]</f>
        <v>תשושי נפש</v>
      </c>
      <c r="C447" s="190">
        <f>תקן[[#This Row],[גודל מרכז]]</f>
        <v>30</v>
      </c>
      <c r="D447" s="190" t="str">
        <f>תקן[[#This Row],[סוג פריט]]</f>
        <v>כלי חשמל</v>
      </c>
      <c r="E447" s="190" t="str">
        <f>תקן[[#This Row],[קטגוריה]]</f>
        <v>חדר ניקיון</v>
      </c>
      <c r="F447" s="177" t="str">
        <f>תקן[[#This Row],[תיאור הפריט]]</f>
        <v>מכונת שטיפה</v>
      </c>
      <c r="G447" s="190">
        <f>תקן[[#This Row],[עלות פריט]]</f>
        <v>15000</v>
      </c>
      <c r="H447" s="190">
        <f>תקן[[#This Row],[כמות]]</f>
        <v>1</v>
      </c>
      <c r="I447" s="190">
        <f>תקן[[#This Row],[סהכ עלות]]</f>
        <v>15000</v>
      </c>
      <c r="J447" s="191"/>
      <c r="K447" s="179" t="str">
        <f t="shared" si="79"/>
        <v>מכונת שטיפה</v>
      </c>
      <c r="L447" s="180"/>
      <c r="M447" s="181">
        <f t="shared" si="77"/>
        <v>-1</v>
      </c>
      <c r="N447" s="181">
        <f t="shared" si="78"/>
        <v>0</v>
      </c>
      <c r="O447" s="180"/>
      <c r="P447" s="192"/>
      <c r="Q447" s="185" t="str">
        <f t="shared" si="73"/>
        <v>תשושי נפש</v>
      </c>
      <c r="R447" s="185">
        <f t="shared" si="74"/>
        <v>30</v>
      </c>
      <c r="S447" s="185" t="str">
        <f t="shared" si="75"/>
        <v>כלי חשמל</v>
      </c>
      <c r="T447" s="186" t="str">
        <f t="shared" si="76"/>
        <v>מכונת שטיפה</v>
      </c>
      <c r="U447" s="187">
        <f t="shared" si="70"/>
        <v>0</v>
      </c>
      <c r="V447" s="181">
        <f t="shared" si="71"/>
        <v>-1</v>
      </c>
      <c r="W447" s="181">
        <f t="shared" si="72"/>
        <v>15000</v>
      </c>
      <c r="X447" s="181">
        <f t="shared" si="80"/>
        <v>0</v>
      </c>
      <c r="Y447" s="193"/>
      <c r="AA447" s="189" t="str">
        <f>'טבלה מרכזת תקן מקור'!A447</f>
        <v>תשושי נפש</v>
      </c>
      <c r="AB447" s="189">
        <f>'טבלה מרכזת תקן מקור'!B447</f>
        <v>30</v>
      </c>
      <c r="AC447" s="189" t="str">
        <f>'טבלה מרכזת תקן מקור'!C447</f>
        <v>כלי חשמל</v>
      </c>
      <c r="AD447" s="189" t="str">
        <f>'טבלה מרכזת תקן מקור'!D447</f>
        <v>חדר ניקיון</v>
      </c>
      <c r="AE447" s="189" t="str">
        <f>'טבלה מרכזת תקן מקור'!E447</f>
        <v>מכונת שטיפה</v>
      </c>
      <c r="AF447" s="189">
        <f>'טבלה מרכזת תקן מקור'!F447</f>
        <v>15000</v>
      </c>
      <c r="AG447" s="189">
        <f>'טבלה מרכזת תקן מקור'!G447</f>
        <v>1</v>
      </c>
      <c r="AH447" s="189">
        <f>'טבלה מרכזת תקן מקור'!H447</f>
        <v>15000</v>
      </c>
    </row>
    <row r="448" spans="2:34" ht="15" thickBot="1" x14ac:dyDescent="0.25">
      <c r="B448" s="190" t="str">
        <f>תקן[[#This Row],[סוג מרכז]]</f>
        <v>תשושי נפש</v>
      </c>
      <c r="C448" s="190">
        <f>תקן[[#This Row],[גודל מרכז]]</f>
        <v>30</v>
      </c>
      <c r="D448" s="190" t="str">
        <f>תקן[[#This Row],[סוג פריט]]</f>
        <v>כלי חשמל</v>
      </c>
      <c r="E448" s="190" t="str">
        <f>תקן[[#This Row],[קטגוריה]]</f>
        <v>שירותים ציבוריים</v>
      </c>
      <c r="F448" s="177" t="str">
        <f>תקן[[#This Row],[תיאור הפריט]]</f>
        <v>מתקן טיהור אויר חשמלי</v>
      </c>
      <c r="G448" s="190">
        <f>תקן[[#This Row],[עלות פריט]]</f>
        <v>650</v>
      </c>
      <c r="H448" s="190">
        <f>תקן[[#This Row],[כמות]]</f>
        <v>3</v>
      </c>
      <c r="I448" s="190">
        <f>תקן[[#This Row],[סהכ עלות]]</f>
        <v>1950</v>
      </c>
      <c r="J448" s="191"/>
      <c r="K448" s="179" t="str">
        <f t="shared" si="79"/>
        <v>מתקן טיהור אויר חשמלי</v>
      </c>
      <c r="L448" s="180"/>
      <c r="M448" s="181">
        <f t="shared" si="77"/>
        <v>-3</v>
      </c>
      <c r="N448" s="181">
        <f t="shared" si="78"/>
        <v>0</v>
      </c>
      <c r="O448" s="180"/>
      <c r="P448" s="192"/>
      <c r="Q448" s="185" t="str">
        <f t="shared" si="73"/>
        <v>תשושי נפש</v>
      </c>
      <c r="R448" s="185">
        <f t="shared" si="74"/>
        <v>30</v>
      </c>
      <c r="S448" s="185" t="str">
        <f t="shared" si="75"/>
        <v>כלי חשמל</v>
      </c>
      <c r="T448" s="186" t="str">
        <f t="shared" si="76"/>
        <v>מתקן טיהור אויר חשמלי</v>
      </c>
      <c r="U448" s="187">
        <f t="shared" si="70"/>
        <v>0</v>
      </c>
      <c r="V448" s="181">
        <f t="shared" si="71"/>
        <v>-3</v>
      </c>
      <c r="W448" s="181">
        <f t="shared" si="72"/>
        <v>650</v>
      </c>
      <c r="X448" s="181">
        <f t="shared" si="80"/>
        <v>0</v>
      </c>
      <c r="Y448" s="193"/>
      <c r="AA448" s="189" t="str">
        <f>'טבלה מרכזת תקן מקור'!A448</f>
        <v>תשושי נפש</v>
      </c>
      <c r="AB448" s="189">
        <f>'טבלה מרכזת תקן מקור'!B448</f>
        <v>30</v>
      </c>
      <c r="AC448" s="189" t="str">
        <f>'טבלה מרכזת תקן מקור'!C448</f>
        <v>כלי חשמל</v>
      </c>
      <c r="AD448" s="189" t="str">
        <f>'טבלה מרכזת תקן מקור'!D448</f>
        <v>שירותים ציבוריים</v>
      </c>
      <c r="AE448" s="189" t="str">
        <f>'טבלה מרכזת תקן מקור'!E448</f>
        <v>מתקן טיהור אויר חשמלי</v>
      </c>
      <c r="AF448" s="189">
        <f>'טבלה מרכזת תקן מקור'!F448</f>
        <v>650</v>
      </c>
      <c r="AG448" s="189">
        <f>'טבלה מרכזת תקן מקור'!G448</f>
        <v>3</v>
      </c>
      <c r="AH448" s="189">
        <f>'טבלה מרכזת תקן מקור'!H448</f>
        <v>1950</v>
      </c>
    </row>
    <row r="449" spans="2:34" ht="15" thickBot="1" x14ac:dyDescent="0.25">
      <c r="B449" s="190" t="str">
        <f>תקן[[#This Row],[סוג מרכז]]</f>
        <v>תשושי נפש</v>
      </c>
      <c r="C449" s="190">
        <f>תקן[[#This Row],[גודל מרכז]]</f>
        <v>30</v>
      </c>
      <c r="D449" s="190" t="str">
        <f>תקן[[#This Row],[סוג פריט]]</f>
        <v>כלי חשמל</v>
      </c>
      <c r="E449" s="190" t="str">
        <f>תקן[[#This Row],[קטגוריה]]</f>
        <v>אולם כניסה</v>
      </c>
      <c r="F449" s="177" t="str">
        <f>תקן[[#This Row],[תיאור הפריט]]</f>
        <v>מתקן מים קרים</v>
      </c>
      <c r="G449" s="190">
        <f>תקן[[#This Row],[עלות פריט]]</f>
        <v>2500</v>
      </c>
      <c r="H449" s="190">
        <f>תקן[[#This Row],[כמות]]</f>
        <v>1</v>
      </c>
      <c r="I449" s="190">
        <f>תקן[[#This Row],[סהכ עלות]]</f>
        <v>2500</v>
      </c>
      <c r="J449" s="191"/>
      <c r="K449" s="179" t="str">
        <f t="shared" si="79"/>
        <v>מתקן מים קרים</v>
      </c>
      <c r="L449" s="180"/>
      <c r="M449" s="181">
        <f t="shared" si="77"/>
        <v>-1</v>
      </c>
      <c r="N449" s="181">
        <f t="shared" si="78"/>
        <v>0</v>
      </c>
      <c r="O449" s="180"/>
      <c r="P449" s="192"/>
      <c r="Q449" s="185" t="str">
        <f t="shared" si="73"/>
        <v>תשושי נפש</v>
      </c>
      <c r="R449" s="185">
        <f t="shared" si="74"/>
        <v>30</v>
      </c>
      <c r="S449" s="185" t="str">
        <f t="shared" si="75"/>
        <v>כלי חשמל</v>
      </c>
      <c r="T449" s="186" t="str">
        <f t="shared" si="76"/>
        <v>מתקן מים קרים</v>
      </c>
      <c r="U449" s="187">
        <f t="shared" si="70"/>
        <v>0</v>
      </c>
      <c r="V449" s="181">
        <f t="shared" si="71"/>
        <v>-1</v>
      </c>
      <c r="W449" s="181">
        <f t="shared" si="72"/>
        <v>2500</v>
      </c>
      <c r="X449" s="181">
        <f t="shared" si="80"/>
        <v>0</v>
      </c>
      <c r="Y449" s="193"/>
      <c r="AA449" s="189" t="str">
        <f>'טבלה מרכזת תקן מקור'!A449</f>
        <v>תשושי נפש</v>
      </c>
      <c r="AB449" s="189">
        <f>'טבלה מרכזת תקן מקור'!B449</f>
        <v>30</v>
      </c>
      <c r="AC449" s="189" t="str">
        <f>'טבלה מרכזת תקן מקור'!C449</f>
        <v>כלי חשמל</v>
      </c>
      <c r="AD449" s="189" t="str">
        <f>'טבלה מרכזת תקן מקור'!D449</f>
        <v>אולם כניסה</v>
      </c>
      <c r="AE449" s="189" t="str">
        <f>'טבלה מרכזת תקן מקור'!E449</f>
        <v>מתקן מים קרים</v>
      </c>
      <c r="AF449" s="189">
        <f>'טבלה מרכזת תקן מקור'!F449</f>
        <v>2500</v>
      </c>
      <c r="AG449" s="189">
        <f>'טבלה מרכזת תקן מקור'!G449</f>
        <v>1</v>
      </c>
      <c r="AH449" s="189">
        <f>'טבלה מרכזת תקן מקור'!H449</f>
        <v>2500</v>
      </c>
    </row>
    <row r="450" spans="2:34" ht="29.25" thickBot="1" x14ac:dyDescent="0.25">
      <c r="B450" s="190" t="str">
        <f>תקן[[#This Row],[סוג מרכז]]</f>
        <v>תשושי נפש</v>
      </c>
      <c r="C450" s="190">
        <f>תקן[[#This Row],[גודל מרכז]]</f>
        <v>30</v>
      </c>
      <c r="D450" s="190" t="str">
        <f>תקן[[#This Row],[סוג פריט]]</f>
        <v>כלי חשמל</v>
      </c>
      <c r="E450" s="190" t="str">
        <f>תקן[[#This Row],[קטגוריה]]</f>
        <v>חדר אוכל</v>
      </c>
      <c r="F450" s="177" t="str">
        <f>תקן[[#This Row],[תיאור הפריט]]</f>
        <v>מתקן שתיה קלה (דיספנסר)</v>
      </c>
      <c r="G450" s="190">
        <f>תקן[[#This Row],[עלות פריט]]</f>
        <v>4500</v>
      </c>
      <c r="H450" s="190">
        <f>תקן[[#This Row],[כמות]]</f>
        <v>1</v>
      </c>
      <c r="I450" s="190">
        <f>תקן[[#This Row],[סהכ עלות]]</f>
        <v>4500</v>
      </c>
      <c r="J450" s="191"/>
      <c r="K450" s="179" t="str">
        <f t="shared" si="79"/>
        <v>מתקן שתיה קלה (דיספנסר)</v>
      </c>
      <c r="L450" s="180"/>
      <c r="M450" s="181">
        <f t="shared" si="77"/>
        <v>-1</v>
      </c>
      <c r="N450" s="181">
        <f t="shared" si="78"/>
        <v>0</v>
      </c>
      <c r="O450" s="180"/>
      <c r="P450" s="192"/>
      <c r="Q450" s="185" t="str">
        <f t="shared" si="73"/>
        <v>תשושי נפש</v>
      </c>
      <c r="R450" s="185">
        <f t="shared" si="74"/>
        <v>30</v>
      </c>
      <c r="S450" s="185" t="str">
        <f t="shared" si="75"/>
        <v>כלי חשמל</v>
      </c>
      <c r="T450" s="186" t="str">
        <f t="shared" si="76"/>
        <v>מתקן שתיה קלה (דיספנסר)</v>
      </c>
      <c r="U450" s="187">
        <f t="shared" si="70"/>
        <v>0</v>
      </c>
      <c r="V450" s="181">
        <f t="shared" si="71"/>
        <v>-1</v>
      </c>
      <c r="W450" s="181">
        <f t="shared" si="72"/>
        <v>4500</v>
      </c>
      <c r="X450" s="181">
        <f t="shared" si="80"/>
        <v>0</v>
      </c>
      <c r="Y450" s="193"/>
      <c r="AA450" s="189" t="str">
        <f>'טבלה מרכזת תקן מקור'!A450</f>
        <v>תשושי נפש</v>
      </c>
      <c r="AB450" s="189">
        <f>'טבלה מרכזת תקן מקור'!B450</f>
        <v>30</v>
      </c>
      <c r="AC450" s="189" t="str">
        <f>'טבלה מרכזת תקן מקור'!C450</f>
        <v>כלי חשמל</v>
      </c>
      <c r="AD450" s="189" t="str">
        <f>'טבלה מרכזת תקן מקור'!D450</f>
        <v>חדר אוכל</v>
      </c>
      <c r="AE450" s="189" t="str">
        <f>'טבלה מרכזת תקן מקור'!E450</f>
        <v>מתקן שתיה קלה (דיספנסר)</v>
      </c>
      <c r="AF450" s="189">
        <f>'טבלה מרכזת תקן מקור'!F450</f>
        <v>4500</v>
      </c>
      <c r="AG450" s="189">
        <f>'טבלה מרכזת תקן מקור'!G450</f>
        <v>1</v>
      </c>
      <c r="AH450" s="189">
        <f>'טבלה מרכזת תקן מקור'!H450</f>
        <v>4500</v>
      </c>
    </row>
    <row r="451" spans="2:34" ht="15" thickBot="1" x14ac:dyDescent="0.25">
      <c r="B451" s="190" t="str">
        <f>תקן[[#This Row],[סוג מרכז]]</f>
        <v>תשושי נפש</v>
      </c>
      <c r="C451" s="190">
        <f>תקן[[#This Row],[גודל מרכז]]</f>
        <v>30</v>
      </c>
      <c r="D451" s="190" t="str">
        <f>תקן[[#This Row],[סוג פריט]]</f>
        <v>כלי חשמל</v>
      </c>
      <c r="E451" s="190" t="str">
        <f>תקן[[#This Row],[קטגוריה]]</f>
        <v>חדר רחצה</v>
      </c>
      <c r="F451" s="177" t="str">
        <f>תקן[[#This Row],[תיאור הפריט]]</f>
        <v>תנור חימום</v>
      </c>
      <c r="G451" s="190">
        <f>תקן[[#This Row],[עלות פריט]]</f>
        <v>250</v>
      </c>
      <c r="H451" s="190">
        <f>תקן[[#This Row],[כמות]]</f>
        <v>1</v>
      </c>
      <c r="I451" s="190">
        <f>תקן[[#This Row],[סהכ עלות]]</f>
        <v>250</v>
      </c>
      <c r="J451" s="191"/>
      <c r="K451" s="179" t="str">
        <f t="shared" si="79"/>
        <v>תנור חימום</v>
      </c>
      <c r="L451" s="180"/>
      <c r="M451" s="181">
        <f t="shared" si="77"/>
        <v>-1</v>
      </c>
      <c r="N451" s="181">
        <f t="shared" si="78"/>
        <v>0</v>
      </c>
      <c r="O451" s="180"/>
      <c r="P451" s="192"/>
      <c r="Q451" s="185" t="str">
        <f t="shared" si="73"/>
        <v>תשושי נפש</v>
      </c>
      <c r="R451" s="185">
        <f t="shared" si="74"/>
        <v>30</v>
      </c>
      <c r="S451" s="185" t="str">
        <f t="shared" si="75"/>
        <v>כלי חשמל</v>
      </c>
      <c r="T451" s="186" t="str">
        <f t="shared" si="76"/>
        <v>תנור חימום</v>
      </c>
      <c r="U451" s="187">
        <f t="shared" si="70"/>
        <v>0</v>
      </c>
      <c r="V451" s="181">
        <f t="shared" si="71"/>
        <v>-1</v>
      </c>
      <c r="W451" s="181">
        <f t="shared" si="72"/>
        <v>250</v>
      </c>
      <c r="X451" s="181">
        <f t="shared" si="80"/>
        <v>0</v>
      </c>
      <c r="Y451" s="193"/>
      <c r="AA451" s="189" t="str">
        <f>'טבלה מרכזת תקן מקור'!A451</f>
        <v>תשושי נפש</v>
      </c>
      <c r="AB451" s="189">
        <f>'טבלה מרכזת תקן מקור'!B451</f>
        <v>30</v>
      </c>
      <c r="AC451" s="189" t="str">
        <f>'טבלה מרכזת תקן מקור'!C451</f>
        <v>כלי חשמל</v>
      </c>
      <c r="AD451" s="189" t="str">
        <f>'טבלה מרכזת תקן מקור'!D451</f>
        <v>חדר רחצה</v>
      </c>
      <c r="AE451" s="189" t="str">
        <f>'טבלה מרכזת תקן מקור'!E451</f>
        <v>תנור חימום</v>
      </c>
      <c r="AF451" s="189">
        <f>'טבלה מרכזת תקן מקור'!F451</f>
        <v>250</v>
      </c>
      <c r="AG451" s="189">
        <f>'טבלה מרכזת תקן מקור'!G451</f>
        <v>1</v>
      </c>
      <c r="AH451" s="189">
        <f>'טבלה מרכזת תקן מקור'!H451</f>
        <v>250</v>
      </c>
    </row>
    <row r="452" spans="2:34" ht="15" thickBot="1" x14ac:dyDescent="0.25">
      <c r="B452" s="190" t="str">
        <f>תקן[[#This Row],[סוג מרכז]]</f>
        <v>תשושי נפש</v>
      </c>
      <c r="C452" s="190">
        <f>תקן[[#This Row],[גודל מרכז]]</f>
        <v>30</v>
      </c>
      <c r="D452" s="190" t="str">
        <f>תקן[[#This Row],[סוג פריט]]</f>
        <v>כללי</v>
      </c>
      <c r="E452" s="190" t="str">
        <f>תקן[[#This Row],[קטגוריה]]</f>
        <v>חדרי צוות/רב תחומי</v>
      </c>
      <c r="F452" s="177" t="str">
        <f>תקן[[#This Row],[תיאור הפריט]]</f>
        <v>מד חום אינפרא אדום</v>
      </c>
      <c r="G452" s="190">
        <f>תקן[[#This Row],[עלות פריט]]</f>
        <v>250</v>
      </c>
      <c r="H452" s="190">
        <f>תקן[[#This Row],[כמות]]</f>
        <v>1</v>
      </c>
      <c r="I452" s="190">
        <f>תקן[[#This Row],[סהכ עלות]]</f>
        <v>250</v>
      </c>
      <c r="J452" s="191"/>
      <c r="K452" s="179" t="str">
        <f t="shared" si="79"/>
        <v>מד חום אינפרא אדום</v>
      </c>
      <c r="L452" s="180"/>
      <c r="M452" s="181">
        <f t="shared" si="77"/>
        <v>-1</v>
      </c>
      <c r="N452" s="181">
        <f t="shared" si="78"/>
        <v>0</v>
      </c>
      <c r="O452" s="180"/>
      <c r="P452" s="192"/>
      <c r="Q452" s="185" t="str">
        <f t="shared" si="73"/>
        <v>תשושי נפש</v>
      </c>
      <c r="R452" s="185">
        <f t="shared" si="74"/>
        <v>30</v>
      </c>
      <c r="S452" s="185" t="str">
        <f t="shared" si="75"/>
        <v>כללי</v>
      </c>
      <c r="T452" s="186" t="str">
        <f t="shared" si="76"/>
        <v>מד חום אינפרא אדום</v>
      </c>
      <c r="U452" s="187">
        <f t="shared" si="70"/>
        <v>0</v>
      </c>
      <c r="V452" s="181">
        <f t="shared" si="71"/>
        <v>-1</v>
      </c>
      <c r="W452" s="181">
        <f t="shared" si="72"/>
        <v>250</v>
      </c>
      <c r="X452" s="181">
        <f t="shared" si="80"/>
        <v>0</v>
      </c>
      <c r="Y452" s="193"/>
      <c r="AA452" s="189" t="str">
        <f>'טבלה מרכזת תקן מקור'!A452</f>
        <v>תשושי נפש</v>
      </c>
      <c r="AB452" s="189">
        <f>'טבלה מרכזת תקן מקור'!B452</f>
        <v>30</v>
      </c>
      <c r="AC452" s="189" t="str">
        <f>'טבלה מרכזת תקן מקור'!C452</f>
        <v>כללי</v>
      </c>
      <c r="AD452" s="189" t="str">
        <f>'טבלה מרכזת תקן מקור'!D452</f>
        <v>חדרי צוות/רב תחומי</v>
      </c>
      <c r="AE452" s="189" t="str">
        <f>'טבלה מרכזת תקן מקור'!E452</f>
        <v>מד חום אינפרא אדום</v>
      </c>
      <c r="AF452" s="189">
        <f>'טבלה מרכזת תקן מקור'!F452</f>
        <v>250</v>
      </c>
      <c r="AG452" s="189">
        <f>'טבלה מרכזת תקן מקור'!G452</f>
        <v>1</v>
      </c>
      <c r="AH452" s="189">
        <f>'טבלה מרכזת תקן מקור'!H452</f>
        <v>250</v>
      </c>
    </row>
    <row r="453" spans="2:34" ht="29.25" thickBot="1" x14ac:dyDescent="0.25">
      <c r="B453" s="190" t="str">
        <f>תקן[[#This Row],[סוג מרכז]]</f>
        <v>תשושי נפש</v>
      </c>
      <c r="C453" s="190">
        <f>תקן[[#This Row],[גודל מרכז]]</f>
        <v>30</v>
      </c>
      <c r="D453" s="190" t="str">
        <f>תקן[[#This Row],[סוג פריט]]</f>
        <v>כללי</v>
      </c>
      <c r="E453" s="190" t="str">
        <f>תקן[[#This Row],[קטגוריה]]</f>
        <v>חדרי צוות/רב תחומי</v>
      </c>
      <c r="F453" s="177" t="str">
        <f>תקן[[#This Row],[תיאור הפריט]]</f>
        <v>מד לחץ דם, חום, דופק  וסוטורציה</v>
      </c>
      <c r="G453" s="190">
        <f>תקן[[#This Row],[עלות פריט]]</f>
        <v>2500</v>
      </c>
      <c r="H453" s="190">
        <f>תקן[[#This Row],[כמות]]</f>
        <v>1</v>
      </c>
      <c r="I453" s="190">
        <f>תקן[[#This Row],[סהכ עלות]]</f>
        <v>2500</v>
      </c>
      <c r="J453" s="191"/>
      <c r="K453" s="179" t="str">
        <f t="shared" si="79"/>
        <v>מד לחץ דם, חום, דופק  וסוטורציה</v>
      </c>
      <c r="L453" s="180"/>
      <c r="M453" s="181">
        <f t="shared" si="77"/>
        <v>-1</v>
      </c>
      <c r="N453" s="181">
        <f t="shared" si="78"/>
        <v>0</v>
      </c>
      <c r="O453" s="180"/>
      <c r="P453" s="192"/>
      <c r="Q453" s="185" t="str">
        <f t="shared" si="73"/>
        <v>תשושי נפש</v>
      </c>
      <c r="R453" s="185">
        <f t="shared" si="74"/>
        <v>30</v>
      </c>
      <c r="S453" s="185" t="str">
        <f t="shared" si="75"/>
        <v>כללי</v>
      </c>
      <c r="T453" s="186" t="str">
        <f t="shared" si="76"/>
        <v>מד לחץ דם, חום, דופק  וסוטורציה</v>
      </c>
      <c r="U453" s="187">
        <f t="shared" si="70"/>
        <v>0</v>
      </c>
      <c r="V453" s="181">
        <f t="shared" si="71"/>
        <v>-1</v>
      </c>
      <c r="W453" s="181">
        <f t="shared" si="72"/>
        <v>2500</v>
      </c>
      <c r="X453" s="181">
        <f t="shared" si="80"/>
        <v>0</v>
      </c>
      <c r="Y453" s="193"/>
      <c r="AA453" s="189" t="str">
        <f>'טבלה מרכזת תקן מקור'!A453</f>
        <v>תשושי נפש</v>
      </c>
      <c r="AB453" s="189">
        <f>'טבלה מרכזת תקן מקור'!B453</f>
        <v>30</v>
      </c>
      <c r="AC453" s="189" t="str">
        <f>'טבלה מרכזת תקן מקור'!C453</f>
        <v>כללי</v>
      </c>
      <c r="AD453" s="189" t="str">
        <f>'טבלה מרכזת תקן מקור'!D453</f>
        <v>חדרי צוות/רב תחומי</v>
      </c>
      <c r="AE453" s="189" t="str">
        <f>'טבלה מרכזת תקן מקור'!E453</f>
        <v>מד לחץ דם, חום, דופק  וסוטורציה</v>
      </c>
      <c r="AF453" s="189">
        <f>'טבלה מרכזת תקן מקור'!F453</f>
        <v>2500</v>
      </c>
      <c r="AG453" s="189">
        <f>'טבלה מרכזת תקן מקור'!G453</f>
        <v>1</v>
      </c>
      <c r="AH453" s="189">
        <f>'טבלה מרכזת תקן מקור'!H453</f>
        <v>2500</v>
      </c>
    </row>
    <row r="454" spans="2:34" ht="15" thickBot="1" x14ac:dyDescent="0.25">
      <c r="B454" s="190" t="str">
        <f>תקן[[#This Row],[סוג מרכז]]</f>
        <v>תשושי נפש</v>
      </c>
      <c r="C454" s="190">
        <f>תקן[[#This Row],[גודל מרכז]]</f>
        <v>30</v>
      </c>
      <c r="D454" s="190" t="str">
        <f>תקן[[#This Row],[סוג פריט]]</f>
        <v>כללי</v>
      </c>
      <c r="E454" s="190" t="str">
        <f>תקן[[#This Row],[קטגוריה]]</f>
        <v>כללי</v>
      </c>
      <c r="F454" s="177" t="str">
        <f>תקן[[#This Row],[תיאור הפריט]]</f>
        <v>מזרקי אפיפן</v>
      </c>
      <c r="G454" s="190">
        <f>תקן[[#This Row],[עלות פריט]]</f>
        <v>350</v>
      </c>
      <c r="H454" s="190">
        <f>תקן[[#This Row],[כמות]]</f>
        <v>1</v>
      </c>
      <c r="I454" s="190">
        <f>תקן[[#This Row],[סהכ עלות]]</f>
        <v>350</v>
      </c>
      <c r="J454" s="191"/>
      <c r="K454" s="179" t="str">
        <f t="shared" si="79"/>
        <v>מזרקי אפיפן</v>
      </c>
      <c r="L454" s="180"/>
      <c r="M454" s="181">
        <f t="shared" si="77"/>
        <v>-1</v>
      </c>
      <c r="N454" s="181">
        <f t="shared" si="78"/>
        <v>0</v>
      </c>
      <c r="O454" s="180"/>
      <c r="P454" s="192"/>
      <c r="Q454" s="185" t="str">
        <f t="shared" si="73"/>
        <v>תשושי נפש</v>
      </c>
      <c r="R454" s="185">
        <f t="shared" si="74"/>
        <v>30</v>
      </c>
      <c r="S454" s="185" t="str">
        <f t="shared" si="75"/>
        <v>כללי</v>
      </c>
      <c r="T454" s="186" t="str">
        <f t="shared" si="76"/>
        <v>מזרקי אפיפן</v>
      </c>
      <c r="U454" s="187">
        <f t="shared" si="70"/>
        <v>0</v>
      </c>
      <c r="V454" s="181">
        <f t="shared" si="71"/>
        <v>-1</v>
      </c>
      <c r="W454" s="181">
        <f t="shared" si="72"/>
        <v>350</v>
      </c>
      <c r="X454" s="181">
        <f t="shared" si="80"/>
        <v>0</v>
      </c>
      <c r="Y454" s="193"/>
      <c r="AA454" s="189" t="str">
        <f>'טבלה מרכזת תקן מקור'!A454</f>
        <v>תשושי נפש</v>
      </c>
      <c r="AB454" s="189">
        <f>'טבלה מרכזת תקן מקור'!B454</f>
        <v>30</v>
      </c>
      <c r="AC454" s="189" t="str">
        <f>'טבלה מרכזת תקן מקור'!C454</f>
        <v>כללי</v>
      </c>
      <c r="AD454" s="189" t="str">
        <f>'טבלה מרכזת תקן מקור'!D454</f>
        <v>כללי</v>
      </c>
      <c r="AE454" s="189" t="str">
        <f>'טבלה מרכזת תקן מקור'!E454</f>
        <v>מזרקי אפיפן</v>
      </c>
      <c r="AF454" s="189">
        <f>'טבלה מרכזת תקן מקור'!F454</f>
        <v>350</v>
      </c>
      <c r="AG454" s="189">
        <f>'טבלה מרכזת תקן מקור'!G454</f>
        <v>1</v>
      </c>
      <c r="AH454" s="189">
        <f>'טבלה מרכזת תקן מקור'!H454</f>
        <v>350</v>
      </c>
    </row>
    <row r="455" spans="2:34" ht="29.25" thickBot="1" x14ac:dyDescent="0.25">
      <c r="B455" s="190" t="str">
        <f>תקן[[#This Row],[סוג מרכז]]</f>
        <v>תשושי נפש</v>
      </c>
      <c r="C455" s="190">
        <f>תקן[[#This Row],[גודל מרכז]]</f>
        <v>30</v>
      </c>
      <c r="D455" s="190" t="str">
        <f>תקן[[#This Row],[סוג פריט]]</f>
        <v>כללי</v>
      </c>
      <c r="E455" s="190" t="str">
        <f>תקן[[#This Row],[קטגוריה]]</f>
        <v>כללי</v>
      </c>
      <c r="F455" s="177" t="str">
        <f>תקן[[#This Row],[תיאור הפריט]]</f>
        <v>עיצוב פנים - תקציב למעצב/ת</v>
      </c>
      <c r="G455" s="190">
        <f>תקן[[#This Row],[עלות פריט]]</f>
        <v>10000</v>
      </c>
      <c r="H455" s="190">
        <f>תקן[[#This Row],[כמות]]</f>
        <v>2</v>
      </c>
      <c r="I455" s="190">
        <f>תקן[[#This Row],[סהכ עלות]]</f>
        <v>20000</v>
      </c>
      <c r="J455" s="191"/>
      <c r="K455" s="179" t="str">
        <f t="shared" si="79"/>
        <v>עיצוב פנים - תקציב למעצב/ת</v>
      </c>
      <c r="L455" s="180"/>
      <c r="M455" s="181">
        <f t="shared" si="77"/>
        <v>-2</v>
      </c>
      <c r="N455" s="181">
        <f t="shared" si="78"/>
        <v>0</v>
      </c>
      <c r="O455" s="180"/>
      <c r="P455" s="192"/>
      <c r="Q455" s="185" t="str">
        <f t="shared" si="73"/>
        <v>תשושי נפש</v>
      </c>
      <c r="R455" s="185">
        <f t="shared" si="74"/>
        <v>30</v>
      </c>
      <c r="S455" s="185" t="str">
        <f t="shared" si="75"/>
        <v>כללי</v>
      </c>
      <c r="T455" s="186" t="str">
        <f t="shared" si="76"/>
        <v>עיצוב פנים - תקציב למעצב/ת</v>
      </c>
      <c r="U455" s="187">
        <f t="shared" si="70"/>
        <v>0</v>
      </c>
      <c r="V455" s="181">
        <f t="shared" si="71"/>
        <v>-2</v>
      </c>
      <c r="W455" s="181">
        <f t="shared" si="72"/>
        <v>10000</v>
      </c>
      <c r="X455" s="181">
        <f t="shared" si="80"/>
        <v>0</v>
      </c>
      <c r="Y455" s="193"/>
      <c r="AA455" s="189" t="str">
        <f>'טבלה מרכזת תקן מקור'!A455</f>
        <v>תשושי נפש</v>
      </c>
      <c r="AB455" s="189">
        <f>'טבלה מרכזת תקן מקור'!B455</f>
        <v>30</v>
      </c>
      <c r="AC455" s="189" t="str">
        <f>'טבלה מרכזת תקן מקור'!C455</f>
        <v>כללי</v>
      </c>
      <c r="AD455" s="189" t="str">
        <f>'טבלה מרכזת תקן מקור'!D455</f>
        <v>כללי</v>
      </c>
      <c r="AE455" s="189" t="str">
        <f>'טבלה מרכזת תקן מקור'!E455</f>
        <v>עיצוב פנים - תקציב למעצב/ת</v>
      </c>
      <c r="AF455" s="189">
        <f>'טבלה מרכזת תקן מקור'!F455</f>
        <v>10000</v>
      </c>
      <c r="AG455" s="189">
        <f>'טבלה מרכזת תקן מקור'!G455</f>
        <v>2</v>
      </c>
      <c r="AH455" s="189">
        <f>'טבלה מרכזת תקן מקור'!H455</f>
        <v>20000</v>
      </c>
    </row>
    <row r="456" spans="2:34" ht="15" thickBot="1" x14ac:dyDescent="0.25">
      <c r="B456" s="190" t="str">
        <f>תקן[[#This Row],[סוג מרכז]]</f>
        <v>תשושי נפש</v>
      </c>
      <c r="C456" s="190">
        <f>תקן[[#This Row],[גודל מרכז]]</f>
        <v>30</v>
      </c>
      <c r="D456" s="190" t="str">
        <f>תקן[[#This Row],[סוג פריט]]</f>
        <v>כללי</v>
      </c>
      <c r="E456" s="190" t="str">
        <f>תקן[[#This Row],[קטגוריה]]</f>
        <v>כללי</v>
      </c>
      <c r="F456" s="177" t="str">
        <f>תקן[[#This Row],[תיאור הפריט]]</f>
        <v>קטלן יתושים</v>
      </c>
      <c r="G456" s="190">
        <f>תקן[[#This Row],[עלות פריט]]</f>
        <v>250</v>
      </c>
      <c r="H456" s="190">
        <f>תקן[[#This Row],[כמות]]</f>
        <v>2</v>
      </c>
      <c r="I456" s="190">
        <f>תקן[[#This Row],[סהכ עלות]]</f>
        <v>500</v>
      </c>
      <c r="J456" s="191"/>
      <c r="K456" s="179" t="str">
        <f t="shared" si="79"/>
        <v>קטלן יתושים</v>
      </c>
      <c r="L456" s="180"/>
      <c r="M456" s="181">
        <f t="shared" si="77"/>
        <v>-2</v>
      </c>
      <c r="N456" s="181">
        <f t="shared" si="78"/>
        <v>0</v>
      </c>
      <c r="O456" s="180"/>
      <c r="P456" s="192"/>
      <c r="Q456" s="185" t="str">
        <f t="shared" si="73"/>
        <v>תשושי נפש</v>
      </c>
      <c r="R456" s="185">
        <f t="shared" si="74"/>
        <v>30</v>
      </c>
      <c r="S456" s="185" t="str">
        <f t="shared" si="75"/>
        <v>כללי</v>
      </c>
      <c r="T456" s="186" t="str">
        <f t="shared" si="76"/>
        <v>קטלן יתושים</v>
      </c>
      <c r="U456" s="187">
        <f t="shared" si="70"/>
        <v>0</v>
      </c>
      <c r="V456" s="181">
        <f t="shared" si="71"/>
        <v>-2</v>
      </c>
      <c r="W456" s="181">
        <f t="shared" si="72"/>
        <v>250</v>
      </c>
      <c r="X456" s="181">
        <f t="shared" si="80"/>
        <v>0</v>
      </c>
      <c r="Y456" s="193"/>
      <c r="AA456" s="189" t="str">
        <f>'טבלה מרכזת תקן מקור'!A456</f>
        <v>תשושי נפש</v>
      </c>
      <c r="AB456" s="189">
        <f>'טבלה מרכזת תקן מקור'!B456</f>
        <v>30</v>
      </c>
      <c r="AC456" s="189" t="str">
        <f>'טבלה מרכזת תקן מקור'!C456</f>
        <v>כללי</v>
      </c>
      <c r="AD456" s="189" t="str">
        <f>'טבלה מרכזת תקן מקור'!D456</f>
        <v>כללי</v>
      </c>
      <c r="AE456" s="189" t="str">
        <f>'טבלה מרכזת תקן מקור'!E456</f>
        <v>קטלן יתושים</v>
      </c>
      <c r="AF456" s="189">
        <f>'טבלה מרכזת תקן מקור'!F456</f>
        <v>250</v>
      </c>
      <c r="AG456" s="189">
        <f>'טבלה מרכזת תקן מקור'!G456</f>
        <v>2</v>
      </c>
      <c r="AH456" s="189">
        <f>'טבלה מרכזת תקן מקור'!H456</f>
        <v>500</v>
      </c>
    </row>
    <row r="457" spans="2:34" ht="15" thickBot="1" x14ac:dyDescent="0.25">
      <c r="B457" s="190" t="str">
        <f>תקן[[#This Row],[סוג מרכז]]</f>
        <v>תשושי נפש</v>
      </c>
      <c r="C457" s="190">
        <f>תקן[[#This Row],[גודל מרכז]]</f>
        <v>30</v>
      </c>
      <c r="D457" s="190" t="str">
        <f>תקן[[#This Row],[סוג פריט]]</f>
        <v>מטבח וחדר אוכל</v>
      </c>
      <c r="E457" s="190" t="str">
        <f>תקן[[#This Row],[קטגוריה]]</f>
        <v>מטבח</v>
      </c>
      <c r="F457" s="177" t="str">
        <f>תקן[[#This Row],[תיאור הפריט]]</f>
        <v>ארון חימום תבניות</v>
      </c>
      <c r="G457" s="190">
        <f>תקן[[#This Row],[עלות פריט]]</f>
        <v>7500</v>
      </c>
      <c r="H457" s="190">
        <f>תקן[[#This Row],[כמות]]</f>
        <v>1</v>
      </c>
      <c r="I457" s="190">
        <f>תקן[[#This Row],[סהכ עלות]]</f>
        <v>7500</v>
      </c>
      <c r="J457" s="191"/>
      <c r="K457" s="179" t="str">
        <f t="shared" si="79"/>
        <v>ארון חימום תבניות</v>
      </c>
      <c r="L457" s="180"/>
      <c r="M457" s="181">
        <f t="shared" si="77"/>
        <v>-1</v>
      </c>
      <c r="N457" s="181">
        <f t="shared" si="78"/>
        <v>0</v>
      </c>
      <c r="O457" s="180"/>
      <c r="P457" s="192"/>
      <c r="Q457" s="185" t="str">
        <f t="shared" si="73"/>
        <v>תשושי נפש</v>
      </c>
      <c r="R457" s="185">
        <f t="shared" si="74"/>
        <v>30</v>
      </c>
      <c r="S457" s="185" t="str">
        <f t="shared" si="75"/>
        <v>מטבח וחדר אוכל</v>
      </c>
      <c r="T457" s="186" t="str">
        <f t="shared" si="76"/>
        <v>ארון חימום תבניות</v>
      </c>
      <c r="U457" s="187">
        <f t="shared" ref="U457:U520" si="81">L457</f>
        <v>0</v>
      </c>
      <c r="V457" s="181">
        <f t="shared" ref="V457:V520" si="82">M457</f>
        <v>-1</v>
      </c>
      <c r="W457" s="181">
        <f t="shared" ref="W457:W520" si="83">G457</f>
        <v>7500</v>
      </c>
      <c r="X457" s="181">
        <f t="shared" si="80"/>
        <v>0</v>
      </c>
      <c r="Y457" s="193"/>
      <c r="AA457" s="189" t="str">
        <f>'טבלה מרכזת תקן מקור'!A457</f>
        <v>תשושי נפש</v>
      </c>
      <c r="AB457" s="189">
        <f>'טבלה מרכזת תקן מקור'!B457</f>
        <v>30</v>
      </c>
      <c r="AC457" s="189" t="str">
        <f>'טבלה מרכזת תקן מקור'!C457</f>
        <v>מטבח וחדר אוכל</v>
      </c>
      <c r="AD457" s="189" t="str">
        <f>'טבלה מרכזת תקן מקור'!D457</f>
        <v>מטבח</v>
      </c>
      <c r="AE457" s="189" t="str">
        <f>'טבלה מרכזת תקן מקור'!E457</f>
        <v>ארון חימום תבניות</v>
      </c>
      <c r="AF457" s="189">
        <f>'טבלה מרכזת תקן מקור'!F457</f>
        <v>7500</v>
      </c>
      <c r="AG457" s="189">
        <f>'טבלה מרכזת תקן מקור'!G457</f>
        <v>1</v>
      </c>
      <c r="AH457" s="189">
        <f>'טבלה מרכזת תקן מקור'!H457</f>
        <v>7500</v>
      </c>
    </row>
    <row r="458" spans="2:34" ht="15" thickBot="1" x14ac:dyDescent="0.25">
      <c r="B458" s="190" t="str">
        <f>תקן[[#This Row],[סוג מרכז]]</f>
        <v>תשושי נפש</v>
      </c>
      <c r="C458" s="190">
        <f>תקן[[#This Row],[גודל מרכז]]</f>
        <v>30</v>
      </c>
      <c r="D458" s="190" t="str">
        <f>תקן[[#This Row],[סוג פריט]]</f>
        <v>מטבח וחדר אוכל</v>
      </c>
      <c r="E458" s="190" t="str">
        <f>תקן[[#This Row],[קטגוריה]]</f>
        <v>מטבח</v>
      </c>
      <c r="F458" s="177" t="str">
        <f>תקן[[#This Row],[תיאור הפריט]]</f>
        <v>כוננית לאיחסון כלים וסירים</v>
      </c>
      <c r="G458" s="190">
        <f>תקן[[#This Row],[עלות פריט]]</f>
        <v>1500</v>
      </c>
      <c r="H458" s="190">
        <f>תקן[[#This Row],[כמות]]</f>
        <v>1</v>
      </c>
      <c r="I458" s="190">
        <f>תקן[[#This Row],[סהכ עלות]]</f>
        <v>1500</v>
      </c>
      <c r="J458" s="191"/>
      <c r="K458" s="179" t="str">
        <f t="shared" si="79"/>
        <v>כוננית לאיחסון כלים וסירים</v>
      </c>
      <c r="L458" s="180"/>
      <c r="M458" s="181">
        <f t="shared" si="77"/>
        <v>-1</v>
      </c>
      <c r="N458" s="181">
        <f t="shared" si="78"/>
        <v>0</v>
      </c>
      <c r="O458" s="180"/>
      <c r="P458" s="192"/>
      <c r="Q458" s="185" t="str">
        <f t="shared" ref="Q458:Q521" si="84">B458</f>
        <v>תשושי נפש</v>
      </c>
      <c r="R458" s="185">
        <f t="shared" ref="R458:R521" si="85">C458</f>
        <v>30</v>
      </c>
      <c r="S458" s="185" t="str">
        <f t="shared" ref="S458:S521" si="86">D458</f>
        <v>מטבח וחדר אוכל</v>
      </c>
      <c r="T458" s="186" t="str">
        <f t="shared" ref="T458:T521" si="87">F458</f>
        <v>כוננית לאיחסון כלים וסירים</v>
      </c>
      <c r="U458" s="187">
        <f t="shared" si="81"/>
        <v>0</v>
      </c>
      <c r="V458" s="181">
        <f t="shared" si="82"/>
        <v>-1</v>
      </c>
      <c r="W458" s="181">
        <f t="shared" si="83"/>
        <v>1500</v>
      </c>
      <c r="X458" s="181">
        <f t="shared" si="80"/>
        <v>0</v>
      </c>
      <c r="Y458" s="193"/>
      <c r="AA458" s="189" t="str">
        <f>'טבלה מרכזת תקן מקור'!A458</f>
        <v>תשושי נפש</v>
      </c>
      <c r="AB458" s="189">
        <f>'טבלה מרכזת תקן מקור'!B458</f>
        <v>30</v>
      </c>
      <c r="AC458" s="189" t="str">
        <f>'טבלה מרכזת תקן מקור'!C458</f>
        <v>מטבח וחדר אוכל</v>
      </c>
      <c r="AD458" s="189" t="str">
        <f>'טבלה מרכזת תקן מקור'!D458</f>
        <v>מטבח</v>
      </c>
      <c r="AE458" s="189" t="str">
        <f>'טבלה מרכזת תקן מקור'!E458</f>
        <v>כוננית לאיחסון כלים וסירים</v>
      </c>
      <c r="AF458" s="189">
        <f>'טבלה מרכזת תקן מקור'!F458</f>
        <v>1500</v>
      </c>
      <c r="AG458" s="189">
        <f>'טבלה מרכזת תקן מקור'!G458</f>
        <v>1</v>
      </c>
      <c r="AH458" s="189">
        <f>'טבלה מרכזת תקן מקור'!H458</f>
        <v>1500</v>
      </c>
    </row>
    <row r="459" spans="2:34" ht="15" thickBot="1" x14ac:dyDescent="0.25">
      <c r="B459" s="190" t="str">
        <f>תקן[[#This Row],[סוג מרכז]]</f>
        <v>תשושי נפש</v>
      </c>
      <c r="C459" s="190">
        <f>תקן[[#This Row],[גודל מרכז]]</f>
        <v>30</v>
      </c>
      <c r="D459" s="190" t="str">
        <f>תקן[[#This Row],[סוג פריט]]</f>
        <v>מטבח וחדר אוכל</v>
      </c>
      <c r="E459" s="190" t="str">
        <f>תקן[[#This Row],[קטגוריה]]</f>
        <v>חדר אוכל</v>
      </c>
      <c r="F459" s="177" t="str">
        <f>תקן[[#This Row],[תיאור הפריט]]</f>
        <v>כלי אוכל</v>
      </c>
      <c r="G459" s="190">
        <f>תקן[[#This Row],[עלות פריט]]</f>
        <v>1000</v>
      </c>
      <c r="H459" s="190">
        <f>תקן[[#This Row],[כמות]]</f>
        <v>9</v>
      </c>
      <c r="I459" s="190">
        <f>תקן[[#This Row],[סהכ עלות]]</f>
        <v>9000</v>
      </c>
      <c r="J459" s="191"/>
      <c r="K459" s="179" t="str">
        <f t="shared" si="79"/>
        <v>כלי אוכל</v>
      </c>
      <c r="L459" s="180"/>
      <c r="M459" s="181">
        <f t="shared" si="77"/>
        <v>-9</v>
      </c>
      <c r="N459" s="181">
        <f t="shared" si="78"/>
        <v>0</v>
      </c>
      <c r="O459" s="180"/>
      <c r="P459" s="192"/>
      <c r="Q459" s="185" t="str">
        <f t="shared" si="84"/>
        <v>תשושי נפש</v>
      </c>
      <c r="R459" s="185">
        <f t="shared" si="85"/>
        <v>30</v>
      </c>
      <c r="S459" s="185" t="str">
        <f t="shared" si="86"/>
        <v>מטבח וחדר אוכל</v>
      </c>
      <c r="T459" s="186" t="str">
        <f t="shared" si="87"/>
        <v>כלי אוכל</v>
      </c>
      <c r="U459" s="187">
        <f t="shared" si="81"/>
        <v>0</v>
      </c>
      <c r="V459" s="181">
        <f t="shared" si="82"/>
        <v>-9</v>
      </c>
      <c r="W459" s="181">
        <f t="shared" si="83"/>
        <v>1000</v>
      </c>
      <c r="X459" s="181">
        <f t="shared" si="80"/>
        <v>0</v>
      </c>
      <c r="Y459" s="193"/>
      <c r="AA459" s="189" t="str">
        <f>'טבלה מרכזת תקן מקור'!A459</f>
        <v>תשושי נפש</v>
      </c>
      <c r="AB459" s="189">
        <f>'טבלה מרכזת תקן מקור'!B459</f>
        <v>30</v>
      </c>
      <c r="AC459" s="189" t="str">
        <f>'טבלה מרכזת תקן מקור'!C459</f>
        <v>מטבח וחדר אוכל</v>
      </c>
      <c r="AD459" s="189" t="str">
        <f>'טבלה מרכזת תקן מקור'!D459</f>
        <v>חדר אוכל</v>
      </c>
      <c r="AE459" s="189" t="str">
        <f>'טבלה מרכזת תקן מקור'!E459</f>
        <v>כלי אוכל</v>
      </c>
      <c r="AF459" s="189">
        <f>'טבלה מרכזת תקן מקור'!F459</f>
        <v>1000</v>
      </c>
      <c r="AG459" s="189">
        <f>'טבלה מרכזת תקן מקור'!G459</f>
        <v>9</v>
      </c>
      <c r="AH459" s="189">
        <f>'טבלה מרכזת תקן מקור'!H459</f>
        <v>9000</v>
      </c>
    </row>
    <row r="460" spans="2:34" ht="15" thickBot="1" x14ac:dyDescent="0.25">
      <c r="B460" s="190" t="str">
        <f>תקן[[#This Row],[סוג מרכז]]</f>
        <v>תשושי נפש</v>
      </c>
      <c r="C460" s="190">
        <f>תקן[[#This Row],[גודל מרכז]]</f>
        <v>30</v>
      </c>
      <c r="D460" s="190" t="str">
        <f>תקן[[#This Row],[סוג פריט]]</f>
        <v>מטבח וחדר אוכל</v>
      </c>
      <c r="E460" s="190" t="str">
        <f>תקן[[#This Row],[קטגוריה]]</f>
        <v>כלי הכנה-מטבח מחמם</v>
      </c>
      <c r="F460" s="177" t="str">
        <f>תקן[[#This Row],[תיאור הפריט]]</f>
        <v>כלי עבודה מסוגים שונים</v>
      </c>
      <c r="G460" s="190">
        <f>תקן[[#This Row],[עלות פריט]]</f>
        <v>3500</v>
      </c>
      <c r="H460" s="190">
        <f>תקן[[#This Row],[כמות]]</f>
        <v>1</v>
      </c>
      <c r="I460" s="190">
        <f>תקן[[#This Row],[סהכ עלות]]</f>
        <v>3500</v>
      </c>
      <c r="J460" s="191"/>
      <c r="K460" s="179" t="str">
        <f t="shared" si="79"/>
        <v>כלי עבודה מסוגים שונים</v>
      </c>
      <c r="L460" s="180"/>
      <c r="M460" s="181">
        <f t="shared" si="77"/>
        <v>-1</v>
      </c>
      <c r="N460" s="181">
        <f t="shared" si="78"/>
        <v>0</v>
      </c>
      <c r="O460" s="180"/>
      <c r="P460" s="192"/>
      <c r="Q460" s="185" t="str">
        <f t="shared" si="84"/>
        <v>תשושי נפש</v>
      </c>
      <c r="R460" s="185">
        <f t="shared" si="85"/>
        <v>30</v>
      </c>
      <c r="S460" s="185" t="str">
        <f t="shared" si="86"/>
        <v>מטבח וחדר אוכל</v>
      </c>
      <c r="T460" s="186" t="str">
        <f t="shared" si="87"/>
        <v>כלי עבודה מסוגים שונים</v>
      </c>
      <c r="U460" s="187">
        <f t="shared" si="81"/>
        <v>0</v>
      </c>
      <c r="V460" s="181">
        <f t="shared" si="82"/>
        <v>-1</v>
      </c>
      <c r="W460" s="181">
        <f t="shared" si="83"/>
        <v>3500</v>
      </c>
      <c r="X460" s="181">
        <f t="shared" si="80"/>
        <v>0</v>
      </c>
      <c r="Y460" s="193"/>
      <c r="AA460" s="189" t="str">
        <f>'טבלה מרכזת תקן מקור'!A460</f>
        <v>תשושי נפש</v>
      </c>
      <c r="AB460" s="189">
        <f>'טבלה מרכזת תקן מקור'!B460</f>
        <v>30</v>
      </c>
      <c r="AC460" s="189" t="str">
        <f>'טבלה מרכזת תקן מקור'!C460</f>
        <v>מטבח וחדר אוכל</v>
      </c>
      <c r="AD460" s="189" t="str">
        <f>'טבלה מרכזת תקן מקור'!D460</f>
        <v>כלי הכנה-מטבח מחמם</v>
      </c>
      <c r="AE460" s="189" t="str">
        <f>'טבלה מרכזת תקן מקור'!E460</f>
        <v>כלי עבודה מסוגים שונים</v>
      </c>
      <c r="AF460" s="189">
        <f>'טבלה מרכזת תקן מקור'!F460</f>
        <v>3500</v>
      </c>
      <c r="AG460" s="189">
        <f>'טבלה מרכזת תקן מקור'!G460</f>
        <v>1</v>
      </c>
      <c r="AH460" s="189">
        <f>'טבלה מרכזת תקן מקור'!H460</f>
        <v>3500</v>
      </c>
    </row>
    <row r="461" spans="2:34" ht="15" thickBot="1" x14ac:dyDescent="0.25">
      <c r="B461" s="190" t="str">
        <f>תקן[[#This Row],[סוג מרכז]]</f>
        <v>תשושי נפש</v>
      </c>
      <c r="C461" s="190">
        <f>תקן[[#This Row],[גודל מרכז]]</f>
        <v>30</v>
      </c>
      <c r="D461" s="190" t="str">
        <f>תקן[[#This Row],[סוג פריט]]</f>
        <v>מטבח וחדר אוכל</v>
      </c>
      <c r="E461" s="190" t="str">
        <f>תקן[[#This Row],[קטגוריה]]</f>
        <v>מטבח</v>
      </c>
      <c r="F461" s="177" t="str">
        <f>תקן[[#This Row],[תיאור הפריט]]</f>
        <v>מדיח כלים דלפקי</v>
      </c>
      <c r="G461" s="190">
        <f>תקן[[#This Row],[עלות פריט]]</f>
        <v>8500</v>
      </c>
      <c r="H461" s="190">
        <f>תקן[[#This Row],[כמות]]</f>
        <v>1</v>
      </c>
      <c r="I461" s="190">
        <f>תקן[[#This Row],[סהכ עלות]]</f>
        <v>8500</v>
      </c>
      <c r="J461" s="191"/>
      <c r="K461" s="179" t="str">
        <f t="shared" si="79"/>
        <v>מדיח כלים דלפקי</v>
      </c>
      <c r="L461" s="180"/>
      <c r="M461" s="181">
        <f t="shared" si="77"/>
        <v>-1</v>
      </c>
      <c r="N461" s="181">
        <f t="shared" si="78"/>
        <v>0</v>
      </c>
      <c r="O461" s="180"/>
      <c r="P461" s="192"/>
      <c r="Q461" s="185" t="str">
        <f t="shared" si="84"/>
        <v>תשושי נפש</v>
      </c>
      <c r="R461" s="185">
        <f t="shared" si="85"/>
        <v>30</v>
      </c>
      <c r="S461" s="185" t="str">
        <f t="shared" si="86"/>
        <v>מטבח וחדר אוכל</v>
      </c>
      <c r="T461" s="186" t="str">
        <f t="shared" si="87"/>
        <v>מדיח כלים דלפקי</v>
      </c>
      <c r="U461" s="187">
        <f t="shared" si="81"/>
        <v>0</v>
      </c>
      <c r="V461" s="181">
        <f t="shared" si="82"/>
        <v>-1</v>
      </c>
      <c r="W461" s="181">
        <f t="shared" si="83"/>
        <v>8500</v>
      </c>
      <c r="X461" s="181">
        <f t="shared" si="80"/>
        <v>0</v>
      </c>
      <c r="Y461" s="193"/>
      <c r="AA461" s="189" t="str">
        <f>'טבלה מרכזת תקן מקור'!A461</f>
        <v>תשושי נפש</v>
      </c>
      <c r="AB461" s="189">
        <f>'טבלה מרכזת תקן מקור'!B461</f>
        <v>30</v>
      </c>
      <c r="AC461" s="189" t="str">
        <f>'טבלה מרכזת תקן מקור'!C461</f>
        <v>מטבח וחדר אוכל</v>
      </c>
      <c r="AD461" s="189" t="str">
        <f>'טבלה מרכזת תקן מקור'!D461</f>
        <v>מטבח</v>
      </c>
      <c r="AE461" s="189" t="str">
        <f>'טבלה מרכזת תקן מקור'!E461</f>
        <v>מדיח כלים דלפקי</v>
      </c>
      <c r="AF461" s="189">
        <f>'טבלה מרכזת תקן מקור'!F461</f>
        <v>8500</v>
      </c>
      <c r="AG461" s="189">
        <f>'טבלה מרכזת תקן מקור'!G461</f>
        <v>1</v>
      </c>
      <c r="AH461" s="189">
        <f>'טבלה מרכזת תקן מקור'!H461</f>
        <v>8500</v>
      </c>
    </row>
    <row r="462" spans="2:34" ht="29.25" thickBot="1" x14ac:dyDescent="0.25">
      <c r="B462" s="190" t="str">
        <f>תקן[[#This Row],[סוג מרכז]]</f>
        <v>תשושי נפש</v>
      </c>
      <c r="C462" s="190">
        <f>תקן[[#This Row],[גודל מרכז]]</f>
        <v>30</v>
      </c>
      <c r="D462" s="190" t="str">
        <f>תקן[[#This Row],[סוג פריט]]</f>
        <v>מטבח וחדר אוכל</v>
      </c>
      <c r="E462" s="190" t="str">
        <f>תקן[[#This Row],[קטגוריה]]</f>
        <v>מטבח</v>
      </c>
      <c r="F462" s="177" t="str">
        <f>תקן[[#This Row],[תיאור הפריט]]</f>
        <v>מדיח כלים דלת מתרוממת+מעמד</v>
      </c>
      <c r="G462" s="190">
        <f>תקן[[#This Row],[עלות פריט]]</f>
        <v>17000</v>
      </c>
      <c r="H462" s="190">
        <f>תקן[[#This Row],[כמות]]</f>
        <v>0</v>
      </c>
      <c r="I462" s="190">
        <f>תקן[[#This Row],[סהכ עלות]]</f>
        <v>0</v>
      </c>
      <c r="J462" s="191"/>
      <c r="K462" s="179" t="str">
        <f t="shared" si="79"/>
        <v>מדיח כלים דלת מתרוממת+מעמד</v>
      </c>
      <c r="L462" s="180"/>
      <c r="M462" s="181">
        <f t="shared" si="77"/>
        <v>0</v>
      </c>
      <c r="N462" s="181">
        <f t="shared" si="78"/>
        <v>0</v>
      </c>
      <c r="O462" s="180"/>
      <c r="P462" s="192"/>
      <c r="Q462" s="185" t="str">
        <f t="shared" si="84"/>
        <v>תשושי נפש</v>
      </c>
      <c r="R462" s="185">
        <f t="shared" si="85"/>
        <v>30</v>
      </c>
      <c r="S462" s="185" t="str">
        <f t="shared" si="86"/>
        <v>מטבח וחדר אוכל</v>
      </c>
      <c r="T462" s="186" t="str">
        <f t="shared" si="87"/>
        <v>מדיח כלים דלת מתרוממת+מעמד</v>
      </c>
      <c r="U462" s="187">
        <f t="shared" si="81"/>
        <v>0</v>
      </c>
      <c r="V462" s="181">
        <f t="shared" si="82"/>
        <v>0</v>
      </c>
      <c r="W462" s="181">
        <f t="shared" si="83"/>
        <v>17000</v>
      </c>
      <c r="X462" s="181">
        <f t="shared" si="80"/>
        <v>0</v>
      </c>
      <c r="Y462" s="193"/>
      <c r="AA462" s="189" t="str">
        <f>'טבלה מרכזת תקן מקור'!A462</f>
        <v>תשושי נפש</v>
      </c>
      <c r="AB462" s="189">
        <f>'טבלה מרכזת תקן מקור'!B462</f>
        <v>30</v>
      </c>
      <c r="AC462" s="189" t="str">
        <f>'טבלה מרכזת תקן מקור'!C462</f>
        <v>מטבח וחדר אוכל</v>
      </c>
      <c r="AD462" s="189" t="str">
        <f>'טבלה מרכזת תקן מקור'!D462</f>
        <v>מטבח</v>
      </c>
      <c r="AE462" s="189" t="str">
        <f>'טבלה מרכזת תקן מקור'!E462</f>
        <v>מדיח כלים דלת מתרוממת+מעמד</v>
      </c>
      <c r="AF462" s="189">
        <f>'טבלה מרכזת תקן מקור'!F462</f>
        <v>17000</v>
      </c>
      <c r="AG462" s="189">
        <f>'טבלה מרכזת תקן מקור'!G462</f>
        <v>0</v>
      </c>
      <c r="AH462" s="189">
        <f>'טבלה מרכזת תקן מקור'!H462</f>
        <v>0</v>
      </c>
    </row>
    <row r="463" spans="2:34" ht="15" thickBot="1" x14ac:dyDescent="0.25">
      <c r="B463" s="190" t="str">
        <f>תקן[[#This Row],[סוג מרכז]]</f>
        <v>תשושי נפש</v>
      </c>
      <c r="C463" s="190">
        <f>תקן[[#This Row],[גודל מרכז]]</f>
        <v>30</v>
      </c>
      <c r="D463" s="190" t="str">
        <f>תקן[[#This Row],[סוג פריט]]</f>
        <v>מטבח וחדר אוכל</v>
      </c>
      <c r="E463" s="190" t="str">
        <f>תקן[[#This Row],[קטגוריה]]</f>
        <v>מטבח</v>
      </c>
      <c r="F463" s="177" t="str">
        <f>תקן[[#This Row],[תיאור הפריט]]</f>
        <v>מיחם אוטומטי 150 כוסות</v>
      </c>
      <c r="G463" s="190">
        <f>תקן[[#This Row],[עלות פריט]]</f>
        <v>5000</v>
      </c>
      <c r="H463" s="190">
        <f>תקן[[#This Row],[כמות]]</f>
        <v>1</v>
      </c>
      <c r="I463" s="190">
        <f>תקן[[#This Row],[סהכ עלות]]</f>
        <v>5000</v>
      </c>
      <c r="J463" s="191"/>
      <c r="K463" s="179" t="str">
        <f t="shared" si="79"/>
        <v>מיחם אוטומטי 150 כוסות</v>
      </c>
      <c r="L463" s="180"/>
      <c r="M463" s="181">
        <f t="shared" si="77"/>
        <v>-1</v>
      </c>
      <c r="N463" s="181">
        <f t="shared" si="78"/>
        <v>0</v>
      </c>
      <c r="O463" s="180"/>
      <c r="P463" s="192"/>
      <c r="Q463" s="185" t="str">
        <f t="shared" si="84"/>
        <v>תשושי נפש</v>
      </c>
      <c r="R463" s="185">
        <f t="shared" si="85"/>
        <v>30</v>
      </c>
      <c r="S463" s="185" t="str">
        <f t="shared" si="86"/>
        <v>מטבח וחדר אוכל</v>
      </c>
      <c r="T463" s="186" t="str">
        <f t="shared" si="87"/>
        <v>מיחם אוטומטי 150 כוסות</v>
      </c>
      <c r="U463" s="187">
        <f t="shared" si="81"/>
        <v>0</v>
      </c>
      <c r="V463" s="181">
        <f t="shared" si="82"/>
        <v>-1</v>
      </c>
      <c r="W463" s="181">
        <f t="shared" si="83"/>
        <v>5000</v>
      </c>
      <c r="X463" s="181">
        <f t="shared" si="80"/>
        <v>0</v>
      </c>
      <c r="Y463" s="193"/>
      <c r="AA463" s="189" t="str">
        <f>'טבלה מרכזת תקן מקור'!A463</f>
        <v>תשושי נפש</v>
      </c>
      <c r="AB463" s="189">
        <f>'טבלה מרכזת תקן מקור'!B463</f>
        <v>30</v>
      </c>
      <c r="AC463" s="189" t="str">
        <f>'טבלה מרכזת תקן מקור'!C463</f>
        <v>מטבח וחדר אוכל</v>
      </c>
      <c r="AD463" s="189" t="str">
        <f>'טבלה מרכזת תקן מקור'!D463</f>
        <v>מטבח</v>
      </c>
      <c r="AE463" s="189" t="str">
        <f>'טבלה מרכזת תקן מקור'!E463</f>
        <v>מיחם אוטומטי 150 כוסות</v>
      </c>
      <c r="AF463" s="189">
        <f>'טבלה מרכזת תקן מקור'!F463</f>
        <v>5000</v>
      </c>
      <c r="AG463" s="189">
        <f>'טבלה מרכזת תקן מקור'!G463</f>
        <v>1</v>
      </c>
      <c r="AH463" s="189">
        <f>'טבלה מרכזת תקן מקור'!H463</f>
        <v>5000</v>
      </c>
    </row>
    <row r="464" spans="2:34" ht="29.25" thickBot="1" x14ac:dyDescent="0.25">
      <c r="B464" s="190" t="str">
        <f>תקן[[#This Row],[סוג מרכז]]</f>
        <v>תשושי נפש</v>
      </c>
      <c r="C464" s="190">
        <f>תקן[[#This Row],[גודל מרכז]]</f>
        <v>30</v>
      </c>
      <c r="D464" s="190" t="str">
        <f>תקן[[#This Row],[סוג פריט]]</f>
        <v>מטבח וחדר אוכל</v>
      </c>
      <c r="E464" s="190" t="str">
        <f>תקן[[#This Row],[קטגוריה]]</f>
        <v>מטבח</v>
      </c>
      <c r="F464" s="177" t="str">
        <f>תקן[[#This Row],[תיאור הפריט]]</f>
        <v>מיכלים מבודדים להעברת מזון</v>
      </c>
      <c r="G464" s="190">
        <f>תקן[[#This Row],[עלות פריט]]</f>
        <v>400</v>
      </c>
      <c r="H464" s="190">
        <f>תקן[[#This Row],[כמות]]</f>
        <v>4</v>
      </c>
      <c r="I464" s="190">
        <f>תקן[[#This Row],[סהכ עלות]]</f>
        <v>1600</v>
      </c>
      <c r="J464" s="191"/>
      <c r="K464" s="179" t="str">
        <f t="shared" si="79"/>
        <v>מיכלים מבודדים להעברת מזון</v>
      </c>
      <c r="L464" s="180"/>
      <c r="M464" s="181">
        <f t="shared" si="77"/>
        <v>-4</v>
      </c>
      <c r="N464" s="181">
        <f t="shared" si="78"/>
        <v>0</v>
      </c>
      <c r="O464" s="180"/>
      <c r="P464" s="192"/>
      <c r="Q464" s="185" t="str">
        <f t="shared" si="84"/>
        <v>תשושי נפש</v>
      </c>
      <c r="R464" s="185">
        <f t="shared" si="85"/>
        <v>30</v>
      </c>
      <c r="S464" s="185" t="str">
        <f t="shared" si="86"/>
        <v>מטבח וחדר אוכל</v>
      </c>
      <c r="T464" s="186" t="str">
        <f t="shared" si="87"/>
        <v>מיכלים מבודדים להעברת מזון</v>
      </c>
      <c r="U464" s="187">
        <f t="shared" si="81"/>
        <v>0</v>
      </c>
      <c r="V464" s="181">
        <f t="shared" si="82"/>
        <v>-4</v>
      </c>
      <c r="W464" s="181">
        <f t="shared" si="83"/>
        <v>400</v>
      </c>
      <c r="X464" s="181">
        <f t="shared" si="80"/>
        <v>0</v>
      </c>
      <c r="Y464" s="193"/>
      <c r="AA464" s="189" t="str">
        <f>'טבלה מרכזת תקן מקור'!A464</f>
        <v>תשושי נפש</v>
      </c>
      <c r="AB464" s="189">
        <f>'טבלה מרכזת תקן מקור'!B464</f>
        <v>30</v>
      </c>
      <c r="AC464" s="189" t="str">
        <f>'טבלה מרכזת תקן מקור'!C464</f>
        <v>מטבח וחדר אוכל</v>
      </c>
      <c r="AD464" s="189" t="str">
        <f>'טבלה מרכזת תקן מקור'!D464</f>
        <v>מטבח</v>
      </c>
      <c r="AE464" s="189" t="str">
        <f>'טבלה מרכזת תקן מקור'!E464</f>
        <v>מיכלים מבודדים להעברת מזון</v>
      </c>
      <c r="AF464" s="189">
        <f>'טבלה מרכזת תקן מקור'!F464</f>
        <v>400</v>
      </c>
      <c r="AG464" s="189">
        <f>'טבלה מרכזת תקן מקור'!G464</f>
        <v>4</v>
      </c>
      <c r="AH464" s="189">
        <f>'טבלה מרכזת תקן מקור'!H464</f>
        <v>1600</v>
      </c>
    </row>
    <row r="465" spans="2:34" ht="15" thickBot="1" x14ac:dyDescent="0.25">
      <c r="B465" s="190" t="str">
        <f>תקן[[#This Row],[סוג מרכז]]</f>
        <v>תשושי נפש</v>
      </c>
      <c r="C465" s="190">
        <f>תקן[[#This Row],[גודל מרכז]]</f>
        <v>30</v>
      </c>
      <c r="D465" s="190" t="str">
        <f>תקן[[#This Row],[סוג פריט]]</f>
        <v>מטבח וחדר אוכל</v>
      </c>
      <c r="E465" s="190" t="str">
        <f>תקן[[#This Row],[קטגוריה]]</f>
        <v>מטבח</v>
      </c>
      <c r="F465" s="177" t="str">
        <f>תקן[[#This Row],[תיאור הפריט]]</f>
        <v>מיקסר מקצועי</v>
      </c>
      <c r="G465" s="190">
        <f>תקן[[#This Row],[עלות פריט]]</f>
        <v>4500</v>
      </c>
      <c r="H465" s="190">
        <f>תקן[[#This Row],[כמות]]</f>
        <v>1</v>
      </c>
      <c r="I465" s="190">
        <f>תקן[[#This Row],[סהכ עלות]]</f>
        <v>4500</v>
      </c>
      <c r="J465" s="191"/>
      <c r="K465" s="179" t="str">
        <f t="shared" si="79"/>
        <v>מיקסר מקצועי</v>
      </c>
      <c r="L465" s="180"/>
      <c r="M465" s="181">
        <f t="shared" si="77"/>
        <v>-1</v>
      </c>
      <c r="N465" s="181">
        <f t="shared" si="78"/>
        <v>0</v>
      </c>
      <c r="O465" s="180"/>
      <c r="P465" s="192"/>
      <c r="Q465" s="185" t="str">
        <f t="shared" si="84"/>
        <v>תשושי נפש</v>
      </c>
      <c r="R465" s="185">
        <f t="shared" si="85"/>
        <v>30</v>
      </c>
      <c r="S465" s="185" t="str">
        <f t="shared" si="86"/>
        <v>מטבח וחדר אוכל</v>
      </c>
      <c r="T465" s="186" t="str">
        <f t="shared" si="87"/>
        <v>מיקסר מקצועי</v>
      </c>
      <c r="U465" s="187">
        <f t="shared" si="81"/>
        <v>0</v>
      </c>
      <c r="V465" s="181">
        <f t="shared" si="82"/>
        <v>-1</v>
      </c>
      <c r="W465" s="181">
        <f t="shared" si="83"/>
        <v>4500</v>
      </c>
      <c r="X465" s="181">
        <f t="shared" si="80"/>
        <v>0</v>
      </c>
      <c r="Y465" s="193"/>
      <c r="AA465" s="189" t="str">
        <f>'טבלה מרכזת תקן מקור'!A465</f>
        <v>תשושי נפש</v>
      </c>
      <c r="AB465" s="189">
        <f>'טבלה מרכזת תקן מקור'!B465</f>
        <v>30</v>
      </c>
      <c r="AC465" s="189" t="str">
        <f>'טבלה מרכזת תקן מקור'!C465</f>
        <v>מטבח וחדר אוכל</v>
      </c>
      <c r="AD465" s="189" t="str">
        <f>'טבלה מרכזת תקן מקור'!D465</f>
        <v>מטבח</v>
      </c>
      <c r="AE465" s="189" t="str">
        <f>'טבלה מרכזת תקן מקור'!E465</f>
        <v>מיקסר מקצועי</v>
      </c>
      <c r="AF465" s="189">
        <f>'טבלה מרכזת תקן מקור'!F465</f>
        <v>4500</v>
      </c>
      <c r="AG465" s="189">
        <f>'טבלה מרכזת תקן מקור'!G465</f>
        <v>1</v>
      </c>
      <c r="AH465" s="189">
        <f>'טבלה מרכזת תקן מקור'!H465</f>
        <v>4500</v>
      </c>
    </row>
    <row r="466" spans="2:34" ht="15" thickBot="1" x14ac:dyDescent="0.25">
      <c r="B466" s="190" t="str">
        <f>תקן[[#This Row],[סוג מרכז]]</f>
        <v>תשושי נפש</v>
      </c>
      <c r="C466" s="190">
        <f>תקן[[#This Row],[גודל מרכז]]</f>
        <v>30</v>
      </c>
      <c r="D466" s="190" t="str">
        <f>תקן[[#This Row],[סוג פריט]]</f>
        <v>מטבח וחדר אוכל</v>
      </c>
      <c r="E466" s="190" t="str">
        <f>תקן[[#This Row],[קטגוריה]]</f>
        <v>מטבח</v>
      </c>
      <c r="F466" s="177" t="str">
        <f>תקן[[#This Row],[תיאור הפריט]]</f>
        <v>מכונה לקילוף תפוחי אדמה</v>
      </c>
      <c r="G466" s="190">
        <f>תקן[[#This Row],[עלות פריט]]</f>
        <v>8000</v>
      </c>
      <c r="H466" s="190">
        <f>תקן[[#This Row],[כמות]]</f>
        <v>1</v>
      </c>
      <c r="I466" s="190">
        <f>תקן[[#This Row],[סהכ עלות]]</f>
        <v>8000</v>
      </c>
      <c r="J466" s="191"/>
      <c r="K466" s="179" t="str">
        <f t="shared" si="79"/>
        <v>מכונה לקילוף תפוחי אדמה</v>
      </c>
      <c r="L466" s="180"/>
      <c r="M466" s="181">
        <f t="shared" si="77"/>
        <v>-1</v>
      </c>
      <c r="N466" s="181">
        <f t="shared" si="78"/>
        <v>0</v>
      </c>
      <c r="O466" s="180"/>
      <c r="P466" s="192"/>
      <c r="Q466" s="185" t="str">
        <f t="shared" si="84"/>
        <v>תשושי נפש</v>
      </c>
      <c r="R466" s="185">
        <f t="shared" si="85"/>
        <v>30</v>
      </c>
      <c r="S466" s="185" t="str">
        <f t="shared" si="86"/>
        <v>מטבח וחדר אוכל</v>
      </c>
      <c r="T466" s="186" t="str">
        <f t="shared" si="87"/>
        <v>מכונה לקילוף תפוחי אדמה</v>
      </c>
      <c r="U466" s="187">
        <f t="shared" si="81"/>
        <v>0</v>
      </c>
      <c r="V466" s="181">
        <f t="shared" si="82"/>
        <v>-1</v>
      </c>
      <c r="W466" s="181">
        <f t="shared" si="83"/>
        <v>8000</v>
      </c>
      <c r="X466" s="181">
        <f t="shared" si="80"/>
        <v>0</v>
      </c>
      <c r="Y466" s="193"/>
      <c r="AA466" s="189" t="str">
        <f>'טבלה מרכזת תקן מקור'!A466</f>
        <v>תשושי נפש</v>
      </c>
      <c r="AB466" s="189">
        <f>'טבלה מרכזת תקן מקור'!B466</f>
        <v>30</v>
      </c>
      <c r="AC466" s="189" t="str">
        <f>'טבלה מרכזת תקן מקור'!C466</f>
        <v>מטבח וחדר אוכל</v>
      </c>
      <c r="AD466" s="189" t="str">
        <f>'טבלה מרכזת תקן מקור'!D466</f>
        <v>מטבח</v>
      </c>
      <c r="AE466" s="189" t="str">
        <f>'טבלה מרכזת תקן מקור'!E466</f>
        <v>מכונה לקילוף תפוחי אדמה</v>
      </c>
      <c r="AF466" s="189">
        <f>'טבלה מרכזת תקן מקור'!F466</f>
        <v>8000</v>
      </c>
      <c r="AG466" s="189">
        <f>'טבלה מרכזת תקן מקור'!G466</f>
        <v>1</v>
      </c>
      <c r="AH466" s="189">
        <f>'טבלה מרכזת תקן מקור'!H466</f>
        <v>8000</v>
      </c>
    </row>
    <row r="467" spans="2:34" ht="15" thickBot="1" x14ac:dyDescent="0.25">
      <c r="B467" s="190" t="str">
        <f>תקן[[#This Row],[סוג מרכז]]</f>
        <v>תשושי נפש</v>
      </c>
      <c r="C467" s="190">
        <f>תקן[[#This Row],[גודל מרכז]]</f>
        <v>30</v>
      </c>
      <c r="D467" s="190" t="str">
        <f>תקן[[#This Row],[סוג פריט]]</f>
        <v>מטבח וחדר אוכל</v>
      </c>
      <c r="E467" s="190" t="str">
        <f>תקן[[#This Row],[קטגוריה]]</f>
        <v>מטבח</v>
      </c>
      <c r="F467" s="177" t="str">
        <f>תקן[[#This Row],[תיאור הפריט]]</f>
        <v>מעבד מזון מקצועי</v>
      </c>
      <c r="G467" s="190">
        <f>תקן[[#This Row],[עלות פריט]]</f>
        <v>2500</v>
      </c>
      <c r="H467" s="190">
        <f>תקן[[#This Row],[כמות]]</f>
        <v>1</v>
      </c>
      <c r="I467" s="190">
        <f>תקן[[#This Row],[סהכ עלות]]</f>
        <v>2500</v>
      </c>
      <c r="J467" s="191"/>
      <c r="K467" s="179" t="str">
        <f t="shared" si="79"/>
        <v>מעבד מזון מקצועי</v>
      </c>
      <c r="L467" s="180"/>
      <c r="M467" s="181">
        <f t="shared" si="77"/>
        <v>-1</v>
      </c>
      <c r="N467" s="181">
        <f t="shared" si="78"/>
        <v>0</v>
      </c>
      <c r="O467" s="180"/>
      <c r="P467" s="192"/>
      <c r="Q467" s="185" t="str">
        <f t="shared" si="84"/>
        <v>תשושי נפש</v>
      </c>
      <c r="R467" s="185">
        <f t="shared" si="85"/>
        <v>30</v>
      </c>
      <c r="S467" s="185" t="str">
        <f t="shared" si="86"/>
        <v>מטבח וחדר אוכל</v>
      </c>
      <c r="T467" s="186" t="str">
        <f t="shared" si="87"/>
        <v>מעבד מזון מקצועי</v>
      </c>
      <c r="U467" s="187">
        <f t="shared" si="81"/>
        <v>0</v>
      </c>
      <c r="V467" s="181">
        <f t="shared" si="82"/>
        <v>-1</v>
      </c>
      <c r="W467" s="181">
        <f t="shared" si="83"/>
        <v>2500</v>
      </c>
      <c r="X467" s="181">
        <f t="shared" si="80"/>
        <v>0</v>
      </c>
      <c r="Y467" s="193"/>
      <c r="AA467" s="189" t="str">
        <f>'טבלה מרכזת תקן מקור'!A467</f>
        <v>תשושי נפש</v>
      </c>
      <c r="AB467" s="189">
        <f>'טבלה מרכזת תקן מקור'!B467</f>
        <v>30</v>
      </c>
      <c r="AC467" s="189" t="str">
        <f>'טבלה מרכזת תקן מקור'!C467</f>
        <v>מטבח וחדר אוכל</v>
      </c>
      <c r="AD467" s="189" t="str">
        <f>'טבלה מרכזת תקן מקור'!D467</f>
        <v>מטבח</v>
      </c>
      <c r="AE467" s="189" t="str">
        <f>'טבלה מרכזת תקן מקור'!E467</f>
        <v>מעבד מזון מקצועי</v>
      </c>
      <c r="AF467" s="189">
        <f>'טבלה מרכזת תקן מקור'!F467</f>
        <v>2500</v>
      </c>
      <c r="AG467" s="189">
        <f>'טבלה מרכזת תקן מקור'!G467</f>
        <v>1</v>
      </c>
      <c r="AH467" s="189">
        <f>'טבלה מרכזת תקן מקור'!H467</f>
        <v>2500</v>
      </c>
    </row>
    <row r="468" spans="2:34" ht="15" thickBot="1" x14ac:dyDescent="0.25">
      <c r="B468" s="190" t="str">
        <f>תקן[[#This Row],[סוג מרכז]]</f>
        <v>תשושי נפש</v>
      </c>
      <c r="C468" s="190">
        <f>תקן[[#This Row],[גודל מרכז]]</f>
        <v>30</v>
      </c>
      <c r="D468" s="190" t="str">
        <f>תקן[[#This Row],[סוג פריט]]</f>
        <v>מטבח וחדר אוכל</v>
      </c>
      <c r="E468" s="190" t="str">
        <f>תקן[[#This Row],[קטגוריה]]</f>
        <v>חדר אוכל-כלי הגשה</v>
      </c>
      <c r="F468" s="177" t="str">
        <f>תקן[[#This Row],[תיאור הפריט]]</f>
        <v>מפות בד</v>
      </c>
      <c r="G468" s="190">
        <f>תקן[[#This Row],[עלות פריט]]</f>
        <v>150</v>
      </c>
      <c r="H468" s="190">
        <f>תקן[[#This Row],[כמות]]</f>
        <v>16</v>
      </c>
      <c r="I468" s="190">
        <f>תקן[[#This Row],[סהכ עלות]]</f>
        <v>2400</v>
      </c>
      <c r="J468" s="191"/>
      <c r="K468" s="179" t="str">
        <f t="shared" si="79"/>
        <v>מפות בד</v>
      </c>
      <c r="L468" s="180"/>
      <c r="M468" s="181">
        <f t="shared" si="77"/>
        <v>-16</v>
      </c>
      <c r="N468" s="181">
        <f t="shared" si="78"/>
        <v>0</v>
      </c>
      <c r="O468" s="180"/>
      <c r="P468" s="192"/>
      <c r="Q468" s="185" t="str">
        <f t="shared" si="84"/>
        <v>תשושי נפש</v>
      </c>
      <c r="R468" s="185">
        <f t="shared" si="85"/>
        <v>30</v>
      </c>
      <c r="S468" s="185" t="str">
        <f t="shared" si="86"/>
        <v>מטבח וחדר אוכל</v>
      </c>
      <c r="T468" s="186" t="str">
        <f t="shared" si="87"/>
        <v>מפות בד</v>
      </c>
      <c r="U468" s="187">
        <f t="shared" si="81"/>
        <v>0</v>
      </c>
      <c r="V468" s="181">
        <f t="shared" si="82"/>
        <v>-16</v>
      </c>
      <c r="W468" s="181">
        <f t="shared" si="83"/>
        <v>150</v>
      </c>
      <c r="X468" s="181">
        <f t="shared" si="80"/>
        <v>0</v>
      </c>
      <c r="Y468" s="193"/>
      <c r="AA468" s="189" t="str">
        <f>'טבלה מרכזת תקן מקור'!A468</f>
        <v>תשושי נפש</v>
      </c>
      <c r="AB468" s="189">
        <f>'טבלה מרכזת תקן מקור'!B468</f>
        <v>30</v>
      </c>
      <c r="AC468" s="189" t="str">
        <f>'טבלה מרכזת תקן מקור'!C468</f>
        <v>מטבח וחדר אוכל</v>
      </c>
      <c r="AD468" s="189" t="str">
        <f>'טבלה מרכזת תקן מקור'!D468</f>
        <v>חדר אוכל-כלי הגשה</v>
      </c>
      <c r="AE468" s="189" t="str">
        <f>'טבלה מרכזת תקן מקור'!E468</f>
        <v>מפות בד</v>
      </c>
      <c r="AF468" s="189">
        <f>'טבלה מרכזת תקן מקור'!F468</f>
        <v>150</v>
      </c>
      <c r="AG468" s="189">
        <f>'טבלה מרכזת תקן מקור'!G468</f>
        <v>16</v>
      </c>
      <c r="AH468" s="189">
        <f>'טבלה מרכזת תקן מקור'!H468</f>
        <v>2400</v>
      </c>
    </row>
    <row r="469" spans="2:34" ht="15" thickBot="1" x14ac:dyDescent="0.25">
      <c r="B469" s="190" t="str">
        <f>תקן[[#This Row],[סוג מרכז]]</f>
        <v>תשושי נפש</v>
      </c>
      <c r="C469" s="190">
        <f>תקן[[#This Row],[גודל מרכז]]</f>
        <v>30</v>
      </c>
      <c r="D469" s="190" t="str">
        <f>תקן[[#This Row],[סוג פריט]]</f>
        <v>מטבח וחדר אוכל</v>
      </c>
      <c r="E469" s="190" t="str">
        <f>תקן[[#This Row],[קטגוריה]]</f>
        <v>מטבח</v>
      </c>
      <c r="F469" s="177" t="str">
        <f>תקן[[#This Row],[תיאור הפריט]]</f>
        <v>מקפיא תעשייתי דלת אחת</v>
      </c>
      <c r="G469" s="190">
        <f>תקן[[#This Row],[עלות פריט]]</f>
        <v>9000</v>
      </c>
      <c r="H469" s="190">
        <f>תקן[[#This Row],[כמות]]</f>
        <v>1</v>
      </c>
      <c r="I469" s="190">
        <f>תקן[[#This Row],[סהכ עלות]]</f>
        <v>9000</v>
      </c>
      <c r="J469" s="191"/>
      <c r="K469" s="179" t="str">
        <f t="shared" si="79"/>
        <v>מקפיא תעשייתי דלת אחת</v>
      </c>
      <c r="L469" s="180"/>
      <c r="M469" s="181">
        <f t="shared" si="77"/>
        <v>-1</v>
      </c>
      <c r="N469" s="181">
        <f t="shared" si="78"/>
        <v>0</v>
      </c>
      <c r="O469" s="180"/>
      <c r="P469" s="192"/>
      <c r="Q469" s="185" t="str">
        <f t="shared" si="84"/>
        <v>תשושי נפש</v>
      </c>
      <c r="R469" s="185">
        <f t="shared" si="85"/>
        <v>30</v>
      </c>
      <c r="S469" s="185" t="str">
        <f t="shared" si="86"/>
        <v>מטבח וחדר אוכל</v>
      </c>
      <c r="T469" s="186" t="str">
        <f t="shared" si="87"/>
        <v>מקפיא תעשייתי דלת אחת</v>
      </c>
      <c r="U469" s="187">
        <f t="shared" si="81"/>
        <v>0</v>
      </c>
      <c r="V469" s="181">
        <f t="shared" si="82"/>
        <v>-1</v>
      </c>
      <c r="W469" s="181">
        <f t="shared" si="83"/>
        <v>9000</v>
      </c>
      <c r="X469" s="181">
        <f t="shared" si="80"/>
        <v>0</v>
      </c>
      <c r="Y469" s="193"/>
      <c r="AA469" s="189" t="str">
        <f>'טבלה מרכזת תקן מקור'!A469</f>
        <v>תשושי נפש</v>
      </c>
      <c r="AB469" s="189">
        <f>'טבלה מרכזת תקן מקור'!B469</f>
        <v>30</v>
      </c>
      <c r="AC469" s="189" t="str">
        <f>'טבלה מרכזת תקן מקור'!C469</f>
        <v>מטבח וחדר אוכל</v>
      </c>
      <c r="AD469" s="189" t="str">
        <f>'טבלה מרכזת תקן מקור'!D469</f>
        <v>מטבח</v>
      </c>
      <c r="AE469" s="189" t="str">
        <f>'טבלה מרכזת תקן מקור'!E469</f>
        <v>מקפיא תעשייתי דלת אחת</v>
      </c>
      <c r="AF469" s="189">
        <f>'טבלה מרכזת תקן מקור'!F469</f>
        <v>9000</v>
      </c>
      <c r="AG469" s="189">
        <f>'טבלה מרכזת תקן מקור'!G469</f>
        <v>1</v>
      </c>
      <c r="AH469" s="189">
        <f>'טבלה מרכזת תקן מקור'!H469</f>
        <v>9000</v>
      </c>
    </row>
    <row r="470" spans="2:34" ht="15" thickBot="1" x14ac:dyDescent="0.25">
      <c r="B470" s="190" t="str">
        <f>תקן[[#This Row],[סוג מרכז]]</f>
        <v>תשושי נפש</v>
      </c>
      <c r="C470" s="190">
        <f>תקן[[#This Row],[גודל מרכז]]</f>
        <v>30</v>
      </c>
      <c r="D470" s="190" t="str">
        <f>תקן[[#This Row],[סוג פריט]]</f>
        <v>מטבח וחדר אוכל</v>
      </c>
      <c r="E470" s="190" t="str">
        <f>תקן[[#This Row],[קטגוריה]]</f>
        <v>מטבח</v>
      </c>
      <c r="F470" s="177" t="str">
        <f>תקן[[#This Row],[תיאור הפריט]]</f>
        <v>מקרר תעשייתי דלת אחת</v>
      </c>
      <c r="G470" s="190">
        <f>תקן[[#This Row],[עלות פריט]]</f>
        <v>7700</v>
      </c>
      <c r="H470" s="190">
        <f>תקן[[#This Row],[כמות]]</f>
        <v>1</v>
      </c>
      <c r="I470" s="190">
        <f>תקן[[#This Row],[סהכ עלות]]</f>
        <v>7700</v>
      </c>
      <c r="J470" s="191"/>
      <c r="K470" s="179" t="str">
        <f t="shared" si="79"/>
        <v>מקרר תעשייתי דלת אחת</v>
      </c>
      <c r="L470" s="180"/>
      <c r="M470" s="181">
        <f t="shared" si="77"/>
        <v>-1</v>
      </c>
      <c r="N470" s="181">
        <f t="shared" si="78"/>
        <v>0</v>
      </c>
      <c r="O470" s="180"/>
      <c r="P470" s="192"/>
      <c r="Q470" s="185" t="str">
        <f t="shared" si="84"/>
        <v>תשושי נפש</v>
      </c>
      <c r="R470" s="185">
        <f t="shared" si="85"/>
        <v>30</v>
      </c>
      <c r="S470" s="185" t="str">
        <f t="shared" si="86"/>
        <v>מטבח וחדר אוכל</v>
      </c>
      <c r="T470" s="186" t="str">
        <f t="shared" si="87"/>
        <v>מקרר תעשייתי דלת אחת</v>
      </c>
      <c r="U470" s="187">
        <f t="shared" si="81"/>
        <v>0</v>
      </c>
      <c r="V470" s="181">
        <f t="shared" si="82"/>
        <v>-1</v>
      </c>
      <c r="W470" s="181">
        <f t="shared" si="83"/>
        <v>7700</v>
      </c>
      <c r="X470" s="181">
        <f t="shared" si="80"/>
        <v>0</v>
      </c>
      <c r="Y470" s="193"/>
      <c r="AA470" s="189" t="str">
        <f>'טבלה מרכזת תקן מקור'!A470</f>
        <v>תשושי נפש</v>
      </c>
      <c r="AB470" s="189">
        <f>'טבלה מרכזת תקן מקור'!B470</f>
        <v>30</v>
      </c>
      <c r="AC470" s="189" t="str">
        <f>'טבלה מרכזת תקן מקור'!C470</f>
        <v>מטבח וחדר אוכל</v>
      </c>
      <c r="AD470" s="189" t="str">
        <f>'טבלה מרכזת תקן מקור'!D470</f>
        <v>מטבח</v>
      </c>
      <c r="AE470" s="189" t="str">
        <f>'טבלה מרכזת תקן מקור'!E470</f>
        <v>מקרר תעשייתי דלת אחת</v>
      </c>
      <c r="AF470" s="189">
        <f>'טבלה מרכזת תקן מקור'!F470</f>
        <v>7700</v>
      </c>
      <c r="AG470" s="189">
        <f>'טבלה מרכזת תקן מקור'!G470</f>
        <v>1</v>
      </c>
      <c r="AH470" s="189">
        <f>'טבלה מרכזת תקן מקור'!H470</f>
        <v>7700</v>
      </c>
    </row>
    <row r="471" spans="2:34" ht="29.25" thickBot="1" x14ac:dyDescent="0.25">
      <c r="B471" s="190" t="str">
        <f>תקן[[#This Row],[סוג מרכז]]</f>
        <v>תשושי נפש</v>
      </c>
      <c r="C471" s="190">
        <f>תקן[[#This Row],[גודל מרכז]]</f>
        <v>30</v>
      </c>
      <c r="D471" s="190" t="str">
        <f>תקן[[#This Row],[סוג פריט]]</f>
        <v>מטבח וחדר אוכל</v>
      </c>
      <c r="E471" s="190" t="str">
        <f>תקן[[#This Row],[קטגוריה]]</f>
        <v>מטבח</v>
      </c>
      <c r="F471" s="177" t="str">
        <f>תקן[[#This Row],[תיאור הפריט]]</f>
        <v>מקרר תעשייתי שתי דלתות</v>
      </c>
      <c r="G471" s="190">
        <f>תקן[[#This Row],[עלות פריט]]</f>
        <v>10800</v>
      </c>
      <c r="H471" s="190">
        <f>תקן[[#This Row],[כמות]]</f>
        <v>0</v>
      </c>
      <c r="I471" s="190">
        <f>תקן[[#This Row],[סהכ עלות]]</f>
        <v>0</v>
      </c>
      <c r="J471" s="191"/>
      <c r="K471" s="179" t="str">
        <f t="shared" si="79"/>
        <v>מקרר תעשייתי שתי דלתות</v>
      </c>
      <c r="L471" s="180"/>
      <c r="M471" s="181">
        <f t="shared" si="77"/>
        <v>0</v>
      </c>
      <c r="N471" s="181">
        <f t="shared" si="78"/>
        <v>0</v>
      </c>
      <c r="O471" s="180"/>
      <c r="P471" s="192"/>
      <c r="Q471" s="185" t="str">
        <f t="shared" si="84"/>
        <v>תשושי נפש</v>
      </c>
      <c r="R471" s="185">
        <f t="shared" si="85"/>
        <v>30</v>
      </c>
      <c r="S471" s="185" t="str">
        <f t="shared" si="86"/>
        <v>מטבח וחדר אוכל</v>
      </c>
      <c r="T471" s="186" t="str">
        <f t="shared" si="87"/>
        <v>מקרר תעשייתי שתי דלתות</v>
      </c>
      <c r="U471" s="187">
        <f t="shared" si="81"/>
        <v>0</v>
      </c>
      <c r="V471" s="181">
        <f t="shared" si="82"/>
        <v>0</v>
      </c>
      <c r="W471" s="181">
        <f t="shared" si="83"/>
        <v>10800</v>
      </c>
      <c r="X471" s="181">
        <f t="shared" si="80"/>
        <v>0</v>
      </c>
      <c r="Y471" s="193"/>
      <c r="AA471" s="189" t="str">
        <f>'טבלה מרכזת תקן מקור'!A471</f>
        <v>תשושי נפש</v>
      </c>
      <c r="AB471" s="189">
        <f>'טבלה מרכזת תקן מקור'!B471</f>
        <v>30</v>
      </c>
      <c r="AC471" s="189" t="str">
        <f>'טבלה מרכזת תקן מקור'!C471</f>
        <v>מטבח וחדר אוכל</v>
      </c>
      <c r="AD471" s="189" t="str">
        <f>'טבלה מרכזת תקן מקור'!D471</f>
        <v>מטבח</v>
      </c>
      <c r="AE471" s="189" t="str">
        <f>'טבלה מרכזת תקן מקור'!E471</f>
        <v>מקרר תעשייתי שתי דלתות</v>
      </c>
      <c r="AF471" s="189">
        <f>'טבלה מרכזת תקן מקור'!F471</f>
        <v>10800</v>
      </c>
      <c r="AG471" s="189">
        <f>'טבלה מרכזת תקן מקור'!G471</f>
        <v>0</v>
      </c>
      <c r="AH471" s="189">
        <f>'טבלה מרכזת תקן מקור'!H471</f>
        <v>0</v>
      </c>
    </row>
    <row r="472" spans="2:34" ht="29.25" thickBot="1" x14ac:dyDescent="0.25">
      <c r="B472" s="190" t="str">
        <f>תקן[[#This Row],[סוג מרכז]]</f>
        <v>תשושי נפש</v>
      </c>
      <c r="C472" s="190">
        <f>תקן[[#This Row],[גודל מרכז]]</f>
        <v>30</v>
      </c>
      <c r="D472" s="190" t="str">
        <f>תקן[[#This Row],[סוג פריט]]</f>
        <v>מטבח וחדר אוכל</v>
      </c>
      <c r="E472" s="190" t="str">
        <f>תקן[[#This Row],[קטגוריה]]</f>
        <v>מטבח</v>
      </c>
      <c r="F472" s="177" t="str">
        <f>תקן[[#This Row],[תיאור הפריט]]</f>
        <v>מרכך מים אוטומטי למטבח</v>
      </c>
      <c r="G472" s="190">
        <f>תקן[[#This Row],[עלות פריט]]</f>
        <v>3000</v>
      </c>
      <c r="H472" s="190">
        <f>תקן[[#This Row],[כמות]]</f>
        <v>1</v>
      </c>
      <c r="I472" s="190">
        <f>תקן[[#This Row],[סהכ עלות]]</f>
        <v>3000</v>
      </c>
      <c r="J472" s="191"/>
      <c r="K472" s="179" t="str">
        <f t="shared" si="79"/>
        <v>מרכך מים אוטומטי למטבח</v>
      </c>
      <c r="L472" s="180"/>
      <c r="M472" s="181">
        <f t="shared" si="77"/>
        <v>-1</v>
      </c>
      <c r="N472" s="181">
        <f t="shared" si="78"/>
        <v>0</v>
      </c>
      <c r="O472" s="180"/>
      <c r="P472" s="192"/>
      <c r="Q472" s="185" t="str">
        <f t="shared" si="84"/>
        <v>תשושי נפש</v>
      </c>
      <c r="R472" s="185">
        <f t="shared" si="85"/>
        <v>30</v>
      </c>
      <c r="S472" s="185" t="str">
        <f t="shared" si="86"/>
        <v>מטבח וחדר אוכל</v>
      </c>
      <c r="T472" s="186" t="str">
        <f t="shared" si="87"/>
        <v>מרכך מים אוטומטי למטבח</v>
      </c>
      <c r="U472" s="187">
        <f t="shared" si="81"/>
        <v>0</v>
      </c>
      <c r="V472" s="181">
        <f t="shared" si="82"/>
        <v>-1</v>
      </c>
      <c r="W472" s="181">
        <f t="shared" si="83"/>
        <v>3000</v>
      </c>
      <c r="X472" s="181">
        <f t="shared" si="80"/>
        <v>0</v>
      </c>
      <c r="Y472" s="193"/>
      <c r="AA472" s="189" t="str">
        <f>'טבלה מרכזת תקן מקור'!A472</f>
        <v>תשושי נפש</v>
      </c>
      <c r="AB472" s="189">
        <f>'טבלה מרכזת תקן מקור'!B472</f>
        <v>30</v>
      </c>
      <c r="AC472" s="189" t="str">
        <f>'טבלה מרכזת תקן מקור'!C472</f>
        <v>מטבח וחדר אוכל</v>
      </c>
      <c r="AD472" s="189" t="str">
        <f>'טבלה מרכזת תקן מקור'!D472</f>
        <v>מטבח</v>
      </c>
      <c r="AE472" s="189" t="str">
        <f>'טבלה מרכזת תקן מקור'!E472</f>
        <v>מרכך מים אוטומטי למטבח</v>
      </c>
      <c r="AF472" s="189">
        <f>'טבלה מרכזת תקן מקור'!F472</f>
        <v>3000</v>
      </c>
      <c r="AG472" s="189">
        <f>'טבלה מרכזת תקן מקור'!G472</f>
        <v>1</v>
      </c>
      <c r="AH472" s="189">
        <f>'טבלה מרכזת תקן מקור'!H472</f>
        <v>3000</v>
      </c>
    </row>
    <row r="473" spans="2:34" ht="43.5" thickBot="1" x14ac:dyDescent="0.25">
      <c r="B473" s="190" t="str">
        <f>תקן[[#This Row],[סוג מרכז]]</f>
        <v>תשושי נפש</v>
      </c>
      <c r="C473" s="190">
        <f>תקן[[#This Row],[גודל מרכז]]</f>
        <v>30</v>
      </c>
      <c r="D473" s="190" t="str">
        <f>תקן[[#This Row],[סוג פריט]]</f>
        <v>מטבח וחדר אוכל</v>
      </c>
      <c r="E473" s="190" t="str">
        <f>תקן[[#This Row],[קטגוריה]]</f>
        <v>חדר אוכל-כלי הגשה</v>
      </c>
      <c r="F473" s="177" t="str">
        <f>תקן[[#This Row],[תיאור הפריט]]</f>
        <v>מרקיה, סלסלת לחם, סט מלח פלפל סוכר, מתקן מפיות, קיסמי שיניים</v>
      </c>
      <c r="G473" s="190">
        <f>תקן[[#This Row],[עלות פריט]]</f>
        <v>250</v>
      </c>
      <c r="H473" s="190">
        <f>תקן[[#This Row],[כמות]]</f>
        <v>10</v>
      </c>
      <c r="I473" s="190">
        <f>תקן[[#This Row],[סהכ עלות]]</f>
        <v>2500</v>
      </c>
      <c r="J473" s="191"/>
      <c r="K473" s="179" t="str">
        <f t="shared" si="79"/>
        <v>מרקיה, סלסלת לחם, סט מלח פלפל סוכר, מתקן מפיות, קיסמי שיניים</v>
      </c>
      <c r="L473" s="180"/>
      <c r="M473" s="181">
        <f t="shared" ref="M473:M534" si="88">IF(L473-H473&lt;&gt;0,L473-H473,0)</f>
        <v>-10</v>
      </c>
      <c r="N473" s="181">
        <f t="shared" ref="N473:N534" si="89">L473*G473</f>
        <v>0</v>
      </c>
      <c r="O473" s="180"/>
      <c r="P473" s="192"/>
      <c r="Q473" s="185" t="str">
        <f t="shared" si="84"/>
        <v>תשושי נפש</v>
      </c>
      <c r="R473" s="185">
        <f t="shared" si="85"/>
        <v>30</v>
      </c>
      <c r="S473" s="185" t="str">
        <f t="shared" si="86"/>
        <v>מטבח וחדר אוכל</v>
      </c>
      <c r="T473" s="186" t="str">
        <f t="shared" si="87"/>
        <v>מרקיה, סלסלת לחם, סט מלח פלפל סוכר, מתקן מפיות, קיסמי שיניים</v>
      </c>
      <c r="U473" s="187">
        <f t="shared" si="81"/>
        <v>0</v>
      </c>
      <c r="V473" s="181">
        <f t="shared" si="82"/>
        <v>-10</v>
      </c>
      <c r="W473" s="181">
        <f t="shared" si="83"/>
        <v>250</v>
      </c>
      <c r="X473" s="181">
        <f t="shared" si="80"/>
        <v>0</v>
      </c>
      <c r="Y473" s="193"/>
      <c r="AA473" s="189" t="str">
        <f>'טבלה מרכזת תקן מקור'!A473</f>
        <v>תשושי נפש</v>
      </c>
      <c r="AB473" s="189">
        <f>'טבלה מרכזת תקן מקור'!B473</f>
        <v>30</v>
      </c>
      <c r="AC473" s="189" t="str">
        <f>'טבלה מרכזת תקן מקור'!C473</f>
        <v>מטבח וחדר אוכל</v>
      </c>
      <c r="AD473" s="189" t="str">
        <f>'טבלה מרכזת תקן מקור'!D473</f>
        <v>חדר אוכל-כלי הגשה</v>
      </c>
      <c r="AE473" s="189" t="str">
        <f>'טבלה מרכזת תקן מקור'!E473</f>
        <v>מרקיה, סלסלת לחם, סט מלח פלפל סוכר, מתקן מפיות, קיסמי שיניים</v>
      </c>
      <c r="AF473" s="189">
        <f>'טבלה מרכזת תקן מקור'!F473</f>
        <v>250</v>
      </c>
      <c r="AG473" s="189">
        <f>'טבלה מרכזת תקן מקור'!G473</f>
        <v>10</v>
      </c>
      <c r="AH473" s="189">
        <f>'טבלה מרכזת תקן מקור'!H473</f>
        <v>2500</v>
      </c>
    </row>
    <row r="474" spans="2:34" ht="15" thickBot="1" x14ac:dyDescent="0.25">
      <c r="B474" s="190" t="str">
        <f>תקן[[#This Row],[סוג מרכז]]</f>
        <v>תשושי נפש</v>
      </c>
      <c r="C474" s="190">
        <f>תקן[[#This Row],[גודל מרכז]]</f>
        <v>30</v>
      </c>
      <c r="D474" s="190" t="str">
        <f>תקן[[#This Row],[סוג פריט]]</f>
        <v>מטבח וחדר אוכל</v>
      </c>
      <c r="E474" s="190" t="str">
        <f>תקן[[#This Row],[קטגוריה]]</f>
        <v>מטבח</v>
      </c>
      <c r="F474" s="177" t="str">
        <f>תקן[[#This Row],[תיאור הפריט]]</f>
        <v>עגלת 3 קומות</v>
      </c>
      <c r="G474" s="190">
        <f>תקן[[#This Row],[עלות פריט]]</f>
        <v>1000</v>
      </c>
      <c r="H474" s="190">
        <f>תקן[[#This Row],[כמות]]</f>
        <v>2</v>
      </c>
      <c r="I474" s="190">
        <f>תקן[[#This Row],[סהכ עלות]]</f>
        <v>2000</v>
      </c>
      <c r="J474" s="191"/>
      <c r="K474" s="179" t="str">
        <f t="shared" ref="K474:K535" si="90">F474</f>
        <v>עגלת 3 קומות</v>
      </c>
      <c r="L474" s="180"/>
      <c r="M474" s="181">
        <f t="shared" si="88"/>
        <v>-2</v>
      </c>
      <c r="N474" s="181">
        <f t="shared" si="89"/>
        <v>0</v>
      </c>
      <c r="O474" s="180"/>
      <c r="P474" s="192"/>
      <c r="Q474" s="185" t="str">
        <f t="shared" si="84"/>
        <v>תשושי נפש</v>
      </c>
      <c r="R474" s="185">
        <f t="shared" si="85"/>
        <v>30</v>
      </c>
      <c r="S474" s="185" t="str">
        <f t="shared" si="86"/>
        <v>מטבח וחדר אוכל</v>
      </c>
      <c r="T474" s="186" t="str">
        <f t="shared" si="87"/>
        <v>עגלת 3 קומות</v>
      </c>
      <c r="U474" s="187">
        <f t="shared" si="81"/>
        <v>0</v>
      </c>
      <c r="V474" s="181">
        <f t="shared" si="82"/>
        <v>-2</v>
      </c>
      <c r="W474" s="181">
        <f t="shared" si="83"/>
        <v>1000</v>
      </c>
      <c r="X474" s="181">
        <f t="shared" ref="X474:X535" si="91">W474*U474</f>
        <v>0</v>
      </c>
      <c r="Y474" s="193"/>
      <c r="AA474" s="189" t="str">
        <f>'טבלה מרכזת תקן מקור'!A474</f>
        <v>תשושי נפש</v>
      </c>
      <c r="AB474" s="189">
        <f>'טבלה מרכזת תקן מקור'!B474</f>
        <v>30</v>
      </c>
      <c r="AC474" s="189" t="str">
        <f>'טבלה מרכזת תקן מקור'!C474</f>
        <v>מטבח וחדר אוכל</v>
      </c>
      <c r="AD474" s="189" t="str">
        <f>'טבלה מרכזת תקן מקור'!D474</f>
        <v>מטבח</v>
      </c>
      <c r="AE474" s="189" t="str">
        <f>'טבלה מרכזת תקן מקור'!E474</f>
        <v>עגלת 3 קומות</v>
      </c>
      <c r="AF474" s="189">
        <f>'טבלה מרכזת תקן מקור'!F474</f>
        <v>1000</v>
      </c>
      <c r="AG474" s="189">
        <f>'טבלה מרכזת תקן מקור'!G474</f>
        <v>2</v>
      </c>
      <c r="AH474" s="189">
        <f>'טבלה מרכזת תקן מקור'!H474</f>
        <v>2000</v>
      </c>
    </row>
    <row r="475" spans="2:34" ht="15" thickBot="1" x14ac:dyDescent="0.25">
      <c r="B475" s="190" t="str">
        <f>תקן[[#This Row],[סוג מרכז]]</f>
        <v>תשושי נפש</v>
      </c>
      <c r="C475" s="190">
        <f>תקן[[#This Row],[גודל מרכז]]</f>
        <v>30</v>
      </c>
      <c r="D475" s="190" t="str">
        <f>תקן[[#This Row],[סוג פריט]]</f>
        <v>מטבח וחדר אוכל</v>
      </c>
      <c r="E475" s="190" t="str">
        <f>תקן[[#This Row],[קטגוריה]]</f>
        <v>מטבח</v>
      </c>
      <c r="F475" s="177" t="str">
        <f>תקן[[#This Row],[תיאור הפריט]]</f>
        <v>עגלת נירוסטה לפח אשפה</v>
      </c>
      <c r="G475" s="190">
        <f>תקן[[#This Row],[עלות פריט]]</f>
        <v>500</v>
      </c>
      <c r="H475" s="190">
        <f>תקן[[#This Row],[כמות]]</f>
        <v>1</v>
      </c>
      <c r="I475" s="190">
        <f>תקן[[#This Row],[סהכ עלות]]</f>
        <v>500</v>
      </c>
      <c r="J475" s="191"/>
      <c r="K475" s="179" t="str">
        <f t="shared" si="90"/>
        <v>עגלת נירוסטה לפח אשפה</v>
      </c>
      <c r="L475" s="180"/>
      <c r="M475" s="181">
        <f t="shared" si="88"/>
        <v>-1</v>
      </c>
      <c r="N475" s="181">
        <f t="shared" si="89"/>
        <v>0</v>
      </c>
      <c r="O475" s="180"/>
      <c r="P475" s="192"/>
      <c r="Q475" s="185" t="str">
        <f t="shared" si="84"/>
        <v>תשושי נפש</v>
      </c>
      <c r="R475" s="185">
        <f t="shared" si="85"/>
        <v>30</v>
      </c>
      <c r="S475" s="185" t="str">
        <f t="shared" si="86"/>
        <v>מטבח וחדר אוכל</v>
      </c>
      <c r="T475" s="186" t="str">
        <f t="shared" si="87"/>
        <v>עגלת נירוסטה לפח אשפה</v>
      </c>
      <c r="U475" s="187">
        <f t="shared" si="81"/>
        <v>0</v>
      </c>
      <c r="V475" s="181">
        <f t="shared" si="82"/>
        <v>-1</v>
      </c>
      <c r="W475" s="181">
        <f t="shared" si="83"/>
        <v>500</v>
      </c>
      <c r="X475" s="181">
        <f t="shared" si="91"/>
        <v>0</v>
      </c>
      <c r="Y475" s="193"/>
      <c r="AA475" s="189" t="str">
        <f>'טבלה מרכזת תקן מקור'!A475</f>
        <v>תשושי נפש</v>
      </c>
      <c r="AB475" s="189">
        <f>'טבלה מרכזת תקן מקור'!B475</f>
        <v>30</v>
      </c>
      <c r="AC475" s="189" t="str">
        <f>'טבלה מרכזת תקן מקור'!C475</f>
        <v>מטבח וחדר אוכל</v>
      </c>
      <c r="AD475" s="189" t="str">
        <f>'טבלה מרכזת תקן מקור'!D475</f>
        <v>מטבח</v>
      </c>
      <c r="AE475" s="189" t="str">
        <f>'טבלה מרכזת תקן מקור'!E475</f>
        <v>עגלת נירוסטה לפח אשפה</v>
      </c>
      <c r="AF475" s="189">
        <f>'טבלה מרכזת תקן מקור'!F475</f>
        <v>500</v>
      </c>
      <c r="AG475" s="189">
        <f>'טבלה מרכזת תקן מקור'!G475</f>
        <v>1</v>
      </c>
      <c r="AH475" s="189">
        <f>'טבלה מרכזת תקן מקור'!H475</f>
        <v>500</v>
      </c>
    </row>
    <row r="476" spans="2:34" ht="15" thickBot="1" x14ac:dyDescent="0.25">
      <c r="B476" s="190" t="str">
        <f>תקן[[#This Row],[סוג מרכז]]</f>
        <v>תשושי נפש</v>
      </c>
      <c r="C476" s="190">
        <f>תקן[[#This Row],[גודל מרכז]]</f>
        <v>30</v>
      </c>
      <c r="D476" s="190" t="str">
        <f>תקן[[#This Row],[סוג פריט]]</f>
        <v>מטבח וחדר אוכל</v>
      </c>
      <c r="E476" s="190" t="str">
        <f>תקן[[#This Row],[קטגוריה]]</f>
        <v>מטבח</v>
      </c>
      <c r="F476" s="177" t="str">
        <f>תקן[[#This Row],[תיאור הפריט]]</f>
        <v>קומביסטימר+מעמד</v>
      </c>
      <c r="G476" s="190">
        <f>תקן[[#This Row],[עלות פריט]]</f>
        <v>15000</v>
      </c>
      <c r="H476" s="190">
        <f>תקן[[#This Row],[כמות]]</f>
        <v>1</v>
      </c>
      <c r="I476" s="190">
        <f>תקן[[#This Row],[סהכ עלות]]</f>
        <v>15000</v>
      </c>
      <c r="J476" s="191"/>
      <c r="K476" s="179" t="str">
        <f t="shared" si="90"/>
        <v>קומביסטימר+מעמד</v>
      </c>
      <c r="L476" s="180"/>
      <c r="M476" s="181">
        <f t="shared" si="88"/>
        <v>-1</v>
      </c>
      <c r="N476" s="181">
        <f t="shared" si="89"/>
        <v>0</v>
      </c>
      <c r="O476" s="180"/>
      <c r="P476" s="192"/>
      <c r="Q476" s="185" t="str">
        <f t="shared" si="84"/>
        <v>תשושי נפש</v>
      </c>
      <c r="R476" s="185">
        <f t="shared" si="85"/>
        <v>30</v>
      </c>
      <c r="S476" s="185" t="str">
        <f t="shared" si="86"/>
        <v>מטבח וחדר אוכל</v>
      </c>
      <c r="T476" s="186" t="str">
        <f t="shared" si="87"/>
        <v>קומביסטימר+מעמד</v>
      </c>
      <c r="U476" s="187">
        <f t="shared" si="81"/>
        <v>0</v>
      </c>
      <c r="V476" s="181">
        <f t="shared" si="82"/>
        <v>-1</v>
      </c>
      <c r="W476" s="181">
        <f t="shared" si="83"/>
        <v>15000</v>
      </c>
      <c r="X476" s="181">
        <f t="shared" si="91"/>
        <v>0</v>
      </c>
      <c r="Y476" s="193"/>
      <c r="AA476" s="189" t="str">
        <f>'טבלה מרכזת תקן מקור'!A476</f>
        <v>תשושי נפש</v>
      </c>
      <c r="AB476" s="189">
        <f>'טבלה מרכזת תקן מקור'!B476</f>
        <v>30</v>
      </c>
      <c r="AC476" s="189" t="str">
        <f>'טבלה מרכזת תקן מקור'!C476</f>
        <v>מטבח וחדר אוכל</v>
      </c>
      <c r="AD476" s="189" t="str">
        <f>'טבלה מרכזת תקן מקור'!D476</f>
        <v>מטבח</v>
      </c>
      <c r="AE476" s="189" t="str">
        <f>'טבלה מרכזת תקן מקור'!E476</f>
        <v>קומביסטימר+מעמד</v>
      </c>
      <c r="AF476" s="189">
        <f>'טבלה מרכזת תקן מקור'!F476</f>
        <v>15000</v>
      </c>
      <c r="AG476" s="189">
        <f>'טבלה מרכזת תקן מקור'!G476</f>
        <v>1</v>
      </c>
      <c r="AH476" s="189">
        <f>'טבלה מרכזת תקן מקור'!H476</f>
        <v>15000</v>
      </c>
    </row>
    <row r="477" spans="2:34" ht="15" thickBot="1" x14ac:dyDescent="0.25">
      <c r="B477" s="190" t="str">
        <f>תקן[[#This Row],[סוג מרכז]]</f>
        <v>תשושי נפש</v>
      </c>
      <c r="C477" s="190">
        <f>תקן[[#This Row],[גודל מרכז]]</f>
        <v>30</v>
      </c>
      <c r="D477" s="190" t="str">
        <f>תקן[[#This Row],[סוג פריט]]</f>
        <v>מטבח וחדר אוכל</v>
      </c>
      <c r="E477" s="190" t="str">
        <f>תקן[[#This Row],[קטגוריה]]</f>
        <v>מטבח</v>
      </c>
      <c r="F477" s="177" t="str">
        <f>תקן[[#This Row],[תיאור הפריט]]</f>
        <v>קוצץ ירקות מקצועי</v>
      </c>
      <c r="G477" s="190">
        <f>תקן[[#This Row],[עלות פריט]]</f>
        <v>5000</v>
      </c>
      <c r="H477" s="190">
        <f>תקן[[#This Row],[כמות]]</f>
        <v>1</v>
      </c>
      <c r="I477" s="190">
        <f>תקן[[#This Row],[סהכ עלות]]</f>
        <v>5000</v>
      </c>
      <c r="J477" s="191"/>
      <c r="K477" s="179" t="str">
        <f t="shared" si="90"/>
        <v>קוצץ ירקות מקצועי</v>
      </c>
      <c r="L477" s="180"/>
      <c r="M477" s="181">
        <f t="shared" si="88"/>
        <v>-1</v>
      </c>
      <c r="N477" s="181">
        <f t="shared" si="89"/>
        <v>0</v>
      </c>
      <c r="O477" s="180"/>
      <c r="P477" s="192"/>
      <c r="Q477" s="185" t="str">
        <f t="shared" si="84"/>
        <v>תשושי נפש</v>
      </c>
      <c r="R477" s="185">
        <f t="shared" si="85"/>
        <v>30</v>
      </c>
      <c r="S477" s="185" t="str">
        <f t="shared" si="86"/>
        <v>מטבח וחדר אוכל</v>
      </c>
      <c r="T477" s="186" t="str">
        <f t="shared" si="87"/>
        <v>קוצץ ירקות מקצועי</v>
      </c>
      <c r="U477" s="187">
        <f t="shared" si="81"/>
        <v>0</v>
      </c>
      <c r="V477" s="181">
        <f t="shared" si="82"/>
        <v>-1</v>
      </c>
      <c r="W477" s="181">
        <f t="shared" si="83"/>
        <v>5000</v>
      </c>
      <c r="X477" s="181">
        <f t="shared" si="91"/>
        <v>0</v>
      </c>
      <c r="Y477" s="193"/>
      <c r="AA477" s="189" t="str">
        <f>'טבלה מרכזת תקן מקור'!A477</f>
        <v>תשושי נפש</v>
      </c>
      <c r="AB477" s="189">
        <f>'טבלה מרכזת תקן מקור'!B477</f>
        <v>30</v>
      </c>
      <c r="AC477" s="189" t="str">
        <f>'טבלה מרכזת תקן מקור'!C477</f>
        <v>מטבח וחדר אוכל</v>
      </c>
      <c r="AD477" s="189" t="str">
        <f>'טבלה מרכזת תקן מקור'!D477</f>
        <v>מטבח</v>
      </c>
      <c r="AE477" s="189" t="str">
        <f>'טבלה מרכזת תקן מקור'!E477</f>
        <v>קוצץ ירקות מקצועי</v>
      </c>
      <c r="AF477" s="189">
        <f>'טבלה מרכזת תקן מקור'!F477</f>
        <v>5000</v>
      </c>
      <c r="AG477" s="189">
        <f>'טבלה מרכזת תקן מקור'!G477</f>
        <v>1</v>
      </c>
      <c r="AH477" s="189">
        <f>'טבלה מרכזת תקן מקור'!H477</f>
        <v>5000</v>
      </c>
    </row>
    <row r="478" spans="2:34" ht="43.5" thickBot="1" x14ac:dyDescent="0.25">
      <c r="B478" s="190" t="str">
        <f>תקן[[#This Row],[סוג מרכז]]</f>
        <v>תשושי נפש</v>
      </c>
      <c r="C478" s="190">
        <f>תקן[[#This Row],[גודל מרכז]]</f>
        <v>30</v>
      </c>
      <c r="D478" s="190" t="str">
        <f>תקן[[#This Row],[סוג פריט]]</f>
        <v>מטבח וחדר אוכל</v>
      </c>
      <c r="E478" s="190" t="str">
        <f>תקן[[#This Row],[קטגוריה]]</f>
        <v>חדר אוכל-כלי הגשה</v>
      </c>
      <c r="F478" s="177" t="str">
        <f>תקן[[#This Row],[תיאור הפריט]]</f>
        <v>קערות הגשה, מצקות וכפות הגשה, ארגזי פלסטויק לאיסוף</v>
      </c>
      <c r="G478" s="190">
        <f>תקן[[#This Row],[עלות פריט]]</f>
        <v>1200</v>
      </c>
      <c r="H478" s="190">
        <f>תקן[[#This Row],[כמות]]</f>
        <v>2</v>
      </c>
      <c r="I478" s="190">
        <f>תקן[[#This Row],[סהכ עלות]]</f>
        <v>2400</v>
      </c>
      <c r="J478" s="191"/>
      <c r="K478" s="179" t="str">
        <f t="shared" si="90"/>
        <v>קערות הגשה, מצקות וכפות הגשה, ארגזי פלסטויק לאיסוף</v>
      </c>
      <c r="L478" s="180"/>
      <c r="M478" s="181">
        <f t="shared" si="88"/>
        <v>-2</v>
      </c>
      <c r="N478" s="181">
        <f t="shared" si="89"/>
        <v>0</v>
      </c>
      <c r="O478" s="180"/>
      <c r="P478" s="192"/>
      <c r="Q478" s="185" t="str">
        <f t="shared" si="84"/>
        <v>תשושי נפש</v>
      </c>
      <c r="R478" s="185">
        <f t="shared" si="85"/>
        <v>30</v>
      </c>
      <c r="S478" s="185" t="str">
        <f t="shared" si="86"/>
        <v>מטבח וחדר אוכל</v>
      </c>
      <c r="T478" s="186" t="str">
        <f t="shared" si="87"/>
        <v>קערות הגשה, מצקות וכפות הגשה, ארגזי פלסטויק לאיסוף</v>
      </c>
      <c r="U478" s="187">
        <f t="shared" si="81"/>
        <v>0</v>
      </c>
      <c r="V478" s="181">
        <f t="shared" si="82"/>
        <v>-2</v>
      </c>
      <c r="W478" s="181">
        <f t="shared" si="83"/>
        <v>1200</v>
      </c>
      <c r="X478" s="181">
        <f t="shared" si="91"/>
        <v>0</v>
      </c>
      <c r="Y478" s="193"/>
      <c r="AA478" s="189" t="str">
        <f>'טבלה מרכזת תקן מקור'!A478</f>
        <v>תשושי נפש</v>
      </c>
      <c r="AB478" s="189">
        <f>'טבלה מרכזת תקן מקור'!B478</f>
        <v>30</v>
      </c>
      <c r="AC478" s="189" t="str">
        <f>'טבלה מרכזת תקן מקור'!C478</f>
        <v>מטבח וחדר אוכל</v>
      </c>
      <c r="AD478" s="189" t="str">
        <f>'טבלה מרכזת תקן מקור'!D478</f>
        <v>חדר אוכל-כלי הגשה</v>
      </c>
      <c r="AE478" s="189" t="str">
        <f>'טבלה מרכזת תקן מקור'!E478</f>
        <v>קערות הגשה, מצקות וכפות הגשה, ארגזי פלסטויק לאיסוף</v>
      </c>
      <c r="AF478" s="189">
        <f>'טבלה מרכזת תקן מקור'!F478</f>
        <v>1200</v>
      </c>
      <c r="AG478" s="189">
        <f>'טבלה מרכזת תקן מקור'!G478</f>
        <v>2</v>
      </c>
      <c r="AH478" s="189">
        <f>'טבלה מרכזת תקן מקור'!H478</f>
        <v>2400</v>
      </c>
    </row>
    <row r="479" spans="2:34" ht="29.25" thickBot="1" x14ac:dyDescent="0.25">
      <c r="B479" s="190" t="str">
        <f>תקן[[#This Row],[סוג מרכז]]</f>
        <v>תשושי נפש</v>
      </c>
      <c r="C479" s="190">
        <f>תקן[[#This Row],[גודל מרכז]]</f>
        <v>30</v>
      </c>
      <c r="D479" s="190" t="str">
        <f>תקן[[#This Row],[סוג פריט]]</f>
        <v>מטבח וחדר אוכל</v>
      </c>
      <c r="E479" s="190" t="str">
        <f>תקן[[#This Row],[קטגוריה]]</f>
        <v>כלי הכנה-מטבח מחמם</v>
      </c>
      <c r="F479" s="177" t="str">
        <f>תקן[[#This Row],[תיאור הפריט]]</f>
        <v>קערות וקעריות מסוגים שונים</v>
      </c>
      <c r="G479" s="190">
        <f>תקן[[#This Row],[עלות פריט]]</f>
        <v>500</v>
      </c>
      <c r="H479" s="190">
        <f>תקן[[#This Row],[כמות]]</f>
        <v>1</v>
      </c>
      <c r="I479" s="190">
        <f>תקן[[#This Row],[סהכ עלות]]</f>
        <v>500</v>
      </c>
      <c r="J479" s="191"/>
      <c r="K479" s="179" t="str">
        <f t="shared" si="90"/>
        <v>קערות וקעריות מסוגים שונים</v>
      </c>
      <c r="L479" s="180"/>
      <c r="M479" s="181">
        <f t="shared" si="88"/>
        <v>-1</v>
      </c>
      <c r="N479" s="181">
        <f t="shared" si="89"/>
        <v>0</v>
      </c>
      <c r="O479" s="180"/>
      <c r="P479" s="192"/>
      <c r="Q479" s="185" t="str">
        <f t="shared" si="84"/>
        <v>תשושי נפש</v>
      </c>
      <c r="R479" s="185">
        <f t="shared" si="85"/>
        <v>30</v>
      </c>
      <c r="S479" s="185" t="str">
        <f t="shared" si="86"/>
        <v>מטבח וחדר אוכל</v>
      </c>
      <c r="T479" s="186" t="str">
        <f t="shared" si="87"/>
        <v>קערות וקעריות מסוגים שונים</v>
      </c>
      <c r="U479" s="187">
        <f t="shared" si="81"/>
        <v>0</v>
      </c>
      <c r="V479" s="181">
        <f t="shared" si="82"/>
        <v>-1</v>
      </c>
      <c r="W479" s="181">
        <f t="shared" si="83"/>
        <v>500</v>
      </c>
      <c r="X479" s="181">
        <f t="shared" si="91"/>
        <v>0</v>
      </c>
      <c r="Y479" s="193"/>
      <c r="AA479" s="189" t="str">
        <f>'טבלה מרכזת תקן מקור'!A479</f>
        <v>תשושי נפש</v>
      </c>
      <c r="AB479" s="189">
        <f>'טבלה מרכזת תקן מקור'!B479</f>
        <v>30</v>
      </c>
      <c r="AC479" s="189" t="str">
        <f>'טבלה מרכזת תקן מקור'!C479</f>
        <v>מטבח וחדר אוכל</v>
      </c>
      <c r="AD479" s="189" t="str">
        <f>'טבלה מרכזת תקן מקור'!D479</f>
        <v>כלי הכנה-מטבח מחמם</v>
      </c>
      <c r="AE479" s="189" t="str">
        <f>'טבלה מרכזת תקן מקור'!E479</f>
        <v>קערות וקעריות מסוגים שונים</v>
      </c>
      <c r="AF479" s="189">
        <f>'טבלה מרכזת תקן מקור'!F479</f>
        <v>500</v>
      </c>
      <c r="AG479" s="189">
        <f>'טבלה מרכזת תקן מקור'!G479</f>
        <v>1</v>
      </c>
      <c r="AH479" s="189">
        <f>'טבלה מרכזת תקן מקור'!H479</f>
        <v>500</v>
      </c>
    </row>
    <row r="480" spans="2:34" ht="29.25" thickBot="1" x14ac:dyDescent="0.25">
      <c r="B480" s="190" t="str">
        <f>תקן[[#This Row],[סוג מרכז]]</f>
        <v>תשושי נפש</v>
      </c>
      <c r="C480" s="190">
        <f>תקן[[#This Row],[גודל מרכז]]</f>
        <v>30</v>
      </c>
      <c r="D480" s="190" t="str">
        <f>תקן[[#This Row],[סוג פריט]]</f>
        <v>מטבח וחדר אוכל</v>
      </c>
      <c r="E480" s="190" t="str">
        <f>תקן[[#This Row],[קטגוריה]]</f>
        <v>מטבח</v>
      </c>
      <c r="F480" s="177" t="str">
        <f>תקן[[#This Row],[תיאור הפריט]]</f>
        <v>שולחן ( 2 מ') עם כיור כפול + מדף תחתוןן</v>
      </c>
      <c r="G480" s="190">
        <f>תקן[[#This Row],[עלות פריט]]</f>
        <v>4200</v>
      </c>
      <c r="H480" s="190">
        <f>תקן[[#This Row],[כמות]]</f>
        <v>1</v>
      </c>
      <c r="I480" s="190">
        <f>תקן[[#This Row],[סהכ עלות]]</f>
        <v>4200</v>
      </c>
      <c r="J480" s="191"/>
      <c r="K480" s="179" t="str">
        <f t="shared" si="90"/>
        <v>שולחן ( 2 מ') עם כיור כפול + מדף תחתוןן</v>
      </c>
      <c r="L480" s="180"/>
      <c r="M480" s="181">
        <f t="shared" si="88"/>
        <v>-1</v>
      </c>
      <c r="N480" s="181">
        <f t="shared" si="89"/>
        <v>0</v>
      </c>
      <c r="O480" s="180"/>
      <c r="P480" s="192"/>
      <c r="Q480" s="185" t="str">
        <f t="shared" si="84"/>
        <v>תשושי נפש</v>
      </c>
      <c r="R480" s="185">
        <f t="shared" si="85"/>
        <v>30</v>
      </c>
      <c r="S480" s="185" t="str">
        <f t="shared" si="86"/>
        <v>מטבח וחדר אוכל</v>
      </c>
      <c r="T480" s="186" t="str">
        <f t="shared" si="87"/>
        <v>שולחן ( 2 מ') עם כיור כפול + מדף תחתוןן</v>
      </c>
      <c r="U480" s="187">
        <f t="shared" si="81"/>
        <v>0</v>
      </c>
      <c r="V480" s="181">
        <f t="shared" si="82"/>
        <v>-1</v>
      </c>
      <c r="W480" s="181">
        <f t="shared" si="83"/>
        <v>4200</v>
      </c>
      <c r="X480" s="181">
        <f t="shared" si="91"/>
        <v>0</v>
      </c>
      <c r="Y480" s="193"/>
      <c r="AA480" s="189" t="str">
        <f>'טבלה מרכזת תקן מקור'!A480</f>
        <v>תשושי נפש</v>
      </c>
      <c r="AB480" s="189">
        <f>'טבלה מרכזת תקן מקור'!B480</f>
        <v>30</v>
      </c>
      <c r="AC480" s="189" t="str">
        <f>'טבלה מרכזת תקן מקור'!C480</f>
        <v>מטבח וחדר אוכל</v>
      </c>
      <c r="AD480" s="189" t="str">
        <f>'טבלה מרכזת תקן מקור'!D480</f>
        <v>מטבח</v>
      </c>
      <c r="AE480" s="189" t="str">
        <f>'טבלה מרכזת תקן מקור'!E480</f>
        <v>שולחן ( 2 מ') עם כיור כפול + מדף תחתוןן</v>
      </c>
      <c r="AF480" s="189">
        <f>'טבלה מרכזת תקן מקור'!F480</f>
        <v>4200</v>
      </c>
      <c r="AG480" s="189">
        <f>'טבלה מרכזת תקן מקור'!G480</f>
        <v>1</v>
      </c>
      <c r="AH480" s="189">
        <f>'טבלה מרכזת תקן מקור'!H480</f>
        <v>4200</v>
      </c>
    </row>
    <row r="481" spans="2:34" ht="29.25" thickBot="1" x14ac:dyDescent="0.25">
      <c r="B481" s="190" t="str">
        <f>תקן[[#This Row],[סוג מרכז]]</f>
        <v>תשושי נפש</v>
      </c>
      <c r="C481" s="190">
        <f>תקן[[#This Row],[גודל מרכז]]</f>
        <v>30</v>
      </c>
      <c r="D481" s="190" t="str">
        <f>תקן[[#This Row],[סוג פריט]]</f>
        <v>מטבח וחדר אוכל</v>
      </c>
      <c r="E481" s="190" t="str">
        <f>תקן[[#This Row],[קטגוריה]]</f>
        <v>מטבח</v>
      </c>
      <c r="F481" s="177" t="str">
        <f>תקן[[#This Row],[תיאור הפריט]]</f>
        <v>שולחן עבודה ללא כיורים + מדף תחתון</v>
      </c>
      <c r="G481" s="190">
        <f>תקן[[#This Row],[עלות פריט]]</f>
        <v>2500</v>
      </c>
      <c r="H481" s="190">
        <f>תקן[[#This Row],[כמות]]</f>
        <v>2</v>
      </c>
      <c r="I481" s="190">
        <f>תקן[[#This Row],[סהכ עלות]]</f>
        <v>5000</v>
      </c>
      <c r="J481" s="191"/>
      <c r="K481" s="179" t="str">
        <f t="shared" si="90"/>
        <v>שולחן עבודה ללא כיורים + מדף תחתון</v>
      </c>
      <c r="L481" s="180"/>
      <c r="M481" s="181">
        <f t="shared" si="88"/>
        <v>-2</v>
      </c>
      <c r="N481" s="181">
        <f t="shared" si="89"/>
        <v>0</v>
      </c>
      <c r="O481" s="180"/>
      <c r="P481" s="192"/>
      <c r="Q481" s="185" t="str">
        <f t="shared" si="84"/>
        <v>תשושי נפש</v>
      </c>
      <c r="R481" s="185">
        <f t="shared" si="85"/>
        <v>30</v>
      </c>
      <c r="S481" s="185" t="str">
        <f t="shared" si="86"/>
        <v>מטבח וחדר אוכל</v>
      </c>
      <c r="T481" s="186" t="str">
        <f t="shared" si="87"/>
        <v>שולחן עבודה ללא כיורים + מדף תחתון</v>
      </c>
      <c r="U481" s="187">
        <f t="shared" si="81"/>
        <v>0</v>
      </c>
      <c r="V481" s="181">
        <f t="shared" si="82"/>
        <v>-2</v>
      </c>
      <c r="W481" s="181">
        <f t="shared" si="83"/>
        <v>2500</v>
      </c>
      <c r="X481" s="181">
        <f t="shared" si="91"/>
        <v>0</v>
      </c>
      <c r="Y481" s="193"/>
      <c r="AA481" s="189" t="str">
        <f>'טבלה מרכזת תקן מקור'!A481</f>
        <v>תשושי נפש</v>
      </c>
      <c r="AB481" s="189">
        <f>'טבלה מרכזת תקן מקור'!B481</f>
        <v>30</v>
      </c>
      <c r="AC481" s="189" t="str">
        <f>'טבלה מרכזת תקן מקור'!C481</f>
        <v>מטבח וחדר אוכל</v>
      </c>
      <c r="AD481" s="189" t="str">
        <f>'טבלה מרכזת תקן מקור'!D481</f>
        <v>מטבח</v>
      </c>
      <c r="AE481" s="189" t="str">
        <f>'טבלה מרכזת תקן מקור'!E481</f>
        <v>שולחן עבודה ללא כיורים + מדף תחתון</v>
      </c>
      <c r="AF481" s="189">
        <f>'טבלה מרכזת תקן מקור'!F481</f>
        <v>2500</v>
      </c>
      <c r="AG481" s="189">
        <f>'טבלה מרכזת תקן מקור'!G481</f>
        <v>2</v>
      </c>
      <c r="AH481" s="189">
        <f>'טבלה מרכזת תקן מקור'!H481</f>
        <v>5000</v>
      </c>
    </row>
    <row r="482" spans="2:34" ht="29.25" thickBot="1" x14ac:dyDescent="0.25">
      <c r="B482" s="190" t="str">
        <f>תקן[[#This Row],[סוג מרכז]]</f>
        <v>תשושי נפש</v>
      </c>
      <c r="C482" s="190">
        <f>תקן[[#This Row],[גודל מרכז]]</f>
        <v>30</v>
      </c>
      <c r="D482" s="190" t="str">
        <f>תקן[[#This Row],[סוג פריט]]</f>
        <v>מטבח וחדר אוכל</v>
      </c>
      <c r="E482" s="190" t="str">
        <f>תקן[[#This Row],[קטגוריה]]</f>
        <v>מטבח</v>
      </c>
      <c r="F482" s="177" t="str">
        <f>תקן[[#This Row],[תיאור הפריט]]</f>
        <v>שולחן עם כיור יחיד ( 2 מ') + מדף תחתוןן</v>
      </c>
      <c r="G482" s="190">
        <f>תקן[[#This Row],[עלות פריט]]</f>
        <v>3500</v>
      </c>
      <c r="H482" s="190">
        <f>תקן[[#This Row],[כמות]]</f>
        <v>2</v>
      </c>
      <c r="I482" s="190">
        <f>תקן[[#This Row],[סהכ עלות]]</f>
        <v>7000</v>
      </c>
      <c r="J482" s="191"/>
      <c r="K482" s="179" t="str">
        <f t="shared" si="90"/>
        <v>שולחן עם כיור יחיד ( 2 מ') + מדף תחתוןן</v>
      </c>
      <c r="L482" s="180"/>
      <c r="M482" s="181">
        <f t="shared" si="88"/>
        <v>-2</v>
      </c>
      <c r="N482" s="181">
        <f t="shared" si="89"/>
        <v>0</v>
      </c>
      <c r="O482" s="180"/>
      <c r="P482" s="192"/>
      <c r="Q482" s="185" t="str">
        <f t="shared" si="84"/>
        <v>תשושי נפש</v>
      </c>
      <c r="R482" s="185">
        <f t="shared" si="85"/>
        <v>30</v>
      </c>
      <c r="S482" s="185" t="str">
        <f t="shared" si="86"/>
        <v>מטבח וחדר אוכל</v>
      </c>
      <c r="T482" s="186" t="str">
        <f t="shared" si="87"/>
        <v>שולחן עם כיור יחיד ( 2 מ') + מדף תחתוןן</v>
      </c>
      <c r="U482" s="187">
        <f t="shared" si="81"/>
        <v>0</v>
      </c>
      <c r="V482" s="181">
        <f t="shared" si="82"/>
        <v>-2</v>
      </c>
      <c r="W482" s="181">
        <f t="shared" si="83"/>
        <v>3500</v>
      </c>
      <c r="X482" s="181">
        <f t="shared" si="91"/>
        <v>0</v>
      </c>
      <c r="Y482" s="193"/>
      <c r="AA482" s="189" t="str">
        <f>'טבלה מרכזת תקן מקור'!A482</f>
        <v>תשושי נפש</v>
      </c>
      <c r="AB482" s="189">
        <f>'טבלה מרכזת תקן מקור'!B482</f>
        <v>30</v>
      </c>
      <c r="AC482" s="189" t="str">
        <f>'טבלה מרכזת תקן מקור'!C482</f>
        <v>מטבח וחדר אוכל</v>
      </c>
      <c r="AD482" s="189" t="str">
        <f>'טבלה מרכזת תקן מקור'!D482</f>
        <v>מטבח</v>
      </c>
      <c r="AE482" s="189" t="str">
        <f>'טבלה מרכזת תקן מקור'!E482</f>
        <v>שולחן עם כיור יחיד ( 2 מ') + מדף תחתוןן</v>
      </c>
      <c r="AF482" s="189">
        <f>'טבלה מרכזת תקן מקור'!F482</f>
        <v>3500</v>
      </c>
      <c r="AG482" s="189">
        <f>'טבלה מרכזת תקן מקור'!G482</f>
        <v>2</v>
      </c>
      <c r="AH482" s="189">
        <f>'טבלה מרכזת תקן מקור'!H482</f>
        <v>7000</v>
      </c>
    </row>
    <row r="483" spans="2:34" ht="15" thickBot="1" x14ac:dyDescent="0.25">
      <c r="B483" s="190" t="str">
        <f>תקן[[#This Row],[סוג מרכז]]</f>
        <v>תשושי נפש</v>
      </c>
      <c r="C483" s="190">
        <f>תקן[[#This Row],[גודל מרכז]]</f>
        <v>30</v>
      </c>
      <c r="D483" s="190" t="str">
        <f>תקן[[#This Row],[סוג פריט]]</f>
        <v>מטבח וחדר אוכל</v>
      </c>
      <c r="E483" s="190" t="str">
        <f>תקן[[#This Row],[קטגוריה]]</f>
        <v>מטבח</v>
      </c>
      <c r="F483" s="177" t="str">
        <f>תקן[[#This Row],[תיאור הפריט]]</f>
        <v>תנור בישול ואפייה</v>
      </c>
      <c r="G483" s="190">
        <f>תקן[[#This Row],[עלות פריט]]</f>
        <v>6500</v>
      </c>
      <c r="H483" s="190">
        <f>תקן[[#This Row],[כמות]]</f>
        <v>1</v>
      </c>
      <c r="I483" s="190">
        <f>תקן[[#This Row],[סהכ עלות]]</f>
        <v>6500</v>
      </c>
      <c r="J483" s="191"/>
      <c r="K483" s="179" t="str">
        <f t="shared" si="90"/>
        <v>תנור בישול ואפייה</v>
      </c>
      <c r="L483" s="180"/>
      <c r="M483" s="181">
        <f t="shared" si="88"/>
        <v>-1</v>
      </c>
      <c r="N483" s="181">
        <f t="shared" si="89"/>
        <v>0</v>
      </c>
      <c r="O483" s="180"/>
      <c r="P483" s="192"/>
      <c r="Q483" s="185" t="str">
        <f t="shared" si="84"/>
        <v>תשושי נפש</v>
      </c>
      <c r="R483" s="185">
        <f t="shared" si="85"/>
        <v>30</v>
      </c>
      <c r="S483" s="185" t="str">
        <f t="shared" si="86"/>
        <v>מטבח וחדר אוכל</v>
      </c>
      <c r="T483" s="186" t="str">
        <f t="shared" si="87"/>
        <v>תנור בישול ואפייה</v>
      </c>
      <c r="U483" s="187">
        <f t="shared" si="81"/>
        <v>0</v>
      </c>
      <c r="V483" s="181">
        <f t="shared" si="82"/>
        <v>-1</v>
      </c>
      <c r="W483" s="181">
        <f t="shared" si="83"/>
        <v>6500</v>
      </c>
      <c r="X483" s="181">
        <f t="shared" si="91"/>
        <v>0</v>
      </c>
      <c r="Y483" s="193"/>
      <c r="AA483" s="189" t="str">
        <f>'טבלה מרכזת תקן מקור'!A483</f>
        <v>תשושי נפש</v>
      </c>
      <c r="AB483" s="189">
        <f>'טבלה מרכזת תקן מקור'!B483</f>
        <v>30</v>
      </c>
      <c r="AC483" s="189" t="str">
        <f>'טבלה מרכזת תקן מקור'!C483</f>
        <v>מטבח וחדר אוכל</v>
      </c>
      <c r="AD483" s="189" t="str">
        <f>'טבלה מרכזת תקן מקור'!D483</f>
        <v>מטבח</v>
      </c>
      <c r="AE483" s="189" t="str">
        <f>'טבלה מרכזת תקן מקור'!E483</f>
        <v>תנור בישול ואפייה</v>
      </c>
      <c r="AF483" s="189">
        <f>'טבלה מרכזת תקן מקור'!F483</f>
        <v>6500</v>
      </c>
      <c r="AG483" s="189">
        <f>'טבלה מרכזת תקן מקור'!G483</f>
        <v>1</v>
      </c>
      <c r="AH483" s="189">
        <f>'טבלה מרכזת תקן מקור'!H483</f>
        <v>6500</v>
      </c>
    </row>
    <row r="484" spans="2:34" ht="15" thickBot="1" x14ac:dyDescent="0.25">
      <c r="B484" s="190" t="str">
        <f>תקן[[#This Row],[סוג מרכז]]</f>
        <v>תשושי נפש</v>
      </c>
      <c r="C484" s="190">
        <f>תקן[[#This Row],[גודל מרכז]]</f>
        <v>30</v>
      </c>
      <c r="D484" s="190" t="str">
        <f>תקן[[#This Row],[סוג פריט]]</f>
        <v>מטבח וחדר אוכל</v>
      </c>
      <c r="E484" s="190" t="str">
        <f>תקן[[#This Row],[קטגוריה]]</f>
        <v>מטבח</v>
      </c>
      <c r="F484" s="177" t="str">
        <f>תקן[[#This Row],[תיאור הפריט]]</f>
        <v>תנור מיקרוגל</v>
      </c>
      <c r="G484" s="190">
        <f>תקן[[#This Row],[עלות פריט]]</f>
        <v>1200</v>
      </c>
      <c r="H484" s="190">
        <f>תקן[[#This Row],[כמות]]</f>
        <v>1</v>
      </c>
      <c r="I484" s="190">
        <f>תקן[[#This Row],[סהכ עלות]]</f>
        <v>1200</v>
      </c>
      <c r="J484" s="191"/>
      <c r="K484" s="179" t="str">
        <f t="shared" si="90"/>
        <v>תנור מיקרוגל</v>
      </c>
      <c r="L484" s="180"/>
      <c r="M484" s="181">
        <f t="shared" si="88"/>
        <v>-1</v>
      </c>
      <c r="N484" s="181">
        <f t="shared" si="89"/>
        <v>0</v>
      </c>
      <c r="O484" s="180"/>
      <c r="P484" s="192"/>
      <c r="Q484" s="185" t="str">
        <f t="shared" si="84"/>
        <v>תשושי נפש</v>
      </c>
      <c r="R484" s="185">
        <f t="shared" si="85"/>
        <v>30</v>
      </c>
      <c r="S484" s="185" t="str">
        <f t="shared" si="86"/>
        <v>מטבח וחדר אוכל</v>
      </c>
      <c r="T484" s="186" t="str">
        <f t="shared" si="87"/>
        <v>תנור מיקרוגל</v>
      </c>
      <c r="U484" s="187">
        <f t="shared" si="81"/>
        <v>0</v>
      </c>
      <c r="V484" s="181">
        <f t="shared" si="82"/>
        <v>-1</v>
      </c>
      <c r="W484" s="181">
        <f t="shared" si="83"/>
        <v>1200</v>
      </c>
      <c r="X484" s="181">
        <f t="shared" si="91"/>
        <v>0</v>
      </c>
      <c r="Y484" s="193"/>
      <c r="AA484" s="189" t="str">
        <f>'טבלה מרכזת תקן מקור'!A484</f>
        <v>תשושי נפש</v>
      </c>
      <c r="AB484" s="189">
        <f>'טבלה מרכזת תקן מקור'!B484</f>
        <v>30</v>
      </c>
      <c r="AC484" s="189" t="str">
        <f>'טבלה מרכזת תקן מקור'!C484</f>
        <v>מטבח וחדר אוכל</v>
      </c>
      <c r="AD484" s="189" t="str">
        <f>'טבלה מרכזת תקן מקור'!D484</f>
        <v>מטבח</v>
      </c>
      <c r="AE484" s="189" t="str">
        <f>'טבלה מרכזת תקן מקור'!E484</f>
        <v>תנור מיקרוגל</v>
      </c>
      <c r="AF484" s="189">
        <f>'טבלה מרכזת תקן מקור'!F484</f>
        <v>1200</v>
      </c>
      <c r="AG484" s="189">
        <f>'טבלה מרכזת תקן מקור'!G484</f>
        <v>1</v>
      </c>
      <c r="AH484" s="189">
        <f>'טבלה מרכזת תקן מקור'!H484</f>
        <v>1200</v>
      </c>
    </row>
    <row r="485" spans="2:34" ht="29.25" thickBot="1" x14ac:dyDescent="0.25">
      <c r="B485" s="190" t="str">
        <f>תקן[[#This Row],[סוג מרכז]]</f>
        <v>תשושי נפש</v>
      </c>
      <c r="C485" s="190">
        <f>תקן[[#This Row],[גודל מרכז]]</f>
        <v>30</v>
      </c>
      <c r="D485" s="190" t="str">
        <f>תקן[[#This Row],[סוג פריט]]</f>
        <v>מטבח וחדר אוכל</v>
      </c>
      <c r="E485" s="190" t="str">
        <f>תקן[[#This Row],[קטגוריה]]</f>
        <v>חדר אוכל</v>
      </c>
      <c r="F485" s="177" t="str">
        <f>תקן[[#This Row],[תיאור הפריט]]</f>
        <v>תפריט דיגיטלי עם אפשרות להזמנות</v>
      </c>
      <c r="G485" s="190">
        <f>תקן[[#This Row],[עלות פריט]]</f>
        <v>2500</v>
      </c>
      <c r="H485" s="190">
        <f>תקן[[#This Row],[כמות]]</f>
        <v>1</v>
      </c>
      <c r="I485" s="190">
        <f>תקן[[#This Row],[סהכ עלות]]</f>
        <v>2500</v>
      </c>
      <c r="J485" s="191"/>
      <c r="K485" s="179" t="str">
        <f t="shared" si="90"/>
        <v>תפריט דיגיטלי עם אפשרות להזמנות</v>
      </c>
      <c r="L485" s="180"/>
      <c r="M485" s="181">
        <f t="shared" si="88"/>
        <v>-1</v>
      </c>
      <c r="N485" s="181">
        <f t="shared" si="89"/>
        <v>0</v>
      </c>
      <c r="O485" s="180"/>
      <c r="P485" s="192"/>
      <c r="Q485" s="185" t="str">
        <f t="shared" si="84"/>
        <v>תשושי נפש</v>
      </c>
      <c r="R485" s="185">
        <f t="shared" si="85"/>
        <v>30</v>
      </c>
      <c r="S485" s="185" t="str">
        <f t="shared" si="86"/>
        <v>מטבח וחדר אוכל</v>
      </c>
      <c r="T485" s="186" t="str">
        <f t="shared" si="87"/>
        <v>תפריט דיגיטלי עם אפשרות להזמנות</v>
      </c>
      <c r="U485" s="187">
        <f t="shared" si="81"/>
        <v>0</v>
      </c>
      <c r="V485" s="181">
        <f t="shared" si="82"/>
        <v>-1</v>
      </c>
      <c r="W485" s="181">
        <f t="shared" si="83"/>
        <v>2500</v>
      </c>
      <c r="X485" s="181">
        <f t="shared" si="91"/>
        <v>0</v>
      </c>
      <c r="Y485" s="193"/>
      <c r="AA485" s="189" t="str">
        <f>'טבלה מרכזת תקן מקור'!A485</f>
        <v>תשושי נפש</v>
      </c>
      <c r="AB485" s="189">
        <f>'טבלה מרכזת תקן מקור'!B485</f>
        <v>30</v>
      </c>
      <c r="AC485" s="189" t="str">
        <f>'טבלה מרכזת תקן מקור'!C485</f>
        <v>מטבח וחדר אוכל</v>
      </c>
      <c r="AD485" s="189" t="str">
        <f>'טבלה מרכזת תקן מקור'!D485</f>
        <v>חדר אוכל</v>
      </c>
      <c r="AE485" s="189" t="str">
        <f>'טבלה מרכזת תקן מקור'!E485</f>
        <v>תפריט דיגיטלי עם אפשרות להזמנות</v>
      </c>
      <c r="AF485" s="189">
        <f>'טבלה מרכזת תקן מקור'!F485</f>
        <v>2500</v>
      </c>
      <c r="AG485" s="189">
        <f>'טבלה מרכזת תקן מקור'!G485</f>
        <v>1</v>
      </c>
      <c r="AH485" s="189">
        <f>'טבלה מרכזת תקן מקור'!H485</f>
        <v>2500</v>
      </c>
    </row>
    <row r="486" spans="2:34" ht="15" thickBot="1" x14ac:dyDescent="0.25">
      <c r="B486" s="190" t="str">
        <f>תקן[[#This Row],[סוג מרכז]]</f>
        <v>תשושי נפש</v>
      </c>
      <c r="C486" s="190">
        <f>תקן[[#This Row],[גודל מרכז]]</f>
        <v>30</v>
      </c>
      <c r="D486" s="190" t="str">
        <f>תקן[[#This Row],[סוג פריט]]</f>
        <v>מיחשוב</v>
      </c>
      <c r="E486" s="190" t="str">
        <f>תקן[[#This Row],[קטגוריה]]</f>
        <v>חדר מזכירות וקבלה</v>
      </c>
      <c r="F486" s="177" t="str">
        <f>תקן[[#This Row],[תיאור הפריט]]</f>
        <v>מגרסת נייר משרדית</v>
      </c>
      <c r="G486" s="190">
        <f>תקן[[#This Row],[עלות פריט]]</f>
        <v>600</v>
      </c>
      <c r="H486" s="190">
        <f>תקן[[#This Row],[כמות]]</f>
        <v>1</v>
      </c>
      <c r="I486" s="190">
        <f>תקן[[#This Row],[סהכ עלות]]</f>
        <v>600</v>
      </c>
      <c r="J486" s="191"/>
      <c r="K486" s="179" t="str">
        <f t="shared" si="90"/>
        <v>מגרסת נייר משרדית</v>
      </c>
      <c r="L486" s="180"/>
      <c r="M486" s="181">
        <f t="shared" si="88"/>
        <v>-1</v>
      </c>
      <c r="N486" s="181">
        <f t="shared" si="89"/>
        <v>0</v>
      </c>
      <c r="O486" s="180"/>
      <c r="P486" s="192"/>
      <c r="Q486" s="185" t="str">
        <f t="shared" si="84"/>
        <v>תשושי נפש</v>
      </c>
      <c r="R486" s="185">
        <f t="shared" si="85"/>
        <v>30</v>
      </c>
      <c r="S486" s="185" t="str">
        <f t="shared" si="86"/>
        <v>מיחשוב</v>
      </c>
      <c r="T486" s="186" t="str">
        <f t="shared" si="87"/>
        <v>מגרסת נייר משרדית</v>
      </c>
      <c r="U486" s="187">
        <f t="shared" si="81"/>
        <v>0</v>
      </c>
      <c r="V486" s="181">
        <f t="shared" si="82"/>
        <v>-1</v>
      </c>
      <c r="W486" s="181">
        <f t="shared" si="83"/>
        <v>600</v>
      </c>
      <c r="X486" s="181">
        <f t="shared" si="91"/>
        <v>0</v>
      </c>
      <c r="Y486" s="193"/>
      <c r="AA486" s="189" t="str">
        <f>'טבלה מרכזת תקן מקור'!A486</f>
        <v>תשושי נפש</v>
      </c>
      <c r="AB486" s="189">
        <f>'טבלה מרכזת תקן מקור'!B486</f>
        <v>30</v>
      </c>
      <c r="AC486" s="189" t="str">
        <f>'טבלה מרכזת תקן מקור'!C486</f>
        <v>מיחשוב</v>
      </c>
      <c r="AD486" s="189" t="str">
        <f>'טבלה מרכזת תקן מקור'!D486</f>
        <v>חדר מזכירות וקבלה</v>
      </c>
      <c r="AE486" s="189" t="str">
        <f>'טבלה מרכזת תקן מקור'!E486</f>
        <v>מגרסת נייר משרדית</v>
      </c>
      <c r="AF486" s="189">
        <f>'טבלה מרכזת תקן מקור'!F486</f>
        <v>600</v>
      </c>
      <c r="AG486" s="189">
        <f>'טבלה מרכזת תקן מקור'!G486</f>
        <v>1</v>
      </c>
      <c r="AH486" s="189">
        <f>'טבלה מרכזת תקן מקור'!H486</f>
        <v>600</v>
      </c>
    </row>
    <row r="487" spans="2:34" ht="15" thickBot="1" x14ac:dyDescent="0.25">
      <c r="B487" s="190" t="str">
        <f>תקן[[#This Row],[סוג מרכז]]</f>
        <v>תשושי נפש</v>
      </c>
      <c r="C487" s="190">
        <f>תקן[[#This Row],[גודל מרכז]]</f>
        <v>30</v>
      </c>
      <c r="D487" s="190" t="str">
        <f>תקן[[#This Row],[סוג פריט]]</f>
        <v>מיחשוב</v>
      </c>
      <c r="E487" s="190" t="str">
        <f>תקן[[#This Row],[קטגוריה]]</f>
        <v>חדר מזכירות וקבלה</v>
      </c>
      <c r="F487" s="177" t="str">
        <f>תקן[[#This Row],[תיאור הפריט]]</f>
        <v>מדפסת משולבת</v>
      </c>
      <c r="G487" s="190">
        <f>תקן[[#This Row],[עלות פריט]]</f>
        <v>1200</v>
      </c>
      <c r="H487" s="190">
        <f>תקן[[#This Row],[כמות]]</f>
        <v>1</v>
      </c>
      <c r="I487" s="190">
        <f>תקן[[#This Row],[סהכ עלות]]</f>
        <v>1200</v>
      </c>
      <c r="J487" s="191"/>
      <c r="K487" s="179" t="str">
        <f t="shared" si="90"/>
        <v>מדפסת משולבת</v>
      </c>
      <c r="L487" s="180"/>
      <c r="M487" s="181">
        <f t="shared" si="88"/>
        <v>-1</v>
      </c>
      <c r="N487" s="181">
        <f t="shared" si="89"/>
        <v>0</v>
      </c>
      <c r="O487" s="180"/>
      <c r="P487" s="192"/>
      <c r="Q487" s="185" t="str">
        <f t="shared" si="84"/>
        <v>תשושי נפש</v>
      </c>
      <c r="R487" s="185">
        <f t="shared" si="85"/>
        <v>30</v>
      </c>
      <c r="S487" s="185" t="str">
        <f t="shared" si="86"/>
        <v>מיחשוב</v>
      </c>
      <c r="T487" s="186" t="str">
        <f t="shared" si="87"/>
        <v>מדפסת משולבת</v>
      </c>
      <c r="U487" s="187">
        <f t="shared" si="81"/>
        <v>0</v>
      </c>
      <c r="V487" s="181">
        <f t="shared" si="82"/>
        <v>-1</v>
      </c>
      <c r="W487" s="181">
        <f t="shared" si="83"/>
        <v>1200</v>
      </c>
      <c r="X487" s="181">
        <f t="shared" si="91"/>
        <v>0</v>
      </c>
      <c r="Y487" s="193"/>
      <c r="AA487" s="189" t="str">
        <f>'טבלה מרכזת תקן מקור'!A487</f>
        <v>תשושי נפש</v>
      </c>
      <c r="AB487" s="189">
        <f>'טבלה מרכזת תקן מקור'!B487</f>
        <v>30</v>
      </c>
      <c r="AC487" s="189" t="str">
        <f>'טבלה מרכזת תקן מקור'!C487</f>
        <v>מיחשוב</v>
      </c>
      <c r="AD487" s="189" t="str">
        <f>'טבלה מרכזת תקן מקור'!D487</f>
        <v>חדר מזכירות וקבלה</v>
      </c>
      <c r="AE487" s="189" t="str">
        <f>'טבלה מרכזת תקן מקור'!E487</f>
        <v>מדפסת משולבת</v>
      </c>
      <c r="AF487" s="189">
        <f>'טבלה מרכזת תקן מקור'!F487</f>
        <v>1200</v>
      </c>
      <c r="AG487" s="189">
        <f>'טבלה מרכזת תקן מקור'!G487</f>
        <v>1</v>
      </c>
      <c r="AH487" s="189">
        <f>'טבלה מרכזת תקן מקור'!H487</f>
        <v>1200</v>
      </c>
    </row>
    <row r="488" spans="2:34" ht="15" thickBot="1" x14ac:dyDescent="0.25">
      <c r="B488" s="190" t="str">
        <f>תקן[[#This Row],[סוג מרכז]]</f>
        <v>תשושי נפש</v>
      </c>
      <c r="C488" s="190">
        <f>תקן[[#This Row],[גודל מרכז]]</f>
        <v>30</v>
      </c>
      <c r="D488" s="190" t="str">
        <f>תקן[[#This Row],[סוג פריט]]</f>
        <v>מיחשוב</v>
      </c>
      <c r="E488" s="190" t="str">
        <f>תקן[[#This Row],[קטגוריה]]</f>
        <v>חדר מחשבים</v>
      </c>
      <c r="F488" s="177" t="str">
        <f>תקן[[#This Row],[תיאור הפריט]]</f>
        <v>מדפסת משולבת</v>
      </c>
      <c r="G488" s="190">
        <f>תקן[[#This Row],[עלות פריט]]</f>
        <v>1200</v>
      </c>
      <c r="H488" s="190">
        <f>תקן[[#This Row],[כמות]]</f>
        <v>1</v>
      </c>
      <c r="I488" s="190">
        <f>תקן[[#This Row],[סהכ עלות]]</f>
        <v>1200</v>
      </c>
      <c r="J488" s="191"/>
      <c r="K488" s="179" t="str">
        <f t="shared" si="90"/>
        <v>מדפסת משולבת</v>
      </c>
      <c r="L488" s="180"/>
      <c r="M488" s="181">
        <f t="shared" si="88"/>
        <v>-1</v>
      </c>
      <c r="N488" s="181">
        <f t="shared" si="89"/>
        <v>0</v>
      </c>
      <c r="O488" s="180"/>
      <c r="P488" s="192"/>
      <c r="Q488" s="185" t="str">
        <f t="shared" si="84"/>
        <v>תשושי נפש</v>
      </c>
      <c r="R488" s="185">
        <f t="shared" si="85"/>
        <v>30</v>
      </c>
      <c r="S488" s="185" t="str">
        <f t="shared" si="86"/>
        <v>מיחשוב</v>
      </c>
      <c r="T488" s="186" t="str">
        <f t="shared" si="87"/>
        <v>מדפסת משולבת</v>
      </c>
      <c r="U488" s="187">
        <f t="shared" si="81"/>
        <v>0</v>
      </c>
      <c r="V488" s="181">
        <f t="shared" si="82"/>
        <v>-1</v>
      </c>
      <c r="W488" s="181">
        <f t="shared" si="83"/>
        <v>1200</v>
      </c>
      <c r="X488" s="181">
        <f t="shared" si="91"/>
        <v>0</v>
      </c>
      <c r="Y488" s="193"/>
      <c r="AA488" s="189" t="str">
        <f>'טבלה מרכזת תקן מקור'!A488</f>
        <v>תשושי נפש</v>
      </c>
      <c r="AB488" s="189">
        <f>'טבלה מרכזת תקן מקור'!B488</f>
        <v>30</v>
      </c>
      <c r="AC488" s="189" t="str">
        <f>'טבלה מרכזת תקן מקור'!C488</f>
        <v>מיחשוב</v>
      </c>
      <c r="AD488" s="189" t="str">
        <f>'טבלה מרכזת תקן מקור'!D488</f>
        <v>חדר מחשבים</v>
      </c>
      <c r="AE488" s="189" t="str">
        <f>'טבלה מרכזת תקן מקור'!E488</f>
        <v>מדפסת משולבת</v>
      </c>
      <c r="AF488" s="189">
        <f>'טבלה מרכזת תקן מקור'!F488</f>
        <v>1200</v>
      </c>
      <c r="AG488" s="189">
        <f>'טבלה מרכזת תקן מקור'!G488</f>
        <v>1</v>
      </c>
      <c r="AH488" s="189">
        <f>'טבלה מרכזת תקן מקור'!H488</f>
        <v>1200</v>
      </c>
    </row>
    <row r="489" spans="2:34" ht="15" thickBot="1" x14ac:dyDescent="0.25">
      <c r="B489" s="190" t="str">
        <f>תקן[[#This Row],[סוג מרכז]]</f>
        <v>תשושי נפש</v>
      </c>
      <c r="C489" s="190">
        <f>תקן[[#This Row],[גודל מרכז]]</f>
        <v>30</v>
      </c>
      <c r="D489" s="190" t="str">
        <f>תקן[[#This Row],[סוג פריט]]</f>
        <v>מיחשוב</v>
      </c>
      <c r="E489" s="190" t="str">
        <f>תקן[[#This Row],[קטגוריה]]</f>
        <v>חדר מחשבים</v>
      </c>
      <c r="F489" s="177" t="str">
        <f>תקן[[#This Row],[תיאור הפריט]]</f>
        <v>מחשב נייד לתצוגות</v>
      </c>
      <c r="G489" s="190">
        <f>תקן[[#This Row],[עלות פריט]]</f>
        <v>2500</v>
      </c>
      <c r="H489" s="190">
        <f>תקן[[#This Row],[כמות]]</f>
        <v>1</v>
      </c>
      <c r="I489" s="190">
        <f>תקן[[#This Row],[סהכ עלות]]</f>
        <v>2500</v>
      </c>
      <c r="J489" s="191"/>
      <c r="K489" s="179" t="str">
        <f t="shared" si="90"/>
        <v>מחשב נייד לתצוגות</v>
      </c>
      <c r="L489" s="180"/>
      <c r="M489" s="181">
        <f t="shared" si="88"/>
        <v>-1</v>
      </c>
      <c r="N489" s="181">
        <f t="shared" si="89"/>
        <v>0</v>
      </c>
      <c r="O489" s="180"/>
      <c r="P489" s="192"/>
      <c r="Q489" s="185" t="str">
        <f t="shared" si="84"/>
        <v>תשושי נפש</v>
      </c>
      <c r="R489" s="185">
        <f t="shared" si="85"/>
        <v>30</v>
      </c>
      <c r="S489" s="185" t="str">
        <f t="shared" si="86"/>
        <v>מיחשוב</v>
      </c>
      <c r="T489" s="186" t="str">
        <f t="shared" si="87"/>
        <v>מחשב נייד לתצוגות</v>
      </c>
      <c r="U489" s="187">
        <f t="shared" si="81"/>
        <v>0</v>
      </c>
      <c r="V489" s="181">
        <f t="shared" si="82"/>
        <v>-1</v>
      </c>
      <c r="W489" s="181">
        <f t="shared" si="83"/>
        <v>2500</v>
      </c>
      <c r="X489" s="181">
        <f t="shared" si="91"/>
        <v>0</v>
      </c>
      <c r="Y489" s="193"/>
      <c r="AA489" s="189" t="str">
        <f>'טבלה מרכזת תקן מקור'!A489</f>
        <v>תשושי נפש</v>
      </c>
      <c r="AB489" s="189">
        <f>'טבלה מרכזת תקן מקור'!B489</f>
        <v>30</v>
      </c>
      <c r="AC489" s="189" t="str">
        <f>'טבלה מרכזת תקן מקור'!C489</f>
        <v>מיחשוב</v>
      </c>
      <c r="AD489" s="189" t="str">
        <f>'טבלה מרכזת תקן מקור'!D489</f>
        <v>חדר מחשבים</v>
      </c>
      <c r="AE489" s="189" t="str">
        <f>'טבלה מרכזת תקן מקור'!E489</f>
        <v>מחשב נייד לתצוגות</v>
      </c>
      <c r="AF489" s="189">
        <f>'טבלה מרכזת תקן מקור'!F489</f>
        <v>2500</v>
      </c>
      <c r="AG489" s="189">
        <f>'טבלה מרכזת תקן מקור'!G489</f>
        <v>1</v>
      </c>
      <c r="AH489" s="189">
        <f>'טבלה מרכזת תקן מקור'!H489</f>
        <v>2500</v>
      </c>
    </row>
    <row r="490" spans="2:34" ht="15" thickBot="1" x14ac:dyDescent="0.25">
      <c r="B490" s="190" t="str">
        <f>תקן[[#This Row],[סוג מרכז]]</f>
        <v>תשושי נפש</v>
      </c>
      <c r="C490" s="190">
        <f>תקן[[#This Row],[גודל מרכז]]</f>
        <v>30</v>
      </c>
      <c r="D490" s="190" t="str">
        <f>תקן[[#This Row],[סוג פריט]]</f>
        <v>מיחשוב</v>
      </c>
      <c r="E490" s="190" t="str">
        <f>תקן[[#This Row],[קטגוריה]]</f>
        <v>חדר מחשבים</v>
      </c>
      <c r="F490" s="177" t="str">
        <f>תקן[[#This Row],[תיאור הפריט]]</f>
        <v xml:space="preserve">מחשב+תוכנות </v>
      </c>
      <c r="G490" s="190">
        <f>תקן[[#This Row],[עלות פריט]]</f>
        <v>3500</v>
      </c>
      <c r="H490" s="190">
        <f>תקן[[#This Row],[כמות]]</f>
        <v>2</v>
      </c>
      <c r="I490" s="190">
        <f>תקן[[#This Row],[סהכ עלות]]</f>
        <v>7000</v>
      </c>
      <c r="J490" s="191"/>
      <c r="K490" s="179" t="str">
        <f t="shared" si="90"/>
        <v xml:space="preserve">מחשב+תוכנות </v>
      </c>
      <c r="L490" s="180"/>
      <c r="M490" s="181">
        <f t="shared" si="88"/>
        <v>-2</v>
      </c>
      <c r="N490" s="181">
        <f t="shared" si="89"/>
        <v>0</v>
      </c>
      <c r="O490" s="180"/>
      <c r="P490" s="192"/>
      <c r="Q490" s="185" t="str">
        <f t="shared" si="84"/>
        <v>תשושי נפש</v>
      </c>
      <c r="R490" s="185">
        <f t="shared" si="85"/>
        <v>30</v>
      </c>
      <c r="S490" s="185" t="str">
        <f t="shared" si="86"/>
        <v>מיחשוב</v>
      </c>
      <c r="T490" s="186" t="str">
        <f t="shared" si="87"/>
        <v xml:space="preserve">מחשב+תוכנות </v>
      </c>
      <c r="U490" s="187">
        <f t="shared" si="81"/>
        <v>0</v>
      </c>
      <c r="V490" s="181">
        <f t="shared" si="82"/>
        <v>-2</v>
      </c>
      <c r="W490" s="181">
        <f t="shared" si="83"/>
        <v>3500</v>
      </c>
      <c r="X490" s="181">
        <f t="shared" si="91"/>
        <v>0</v>
      </c>
      <c r="Y490" s="193"/>
      <c r="AA490" s="189" t="str">
        <f>'טבלה מרכזת תקן מקור'!A490</f>
        <v>תשושי נפש</v>
      </c>
      <c r="AB490" s="189">
        <f>'טבלה מרכזת תקן מקור'!B490</f>
        <v>30</v>
      </c>
      <c r="AC490" s="189" t="str">
        <f>'טבלה מרכזת תקן מקור'!C490</f>
        <v>מיחשוב</v>
      </c>
      <c r="AD490" s="189" t="str">
        <f>'טבלה מרכזת תקן מקור'!D490</f>
        <v>חדר מחשבים</v>
      </c>
      <c r="AE490" s="189" t="str">
        <f>'טבלה מרכזת תקן מקור'!E490</f>
        <v xml:space="preserve">מחשב+תוכנות </v>
      </c>
      <c r="AF490" s="189">
        <f>'טבלה מרכזת תקן מקור'!F490</f>
        <v>3500</v>
      </c>
      <c r="AG490" s="189">
        <f>'טבלה מרכזת תקן מקור'!G490</f>
        <v>2</v>
      </c>
      <c r="AH490" s="189">
        <f>'טבלה מרכזת תקן מקור'!H490</f>
        <v>7000</v>
      </c>
    </row>
    <row r="491" spans="2:34" ht="29.25" thickBot="1" x14ac:dyDescent="0.25">
      <c r="B491" s="190" t="str">
        <f>תקן[[#This Row],[סוג מרכז]]</f>
        <v>תשושי נפש</v>
      </c>
      <c r="C491" s="190">
        <f>תקן[[#This Row],[גודל מרכז]]</f>
        <v>30</v>
      </c>
      <c r="D491" s="190" t="str">
        <f>תקן[[#This Row],[סוג פריט]]</f>
        <v>מיחשוב</v>
      </c>
      <c r="E491" s="190" t="str">
        <f>תקן[[#This Row],[קטגוריה]]</f>
        <v>חדר מזכירות וקבלה</v>
      </c>
      <c r="F491" s="177" t="str">
        <f>תקן[[#This Row],[תיאור הפריט]]</f>
        <v>מחשב+תוכנות הפעלה ומשרד</v>
      </c>
      <c r="G491" s="190">
        <f>תקן[[#This Row],[עלות פריט]]</f>
        <v>3500</v>
      </c>
      <c r="H491" s="190">
        <f>תקן[[#This Row],[כמות]]</f>
        <v>1</v>
      </c>
      <c r="I491" s="190">
        <f>תקן[[#This Row],[סהכ עלות]]</f>
        <v>3500</v>
      </c>
      <c r="J491" s="191"/>
      <c r="K491" s="179" t="str">
        <f t="shared" si="90"/>
        <v>מחשב+תוכנות הפעלה ומשרד</v>
      </c>
      <c r="L491" s="180"/>
      <c r="M491" s="181">
        <f t="shared" si="88"/>
        <v>-1</v>
      </c>
      <c r="N491" s="181">
        <f t="shared" si="89"/>
        <v>0</v>
      </c>
      <c r="O491" s="180"/>
      <c r="P491" s="192"/>
      <c r="Q491" s="185" t="str">
        <f t="shared" si="84"/>
        <v>תשושי נפש</v>
      </c>
      <c r="R491" s="185">
        <f t="shared" si="85"/>
        <v>30</v>
      </c>
      <c r="S491" s="185" t="str">
        <f t="shared" si="86"/>
        <v>מיחשוב</v>
      </c>
      <c r="T491" s="186" t="str">
        <f t="shared" si="87"/>
        <v>מחשב+תוכנות הפעלה ומשרד</v>
      </c>
      <c r="U491" s="187">
        <f t="shared" si="81"/>
        <v>0</v>
      </c>
      <c r="V491" s="181">
        <f t="shared" si="82"/>
        <v>-1</v>
      </c>
      <c r="W491" s="181">
        <f t="shared" si="83"/>
        <v>3500</v>
      </c>
      <c r="X491" s="181">
        <f t="shared" si="91"/>
        <v>0</v>
      </c>
      <c r="Y491" s="193"/>
      <c r="AA491" s="189" t="str">
        <f>'טבלה מרכזת תקן מקור'!A491</f>
        <v>תשושי נפש</v>
      </c>
      <c r="AB491" s="189">
        <f>'טבלה מרכזת תקן מקור'!B491</f>
        <v>30</v>
      </c>
      <c r="AC491" s="189" t="str">
        <f>'טבלה מרכזת תקן מקור'!C491</f>
        <v>מיחשוב</v>
      </c>
      <c r="AD491" s="189" t="str">
        <f>'טבלה מרכזת תקן מקור'!D491</f>
        <v>חדר מזכירות וקבלה</v>
      </c>
      <c r="AE491" s="189" t="str">
        <f>'טבלה מרכזת תקן מקור'!E491</f>
        <v>מחשב+תוכנות הפעלה ומשרד</v>
      </c>
      <c r="AF491" s="189">
        <f>'טבלה מרכזת תקן מקור'!F491</f>
        <v>3500</v>
      </c>
      <c r="AG491" s="189">
        <f>'טבלה מרכזת תקן מקור'!G491</f>
        <v>1</v>
      </c>
      <c r="AH491" s="189">
        <f>'טבלה מרכזת תקן מקור'!H491</f>
        <v>3500</v>
      </c>
    </row>
    <row r="492" spans="2:34" ht="29.25" thickBot="1" x14ac:dyDescent="0.25">
      <c r="B492" s="190" t="str">
        <f>תקן[[#This Row],[סוג מרכז]]</f>
        <v>תשושי נפש</v>
      </c>
      <c r="C492" s="190">
        <f>תקן[[#This Row],[גודל מרכז]]</f>
        <v>30</v>
      </c>
      <c r="D492" s="190" t="str">
        <f>תקן[[#This Row],[סוג פריט]]</f>
        <v>מיחשוב</v>
      </c>
      <c r="E492" s="190" t="str">
        <f>תקן[[#This Row],[קטגוריה]]</f>
        <v>חדרי צוות/רב תחומי</v>
      </c>
      <c r="F492" s="177" t="str">
        <f>תקן[[#This Row],[תיאור הפריט]]</f>
        <v>מחשב+תוכנות הפעלה ומשרד</v>
      </c>
      <c r="G492" s="190">
        <f>תקן[[#This Row],[עלות פריט]]</f>
        <v>3500</v>
      </c>
      <c r="H492" s="190">
        <f>תקן[[#This Row],[כמות]]</f>
        <v>1</v>
      </c>
      <c r="I492" s="190">
        <f>תקן[[#This Row],[סהכ עלות]]</f>
        <v>3500</v>
      </c>
      <c r="J492" s="191"/>
      <c r="K492" s="179" t="str">
        <f t="shared" si="90"/>
        <v>מחשב+תוכנות הפעלה ומשרד</v>
      </c>
      <c r="L492" s="180"/>
      <c r="M492" s="181">
        <f t="shared" si="88"/>
        <v>-1</v>
      </c>
      <c r="N492" s="181">
        <f t="shared" si="89"/>
        <v>0</v>
      </c>
      <c r="O492" s="180"/>
      <c r="P492" s="192"/>
      <c r="Q492" s="185" t="str">
        <f t="shared" si="84"/>
        <v>תשושי נפש</v>
      </c>
      <c r="R492" s="185">
        <f t="shared" si="85"/>
        <v>30</v>
      </c>
      <c r="S492" s="185" t="str">
        <f t="shared" si="86"/>
        <v>מיחשוב</v>
      </c>
      <c r="T492" s="186" t="str">
        <f t="shared" si="87"/>
        <v>מחשב+תוכנות הפעלה ומשרד</v>
      </c>
      <c r="U492" s="187">
        <f t="shared" si="81"/>
        <v>0</v>
      </c>
      <c r="V492" s="181">
        <f t="shared" si="82"/>
        <v>-1</v>
      </c>
      <c r="W492" s="181">
        <f t="shared" si="83"/>
        <v>3500</v>
      </c>
      <c r="X492" s="181">
        <f t="shared" si="91"/>
        <v>0</v>
      </c>
      <c r="Y492" s="193"/>
      <c r="AA492" s="189" t="str">
        <f>'טבלה מרכזת תקן מקור'!A492</f>
        <v>תשושי נפש</v>
      </c>
      <c r="AB492" s="189">
        <f>'טבלה מרכזת תקן מקור'!B492</f>
        <v>30</v>
      </c>
      <c r="AC492" s="189" t="str">
        <f>'טבלה מרכזת תקן מקור'!C492</f>
        <v>מיחשוב</v>
      </c>
      <c r="AD492" s="189" t="str">
        <f>'טבלה מרכזת תקן מקור'!D492</f>
        <v>חדרי צוות/רב תחומי</v>
      </c>
      <c r="AE492" s="189" t="str">
        <f>'טבלה מרכזת תקן מקור'!E492</f>
        <v>מחשב+תוכנות הפעלה ומשרד</v>
      </c>
      <c r="AF492" s="189">
        <f>'טבלה מרכזת תקן מקור'!F492</f>
        <v>3500</v>
      </c>
      <c r="AG492" s="189">
        <f>'טבלה מרכזת תקן מקור'!G492</f>
        <v>1</v>
      </c>
      <c r="AH492" s="189">
        <f>'טבלה מרכזת תקן מקור'!H492</f>
        <v>3500</v>
      </c>
    </row>
    <row r="493" spans="2:34" ht="15" thickBot="1" x14ac:dyDescent="0.25">
      <c r="B493" s="190" t="str">
        <f>תקן[[#This Row],[סוג מרכז]]</f>
        <v>תשושי נפש</v>
      </c>
      <c r="C493" s="190">
        <f>תקן[[#This Row],[גודל מרכז]]</f>
        <v>30</v>
      </c>
      <c r="D493" s="190" t="str">
        <f>תקן[[#This Row],[סוג פריט]]</f>
        <v>ציוד אלקטרוני</v>
      </c>
      <c r="E493" s="190" t="str">
        <f>תקן[[#This Row],[קטגוריה]]</f>
        <v>כללי</v>
      </c>
      <c r="F493" s="177" t="str">
        <f>תקן[[#This Row],[תיאור הפריט]]</f>
        <v>דפיברלטור</v>
      </c>
      <c r="G493" s="190">
        <f>תקן[[#This Row],[עלות פריט]]</f>
        <v>4500</v>
      </c>
      <c r="H493" s="190">
        <f>תקן[[#This Row],[כמות]]</f>
        <v>1</v>
      </c>
      <c r="I493" s="190">
        <f>תקן[[#This Row],[סהכ עלות]]</f>
        <v>4500</v>
      </c>
      <c r="J493" s="191"/>
      <c r="K493" s="179" t="str">
        <f t="shared" si="90"/>
        <v>דפיברלטור</v>
      </c>
      <c r="L493" s="180"/>
      <c r="M493" s="181">
        <f t="shared" si="88"/>
        <v>-1</v>
      </c>
      <c r="N493" s="181">
        <f t="shared" si="89"/>
        <v>0</v>
      </c>
      <c r="O493" s="180"/>
      <c r="P493" s="192"/>
      <c r="Q493" s="185" t="str">
        <f t="shared" si="84"/>
        <v>תשושי נפש</v>
      </c>
      <c r="R493" s="185">
        <f t="shared" si="85"/>
        <v>30</v>
      </c>
      <c r="S493" s="185" t="str">
        <f t="shared" si="86"/>
        <v>ציוד אלקטרוני</v>
      </c>
      <c r="T493" s="186" t="str">
        <f t="shared" si="87"/>
        <v>דפיברלטור</v>
      </c>
      <c r="U493" s="187">
        <f t="shared" si="81"/>
        <v>0</v>
      </c>
      <c r="V493" s="181">
        <f t="shared" si="82"/>
        <v>-1</v>
      </c>
      <c r="W493" s="181">
        <f t="shared" si="83"/>
        <v>4500</v>
      </c>
      <c r="X493" s="181">
        <f t="shared" si="91"/>
        <v>0</v>
      </c>
      <c r="Y493" s="193"/>
      <c r="AA493" s="189" t="str">
        <f>'טבלה מרכזת תקן מקור'!A493</f>
        <v>תשושי נפש</v>
      </c>
      <c r="AB493" s="189">
        <f>'טבלה מרכזת תקן מקור'!B493</f>
        <v>30</v>
      </c>
      <c r="AC493" s="189" t="str">
        <f>'טבלה מרכזת תקן מקור'!C493</f>
        <v>ציוד אלקטרוני</v>
      </c>
      <c r="AD493" s="189" t="str">
        <f>'טבלה מרכזת תקן מקור'!D493</f>
        <v>כללי</v>
      </c>
      <c r="AE493" s="189" t="str">
        <f>'טבלה מרכזת תקן מקור'!E493</f>
        <v>דפיברלטור</v>
      </c>
      <c r="AF493" s="189">
        <f>'טבלה מרכזת תקן מקור'!F493</f>
        <v>4500</v>
      </c>
      <c r="AG493" s="189">
        <f>'טבלה מרכזת תקן מקור'!G493</f>
        <v>1</v>
      </c>
      <c r="AH493" s="189">
        <f>'טבלה מרכזת תקן מקור'!H493</f>
        <v>4500</v>
      </c>
    </row>
    <row r="494" spans="2:34" ht="29.25" thickBot="1" x14ac:dyDescent="0.25">
      <c r="B494" s="190" t="str">
        <f>תקן[[#This Row],[סוג מרכז]]</f>
        <v>תשושי נפש</v>
      </c>
      <c r="C494" s="190">
        <f>תקן[[#This Row],[גודל מרכז]]</f>
        <v>30</v>
      </c>
      <c r="D494" s="190" t="str">
        <f>תקן[[#This Row],[סוג פריט]]</f>
        <v>ציוד אלקטרוני</v>
      </c>
      <c r="E494" s="190" t="str">
        <f>תקן[[#This Row],[קטגוריה]]</f>
        <v>חדר מחשבים</v>
      </c>
      <c r="F494" s="177" t="str">
        <f>תקן[[#This Row],[תיאור הפריט]]</f>
        <v>טלוויזיה 42 (כולל הובלה והתקנה)</v>
      </c>
      <c r="G494" s="190">
        <f>תקן[[#This Row],[עלות פריט]]</f>
        <v>2500</v>
      </c>
      <c r="H494" s="190">
        <f>תקן[[#This Row],[כמות]]</f>
        <v>1</v>
      </c>
      <c r="I494" s="190">
        <f>תקן[[#This Row],[סהכ עלות]]</f>
        <v>2500</v>
      </c>
      <c r="J494" s="191"/>
      <c r="K494" s="179" t="str">
        <f t="shared" si="90"/>
        <v>טלוויזיה 42 (כולל הובלה והתקנה)</v>
      </c>
      <c r="L494" s="180"/>
      <c r="M494" s="181">
        <f t="shared" si="88"/>
        <v>-1</v>
      </c>
      <c r="N494" s="181">
        <f t="shared" si="89"/>
        <v>0</v>
      </c>
      <c r="O494" s="180"/>
      <c r="P494" s="192"/>
      <c r="Q494" s="185" t="str">
        <f t="shared" si="84"/>
        <v>תשושי נפש</v>
      </c>
      <c r="R494" s="185">
        <f t="shared" si="85"/>
        <v>30</v>
      </c>
      <c r="S494" s="185" t="str">
        <f t="shared" si="86"/>
        <v>ציוד אלקטרוני</v>
      </c>
      <c r="T494" s="186" t="str">
        <f t="shared" si="87"/>
        <v>טלוויזיה 42 (כולל הובלה והתקנה)</v>
      </c>
      <c r="U494" s="187">
        <f t="shared" si="81"/>
        <v>0</v>
      </c>
      <c r="V494" s="181">
        <f t="shared" si="82"/>
        <v>-1</v>
      </c>
      <c r="W494" s="181">
        <f t="shared" si="83"/>
        <v>2500</v>
      </c>
      <c r="X494" s="181">
        <f t="shared" si="91"/>
        <v>0</v>
      </c>
      <c r="Y494" s="193"/>
      <c r="AA494" s="189" t="str">
        <f>'טבלה מרכזת תקן מקור'!A494</f>
        <v>תשושי נפש</v>
      </c>
      <c r="AB494" s="189">
        <f>'טבלה מרכזת תקן מקור'!B494</f>
        <v>30</v>
      </c>
      <c r="AC494" s="189" t="str">
        <f>'טבלה מרכזת תקן מקור'!C494</f>
        <v>ציוד אלקטרוני</v>
      </c>
      <c r="AD494" s="189" t="str">
        <f>'טבלה מרכזת תקן מקור'!D494</f>
        <v>חדר מחשבים</v>
      </c>
      <c r="AE494" s="189" t="str">
        <f>'טבלה מרכזת תקן מקור'!E494</f>
        <v>טלוויזיה 42 (כולל הובלה והתקנה)</v>
      </c>
      <c r="AF494" s="189">
        <f>'טבלה מרכזת תקן מקור'!F494</f>
        <v>2500</v>
      </c>
      <c r="AG494" s="189">
        <f>'טבלה מרכזת תקן מקור'!G494</f>
        <v>1</v>
      </c>
      <c r="AH494" s="189">
        <f>'טבלה מרכזת תקן מקור'!H494</f>
        <v>2500</v>
      </c>
    </row>
    <row r="495" spans="2:34" ht="29.25" thickBot="1" x14ac:dyDescent="0.25">
      <c r="B495" s="190" t="str">
        <f>תקן[[#This Row],[סוג מרכז]]</f>
        <v>תשושי נפש</v>
      </c>
      <c r="C495" s="190">
        <f>תקן[[#This Row],[גודל מרכז]]</f>
        <v>30</v>
      </c>
      <c r="D495" s="190" t="str">
        <f>תקן[[#This Row],[סוג פריט]]</f>
        <v>ציוד אלקטרוני</v>
      </c>
      <c r="E495" s="190" t="str">
        <f>תקן[[#This Row],[קטגוריה]]</f>
        <v>חדר מנהל</v>
      </c>
      <c r="F495" s="177" t="str">
        <f>תקן[[#This Row],[תיאור הפריט]]</f>
        <v>טלוויזיה 42 (כולל הובלה והתקנה)</v>
      </c>
      <c r="G495" s="190">
        <f>תקן[[#This Row],[עלות פריט]]</f>
        <v>2500</v>
      </c>
      <c r="H495" s="190">
        <f>תקן[[#This Row],[כמות]]</f>
        <v>1</v>
      </c>
      <c r="I495" s="190">
        <f>תקן[[#This Row],[סהכ עלות]]</f>
        <v>2500</v>
      </c>
      <c r="J495" s="191"/>
      <c r="K495" s="179" t="str">
        <f t="shared" si="90"/>
        <v>טלוויזיה 42 (כולל הובלה והתקנה)</v>
      </c>
      <c r="L495" s="180"/>
      <c r="M495" s="181">
        <f t="shared" si="88"/>
        <v>-1</v>
      </c>
      <c r="N495" s="181">
        <f t="shared" si="89"/>
        <v>0</v>
      </c>
      <c r="O495" s="180"/>
      <c r="P495" s="192"/>
      <c r="Q495" s="185" t="str">
        <f t="shared" si="84"/>
        <v>תשושי נפש</v>
      </c>
      <c r="R495" s="185">
        <f t="shared" si="85"/>
        <v>30</v>
      </c>
      <c r="S495" s="185" t="str">
        <f t="shared" si="86"/>
        <v>ציוד אלקטרוני</v>
      </c>
      <c r="T495" s="186" t="str">
        <f t="shared" si="87"/>
        <v>טלוויזיה 42 (כולל הובלה והתקנה)</v>
      </c>
      <c r="U495" s="187">
        <f t="shared" si="81"/>
        <v>0</v>
      </c>
      <c r="V495" s="181">
        <f t="shared" si="82"/>
        <v>-1</v>
      </c>
      <c r="W495" s="181">
        <f t="shared" si="83"/>
        <v>2500</v>
      </c>
      <c r="X495" s="181">
        <f t="shared" si="91"/>
        <v>0</v>
      </c>
      <c r="Y495" s="193"/>
      <c r="AA495" s="189" t="str">
        <f>'טבלה מרכזת תקן מקור'!A495</f>
        <v>תשושי נפש</v>
      </c>
      <c r="AB495" s="189">
        <f>'טבלה מרכזת תקן מקור'!B495</f>
        <v>30</v>
      </c>
      <c r="AC495" s="189" t="str">
        <f>'טבלה מרכזת תקן מקור'!C495</f>
        <v>ציוד אלקטרוני</v>
      </c>
      <c r="AD495" s="189" t="str">
        <f>'טבלה מרכזת תקן מקור'!D495</f>
        <v>חדר מנהל</v>
      </c>
      <c r="AE495" s="189" t="str">
        <f>'טבלה מרכזת תקן מקור'!E495</f>
        <v>טלוויזיה 42 (כולל הובלה והתקנה)</v>
      </c>
      <c r="AF495" s="189">
        <f>'טבלה מרכזת תקן מקור'!F495</f>
        <v>2500</v>
      </c>
      <c r="AG495" s="189">
        <f>'טבלה מרכזת תקן מקור'!G495</f>
        <v>1</v>
      </c>
      <c r="AH495" s="189">
        <f>'טבלה מרכזת תקן מקור'!H495</f>
        <v>2500</v>
      </c>
    </row>
    <row r="496" spans="2:34" ht="29.25" thickBot="1" x14ac:dyDescent="0.25">
      <c r="B496" s="190" t="str">
        <f>תקן[[#This Row],[סוג מרכז]]</f>
        <v>תשושי נפש</v>
      </c>
      <c r="C496" s="190">
        <f>תקן[[#This Row],[גודל מרכז]]</f>
        <v>30</v>
      </c>
      <c r="D496" s="190" t="str">
        <f>תקן[[#This Row],[סוג פריט]]</f>
        <v>ציוד אלקטרוני</v>
      </c>
      <c r="E496" s="190" t="str">
        <f>תקן[[#This Row],[קטגוריה]]</f>
        <v>חדרי פעילות/תעסוקה</v>
      </c>
      <c r="F496" s="177" t="str">
        <f>תקן[[#This Row],[תיאור הפריט]]</f>
        <v>טלוויזיה 42 (כולל הובלה והתקנה)</v>
      </c>
      <c r="G496" s="190">
        <f>תקן[[#This Row],[עלות פריט]]</f>
        <v>2500</v>
      </c>
      <c r="H496" s="190">
        <f>תקן[[#This Row],[כמות]]</f>
        <v>1</v>
      </c>
      <c r="I496" s="190">
        <f>תקן[[#This Row],[סהכ עלות]]</f>
        <v>2500</v>
      </c>
      <c r="J496" s="191"/>
      <c r="K496" s="179" t="str">
        <f t="shared" si="90"/>
        <v>טלוויזיה 42 (כולל הובלה והתקנה)</v>
      </c>
      <c r="L496" s="180"/>
      <c r="M496" s="181">
        <f t="shared" si="88"/>
        <v>-1</v>
      </c>
      <c r="N496" s="181">
        <f t="shared" si="89"/>
        <v>0</v>
      </c>
      <c r="O496" s="180"/>
      <c r="P496" s="192"/>
      <c r="Q496" s="185" t="str">
        <f t="shared" si="84"/>
        <v>תשושי נפש</v>
      </c>
      <c r="R496" s="185">
        <f t="shared" si="85"/>
        <v>30</v>
      </c>
      <c r="S496" s="185" t="str">
        <f t="shared" si="86"/>
        <v>ציוד אלקטרוני</v>
      </c>
      <c r="T496" s="186" t="str">
        <f t="shared" si="87"/>
        <v>טלוויזיה 42 (כולל הובלה והתקנה)</v>
      </c>
      <c r="U496" s="187">
        <f t="shared" si="81"/>
        <v>0</v>
      </c>
      <c r="V496" s="181">
        <f t="shared" si="82"/>
        <v>-1</v>
      </c>
      <c r="W496" s="181">
        <f t="shared" si="83"/>
        <v>2500</v>
      </c>
      <c r="X496" s="181">
        <f t="shared" si="91"/>
        <v>0</v>
      </c>
      <c r="Y496" s="193"/>
      <c r="AA496" s="189" t="str">
        <f>'טבלה מרכזת תקן מקור'!A496</f>
        <v>תשושי נפש</v>
      </c>
      <c r="AB496" s="189">
        <f>'טבלה מרכזת תקן מקור'!B496</f>
        <v>30</v>
      </c>
      <c r="AC496" s="189" t="str">
        <f>'טבלה מרכזת תקן מקור'!C496</f>
        <v>ציוד אלקטרוני</v>
      </c>
      <c r="AD496" s="189" t="str">
        <f>'טבלה מרכזת תקן מקור'!D496</f>
        <v>חדרי פעילות/תעסוקה</v>
      </c>
      <c r="AE496" s="189" t="str">
        <f>'טבלה מרכזת תקן מקור'!E496</f>
        <v>טלוויזיה 42 (כולל הובלה והתקנה)</v>
      </c>
      <c r="AF496" s="189">
        <f>'טבלה מרכזת תקן מקור'!F496</f>
        <v>2500</v>
      </c>
      <c r="AG496" s="189">
        <f>'טבלה מרכזת תקן מקור'!G496</f>
        <v>1</v>
      </c>
      <c r="AH496" s="189">
        <f>'טבלה מרכזת תקן מקור'!H496</f>
        <v>2500</v>
      </c>
    </row>
    <row r="497" spans="2:34" ht="29.25" thickBot="1" x14ac:dyDescent="0.25">
      <c r="B497" s="190" t="str">
        <f>תקן[[#This Row],[סוג מרכז]]</f>
        <v>תשושי נפש</v>
      </c>
      <c r="C497" s="190">
        <f>תקן[[#This Row],[גודל מרכז]]</f>
        <v>30</v>
      </c>
      <c r="D497" s="190" t="str">
        <f>תקן[[#This Row],[סוג פריט]]</f>
        <v>ציוד אלקטרוני</v>
      </c>
      <c r="E497" s="190" t="str">
        <f>תקן[[#This Row],[קטגוריה]]</f>
        <v>חדרי צוות/רב תחומי</v>
      </c>
      <c r="F497" s="177" t="str">
        <f>תקן[[#This Row],[תיאור הפריט]]</f>
        <v>טלוויזיה 42 (כולל הובלה והתקנה)</v>
      </c>
      <c r="G497" s="190">
        <f>תקן[[#This Row],[עלות פריט]]</f>
        <v>2500</v>
      </c>
      <c r="H497" s="190">
        <f>תקן[[#This Row],[כמות]]</f>
        <v>1</v>
      </c>
      <c r="I497" s="190">
        <f>תקן[[#This Row],[סהכ עלות]]</f>
        <v>2500</v>
      </c>
      <c r="J497" s="191"/>
      <c r="K497" s="179" t="str">
        <f t="shared" si="90"/>
        <v>טלוויזיה 42 (כולל הובלה והתקנה)</v>
      </c>
      <c r="L497" s="180"/>
      <c r="M497" s="181">
        <f t="shared" si="88"/>
        <v>-1</v>
      </c>
      <c r="N497" s="181">
        <f t="shared" si="89"/>
        <v>0</v>
      </c>
      <c r="O497" s="180"/>
      <c r="P497" s="192"/>
      <c r="Q497" s="185" t="str">
        <f t="shared" si="84"/>
        <v>תשושי נפש</v>
      </c>
      <c r="R497" s="185">
        <f t="shared" si="85"/>
        <v>30</v>
      </c>
      <c r="S497" s="185" t="str">
        <f t="shared" si="86"/>
        <v>ציוד אלקטרוני</v>
      </c>
      <c r="T497" s="186" t="str">
        <f t="shared" si="87"/>
        <v>טלוויזיה 42 (כולל הובלה והתקנה)</v>
      </c>
      <c r="U497" s="187">
        <f t="shared" si="81"/>
        <v>0</v>
      </c>
      <c r="V497" s="181">
        <f t="shared" si="82"/>
        <v>-1</v>
      </c>
      <c r="W497" s="181">
        <f t="shared" si="83"/>
        <v>2500</v>
      </c>
      <c r="X497" s="181">
        <f t="shared" si="91"/>
        <v>0</v>
      </c>
      <c r="Y497" s="193"/>
      <c r="AA497" s="189" t="str">
        <f>'טבלה מרכזת תקן מקור'!A497</f>
        <v>תשושי נפש</v>
      </c>
      <c r="AB497" s="189">
        <f>'טבלה מרכזת תקן מקור'!B497</f>
        <v>30</v>
      </c>
      <c r="AC497" s="189" t="str">
        <f>'טבלה מרכזת תקן מקור'!C497</f>
        <v>ציוד אלקטרוני</v>
      </c>
      <c r="AD497" s="189" t="str">
        <f>'טבלה מרכזת תקן מקור'!D497</f>
        <v>חדרי צוות/רב תחומי</v>
      </c>
      <c r="AE497" s="189" t="str">
        <f>'טבלה מרכזת תקן מקור'!E497</f>
        <v>טלוויזיה 42 (כולל הובלה והתקנה)</v>
      </c>
      <c r="AF497" s="189">
        <f>'טבלה מרכזת תקן מקור'!F497</f>
        <v>2500</v>
      </c>
      <c r="AG497" s="189">
        <f>'טבלה מרכזת תקן מקור'!G497</f>
        <v>1</v>
      </c>
      <c r="AH497" s="189">
        <f>'טבלה מרכזת תקן מקור'!H497</f>
        <v>2500</v>
      </c>
    </row>
    <row r="498" spans="2:34" ht="29.25" thickBot="1" x14ac:dyDescent="0.25">
      <c r="B498" s="190" t="str">
        <f>תקן[[#This Row],[סוג מרכז]]</f>
        <v>תשושי נפש</v>
      </c>
      <c r="C498" s="190">
        <f>תקן[[#This Row],[גודל מרכז]]</f>
        <v>30</v>
      </c>
      <c r="D498" s="190" t="str">
        <f>תקן[[#This Row],[סוג פריט]]</f>
        <v>ציוד אלקטרוני</v>
      </c>
      <c r="E498" s="190" t="str">
        <f>תקן[[#This Row],[קטגוריה]]</f>
        <v>אולם כניסה</v>
      </c>
      <c r="F498" s="177" t="str">
        <f>תקן[[#This Row],[תיאור הפריט]]</f>
        <v>טלוויזיה 65 (כולל הובלה והתקנה)</v>
      </c>
      <c r="G498" s="190">
        <f>תקן[[#This Row],[עלות פריט]]</f>
        <v>5000</v>
      </c>
      <c r="H498" s="190">
        <f>תקן[[#This Row],[כמות]]</f>
        <v>1</v>
      </c>
      <c r="I498" s="190">
        <f>תקן[[#This Row],[סהכ עלות]]</f>
        <v>5000</v>
      </c>
      <c r="J498" s="191"/>
      <c r="K498" s="179" t="str">
        <f t="shared" si="90"/>
        <v>טלוויזיה 65 (כולל הובלה והתקנה)</v>
      </c>
      <c r="L498" s="180"/>
      <c r="M498" s="181">
        <f t="shared" si="88"/>
        <v>-1</v>
      </c>
      <c r="N498" s="181">
        <f t="shared" si="89"/>
        <v>0</v>
      </c>
      <c r="O498" s="180"/>
      <c r="P498" s="192"/>
      <c r="Q498" s="185" t="str">
        <f t="shared" si="84"/>
        <v>תשושי נפש</v>
      </c>
      <c r="R498" s="185">
        <f t="shared" si="85"/>
        <v>30</v>
      </c>
      <c r="S498" s="185" t="str">
        <f t="shared" si="86"/>
        <v>ציוד אלקטרוני</v>
      </c>
      <c r="T498" s="186" t="str">
        <f t="shared" si="87"/>
        <v>טלוויזיה 65 (כולל הובלה והתקנה)</v>
      </c>
      <c r="U498" s="187">
        <f t="shared" si="81"/>
        <v>0</v>
      </c>
      <c r="V498" s="181">
        <f t="shared" si="82"/>
        <v>-1</v>
      </c>
      <c r="W498" s="181">
        <f t="shared" si="83"/>
        <v>5000</v>
      </c>
      <c r="X498" s="181">
        <f t="shared" si="91"/>
        <v>0</v>
      </c>
      <c r="Y498" s="193"/>
      <c r="AA498" s="189" t="str">
        <f>'טבלה מרכזת תקן מקור'!A498</f>
        <v>תשושי נפש</v>
      </c>
      <c r="AB498" s="189">
        <f>'טבלה מרכזת תקן מקור'!B498</f>
        <v>30</v>
      </c>
      <c r="AC498" s="189" t="str">
        <f>'טבלה מרכזת תקן מקור'!C498</f>
        <v>ציוד אלקטרוני</v>
      </c>
      <c r="AD498" s="189" t="str">
        <f>'טבלה מרכזת תקן מקור'!D498</f>
        <v>אולם כניסה</v>
      </c>
      <c r="AE498" s="189" t="str">
        <f>'טבלה מרכזת תקן מקור'!E498</f>
        <v>טלוויזיה 65 (כולל הובלה והתקנה)</v>
      </c>
      <c r="AF498" s="189">
        <f>'טבלה מרכזת תקן מקור'!F498</f>
        <v>5000</v>
      </c>
      <c r="AG498" s="189">
        <f>'טבלה מרכזת תקן מקור'!G498</f>
        <v>1</v>
      </c>
      <c r="AH498" s="189">
        <f>'טבלה מרכזת תקן מקור'!H498</f>
        <v>5000</v>
      </c>
    </row>
    <row r="499" spans="2:34" ht="29.25" thickBot="1" x14ac:dyDescent="0.25">
      <c r="B499" s="190" t="str">
        <f>תקן[[#This Row],[סוג מרכז]]</f>
        <v>תשושי נפש</v>
      </c>
      <c r="C499" s="190">
        <f>תקן[[#This Row],[גודל מרכז]]</f>
        <v>30</v>
      </c>
      <c r="D499" s="190" t="str">
        <f>תקן[[#This Row],[סוג פריט]]</f>
        <v>ציוד אלקטרוני</v>
      </c>
      <c r="E499" s="190" t="str">
        <f>תקן[[#This Row],[קטגוריה]]</f>
        <v>חדר אוכל</v>
      </c>
      <c r="F499" s="177" t="str">
        <f>תקן[[#This Row],[תיאור הפריט]]</f>
        <v>טלוויזיה 65 (כולל הובלה והתקנה)</v>
      </c>
      <c r="G499" s="190">
        <f>תקן[[#This Row],[עלות פריט]]</f>
        <v>5000</v>
      </c>
      <c r="H499" s="190">
        <f>תקן[[#This Row],[כמות]]</f>
        <v>1</v>
      </c>
      <c r="I499" s="190">
        <f>תקן[[#This Row],[סהכ עלות]]</f>
        <v>5000</v>
      </c>
      <c r="J499" s="191"/>
      <c r="K499" s="179" t="str">
        <f t="shared" si="90"/>
        <v>טלוויזיה 65 (כולל הובלה והתקנה)</v>
      </c>
      <c r="L499" s="180"/>
      <c r="M499" s="181">
        <f t="shared" si="88"/>
        <v>-1</v>
      </c>
      <c r="N499" s="181">
        <f t="shared" si="89"/>
        <v>0</v>
      </c>
      <c r="O499" s="180"/>
      <c r="P499" s="192"/>
      <c r="Q499" s="185" t="str">
        <f t="shared" si="84"/>
        <v>תשושי נפש</v>
      </c>
      <c r="R499" s="185">
        <f t="shared" si="85"/>
        <v>30</v>
      </c>
      <c r="S499" s="185" t="str">
        <f t="shared" si="86"/>
        <v>ציוד אלקטרוני</v>
      </c>
      <c r="T499" s="186" t="str">
        <f t="shared" si="87"/>
        <v>טלוויזיה 65 (כולל הובלה והתקנה)</v>
      </c>
      <c r="U499" s="187">
        <f t="shared" si="81"/>
        <v>0</v>
      </c>
      <c r="V499" s="181">
        <f t="shared" si="82"/>
        <v>-1</v>
      </c>
      <c r="W499" s="181">
        <f t="shared" si="83"/>
        <v>5000</v>
      </c>
      <c r="X499" s="181">
        <f t="shared" si="91"/>
        <v>0</v>
      </c>
      <c r="Y499" s="193"/>
      <c r="AA499" s="189" t="str">
        <f>'טבלה מרכזת תקן מקור'!A499</f>
        <v>תשושי נפש</v>
      </c>
      <c r="AB499" s="189">
        <f>'טבלה מרכזת תקן מקור'!B499</f>
        <v>30</v>
      </c>
      <c r="AC499" s="189" t="str">
        <f>'טבלה מרכזת תקן מקור'!C499</f>
        <v>ציוד אלקטרוני</v>
      </c>
      <c r="AD499" s="189" t="str">
        <f>'טבלה מרכזת תקן מקור'!D499</f>
        <v>חדר אוכל</v>
      </c>
      <c r="AE499" s="189" t="str">
        <f>'טבלה מרכזת תקן מקור'!E499</f>
        <v>טלוויזיה 65 (כולל הובלה והתקנה)</v>
      </c>
      <c r="AF499" s="189">
        <f>'טבלה מרכזת תקן מקור'!F499</f>
        <v>5000</v>
      </c>
      <c r="AG499" s="189">
        <f>'טבלה מרכזת תקן מקור'!G499</f>
        <v>1</v>
      </c>
      <c r="AH499" s="189">
        <f>'טבלה מרכזת תקן מקור'!H499</f>
        <v>5000</v>
      </c>
    </row>
    <row r="500" spans="2:34" ht="29.25" thickBot="1" x14ac:dyDescent="0.25">
      <c r="B500" s="190" t="str">
        <f>תקן[[#This Row],[סוג מרכז]]</f>
        <v>תשושי נפש</v>
      </c>
      <c r="C500" s="190">
        <f>תקן[[#This Row],[גודל מרכז]]</f>
        <v>30</v>
      </c>
      <c r="D500" s="190" t="str">
        <f>תקן[[#This Row],[סוג פריט]]</f>
        <v>ציוד אלקטרוני</v>
      </c>
      <c r="E500" s="190" t="str">
        <f>תקן[[#This Row],[קטגוריה]]</f>
        <v>חדר אוכל</v>
      </c>
      <c r="F500" s="177" t="str">
        <f>תקן[[#This Row],[תיאור הפריט]]</f>
        <v>טלוויזיה 85 (כולל הובלה והתקנה)</v>
      </c>
      <c r="G500" s="190">
        <f>תקן[[#This Row],[עלות פריט]]</f>
        <v>8000</v>
      </c>
      <c r="H500" s="190">
        <f>תקן[[#This Row],[כמות]]</f>
        <v>0</v>
      </c>
      <c r="I500" s="190">
        <f>תקן[[#This Row],[סהכ עלות]]</f>
        <v>0</v>
      </c>
      <c r="J500" s="191"/>
      <c r="K500" s="179" t="str">
        <f t="shared" si="90"/>
        <v>טלוויזיה 85 (כולל הובלה והתקנה)</v>
      </c>
      <c r="L500" s="180"/>
      <c r="M500" s="181">
        <f t="shared" si="88"/>
        <v>0</v>
      </c>
      <c r="N500" s="181">
        <f t="shared" si="89"/>
        <v>0</v>
      </c>
      <c r="O500" s="180"/>
      <c r="P500" s="192"/>
      <c r="Q500" s="185" t="str">
        <f t="shared" si="84"/>
        <v>תשושי נפש</v>
      </c>
      <c r="R500" s="185">
        <f t="shared" si="85"/>
        <v>30</v>
      </c>
      <c r="S500" s="185" t="str">
        <f t="shared" si="86"/>
        <v>ציוד אלקטרוני</v>
      </c>
      <c r="T500" s="186" t="str">
        <f t="shared" si="87"/>
        <v>טלוויזיה 85 (כולל הובלה והתקנה)</v>
      </c>
      <c r="U500" s="187">
        <f t="shared" si="81"/>
        <v>0</v>
      </c>
      <c r="V500" s="181">
        <f t="shared" si="82"/>
        <v>0</v>
      </c>
      <c r="W500" s="181">
        <f t="shared" si="83"/>
        <v>8000</v>
      </c>
      <c r="X500" s="181">
        <f t="shared" si="91"/>
        <v>0</v>
      </c>
      <c r="Y500" s="193"/>
      <c r="AA500" s="189" t="str">
        <f>'טבלה מרכזת תקן מקור'!A500</f>
        <v>תשושי נפש</v>
      </c>
      <c r="AB500" s="189">
        <f>'טבלה מרכזת תקן מקור'!B500</f>
        <v>30</v>
      </c>
      <c r="AC500" s="189" t="str">
        <f>'טבלה מרכזת תקן מקור'!C500</f>
        <v>ציוד אלקטרוני</v>
      </c>
      <c r="AD500" s="189" t="str">
        <f>'טבלה מרכזת תקן מקור'!D500</f>
        <v>חדר אוכל</v>
      </c>
      <c r="AE500" s="189" t="str">
        <f>'טבלה מרכזת תקן מקור'!E500</f>
        <v>טלוויזיה 85 (כולל הובלה והתקנה)</v>
      </c>
      <c r="AF500" s="189">
        <f>'טבלה מרכזת תקן מקור'!F500</f>
        <v>8000</v>
      </c>
      <c r="AG500" s="189">
        <f>'טבלה מרכזת תקן מקור'!G500</f>
        <v>0</v>
      </c>
      <c r="AH500" s="189">
        <f>'טבלה מרכזת תקן מקור'!H500</f>
        <v>0</v>
      </c>
    </row>
    <row r="501" spans="2:34" ht="15" thickBot="1" x14ac:dyDescent="0.25">
      <c r="B501" s="190" t="str">
        <f>תקן[[#This Row],[סוג מרכז]]</f>
        <v>תשושי נפש</v>
      </c>
      <c r="C501" s="190">
        <f>תקן[[#This Row],[גודל מרכז]]</f>
        <v>30</v>
      </c>
      <c r="D501" s="190" t="str">
        <f>תקן[[#This Row],[סוג פריט]]</f>
        <v>ציוד אלקטרוני</v>
      </c>
      <c r="E501" s="190" t="str">
        <f>תקן[[#This Row],[קטגוריה]]</f>
        <v>ציוד אלקטרוני</v>
      </c>
      <c r="F501" s="177" t="str">
        <f>תקן[[#This Row],[תיאור הפריט]]</f>
        <v>מגדיל טווח WIFI</v>
      </c>
      <c r="G501" s="190">
        <f>תקן[[#This Row],[עלות פריט]]</f>
        <v>900</v>
      </c>
      <c r="H501" s="190">
        <f>תקן[[#This Row],[כמות]]</f>
        <v>1</v>
      </c>
      <c r="I501" s="190">
        <f>תקן[[#This Row],[סהכ עלות]]</f>
        <v>900</v>
      </c>
      <c r="J501" s="191"/>
      <c r="K501" s="179" t="str">
        <f t="shared" si="90"/>
        <v>מגדיל טווח WIFI</v>
      </c>
      <c r="L501" s="180"/>
      <c r="M501" s="181">
        <f t="shared" si="88"/>
        <v>-1</v>
      </c>
      <c r="N501" s="181">
        <f t="shared" si="89"/>
        <v>0</v>
      </c>
      <c r="O501" s="180"/>
      <c r="P501" s="192"/>
      <c r="Q501" s="185" t="str">
        <f t="shared" si="84"/>
        <v>תשושי נפש</v>
      </c>
      <c r="R501" s="185">
        <f t="shared" si="85"/>
        <v>30</v>
      </c>
      <c r="S501" s="185" t="str">
        <f t="shared" si="86"/>
        <v>ציוד אלקטרוני</v>
      </c>
      <c r="T501" s="186" t="str">
        <f t="shared" si="87"/>
        <v>מגדיל טווח WIFI</v>
      </c>
      <c r="U501" s="187">
        <f t="shared" si="81"/>
        <v>0</v>
      </c>
      <c r="V501" s="181">
        <f t="shared" si="82"/>
        <v>-1</v>
      </c>
      <c r="W501" s="181">
        <f t="shared" si="83"/>
        <v>900</v>
      </c>
      <c r="X501" s="181">
        <f t="shared" si="91"/>
        <v>0</v>
      </c>
      <c r="Y501" s="193"/>
      <c r="AA501" s="189" t="str">
        <f>'טבלה מרכזת תקן מקור'!A501</f>
        <v>תשושי נפש</v>
      </c>
      <c r="AB501" s="189">
        <f>'טבלה מרכזת תקן מקור'!B501</f>
        <v>30</v>
      </c>
      <c r="AC501" s="189" t="str">
        <f>'טבלה מרכזת תקן מקור'!C501</f>
        <v>ציוד אלקטרוני</v>
      </c>
      <c r="AD501" s="189" t="str">
        <f>'טבלה מרכזת תקן מקור'!D501</f>
        <v>ציוד אלקטרוני</v>
      </c>
      <c r="AE501" s="189" t="str">
        <f>'טבלה מרכזת תקן מקור'!E501</f>
        <v>מגדיל טווח WIFI</v>
      </c>
      <c r="AF501" s="189">
        <f>'טבלה מרכזת תקן מקור'!F501</f>
        <v>900</v>
      </c>
      <c r="AG501" s="189">
        <f>'טבלה מרכזת תקן מקור'!G501</f>
        <v>1</v>
      </c>
      <c r="AH501" s="189">
        <f>'טבלה מרכזת תקן מקור'!H501</f>
        <v>900</v>
      </c>
    </row>
    <row r="502" spans="2:34" ht="15" thickBot="1" x14ac:dyDescent="0.25">
      <c r="B502" s="190" t="str">
        <f>תקן[[#This Row],[סוג מרכז]]</f>
        <v>תשושי נפש</v>
      </c>
      <c r="C502" s="190">
        <f>תקן[[#This Row],[גודל מרכז]]</f>
        <v>30</v>
      </c>
      <c r="D502" s="190" t="str">
        <f>תקן[[#This Row],[סוג פריט]]</f>
        <v>ציוד אלקטרוני</v>
      </c>
      <c r="E502" s="190" t="str">
        <f>תקן[[#This Row],[קטגוריה]]</f>
        <v>כללי</v>
      </c>
      <c r="F502" s="177" t="str">
        <f>תקן[[#This Row],[תיאור הפריט]]</f>
        <v>מערכת אזעקה ומצלמות</v>
      </c>
      <c r="G502" s="190">
        <f>תקן[[#This Row],[עלות פריט]]</f>
        <v>5000</v>
      </c>
      <c r="H502" s="190">
        <f>תקן[[#This Row],[כמות]]</f>
        <v>1</v>
      </c>
      <c r="I502" s="190">
        <f>תקן[[#This Row],[סהכ עלות]]</f>
        <v>5000</v>
      </c>
      <c r="J502" s="191"/>
      <c r="K502" s="179" t="str">
        <f t="shared" si="90"/>
        <v>מערכת אזעקה ומצלמות</v>
      </c>
      <c r="L502" s="180"/>
      <c r="M502" s="181">
        <f t="shared" si="88"/>
        <v>-1</v>
      </c>
      <c r="N502" s="181">
        <f t="shared" si="89"/>
        <v>0</v>
      </c>
      <c r="O502" s="180"/>
      <c r="P502" s="192"/>
      <c r="Q502" s="185" t="str">
        <f t="shared" si="84"/>
        <v>תשושי נפש</v>
      </c>
      <c r="R502" s="185">
        <f t="shared" si="85"/>
        <v>30</v>
      </c>
      <c r="S502" s="185" t="str">
        <f t="shared" si="86"/>
        <v>ציוד אלקטרוני</v>
      </c>
      <c r="T502" s="186" t="str">
        <f t="shared" si="87"/>
        <v>מערכת אזעקה ומצלמות</v>
      </c>
      <c r="U502" s="187">
        <f t="shared" si="81"/>
        <v>0</v>
      </c>
      <c r="V502" s="181">
        <f t="shared" si="82"/>
        <v>-1</v>
      </c>
      <c r="W502" s="181">
        <f t="shared" si="83"/>
        <v>5000</v>
      </c>
      <c r="X502" s="181">
        <f t="shared" si="91"/>
        <v>0</v>
      </c>
      <c r="Y502" s="193"/>
      <c r="AA502" s="189" t="str">
        <f>'טבלה מרכזת תקן מקור'!A502</f>
        <v>תשושי נפש</v>
      </c>
      <c r="AB502" s="189">
        <f>'טבלה מרכזת תקן מקור'!B502</f>
        <v>30</v>
      </c>
      <c r="AC502" s="189" t="str">
        <f>'טבלה מרכזת תקן מקור'!C502</f>
        <v>ציוד אלקטרוני</v>
      </c>
      <c r="AD502" s="189" t="str">
        <f>'טבלה מרכזת תקן מקור'!D502</f>
        <v>כללי</v>
      </c>
      <c r="AE502" s="189" t="str">
        <f>'טבלה מרכזת תקן מקור'!E502</f>
        <v>מערכת אזעקה ומצלמות</v>
      </c>
      <c r="AF502" s="189">
        <f>'טבלה מרכזת תקן מקור'!F502</f>
        <v>5000</v>
      </c>
      <c r="AG502" s="189">
        <f>'טבלה מרכזת תקן מקור'!G502</f>
        <v>1</v>
      </c>
      <c r="AH502" s="189">
        <f>'טבלה מרכזת תקן מקור'!H502</f>
        <v>5000</v>
      </c>
    </row>
    <row r="503" spans="2:34" ht="15" thickBot="1" x14ac:dyDescent="0.25">
      <c r="B503" s="190" t="str">
        <f>תקן[[#This Row],[סוג מרכז]]</f>
        <v>תשושי נפש</v>
      </c>
      <c r="C503" s="190">
        <f>תקן[[#This Row],[גודל מרכז]]</f>
        <v>30</v>
      </c>
      <c r="D503" s="190" t="str">
        <f>תקן[[#This Row],[סוג פריט]]</f>
        <v>ציוד אלקטרוני</v>
      </c>
      <c r="E503" s="190" t="str">
        <f>תקן[[#This Row],[קטגוריה]]</f>
        <v>ציוד אלקטרוני</v>
      </c>
      <c r="F503" s="177" t="str">
        <f>תקן[[#This Row],[תיאור הפריט]]</f>
        <v>מערכת התרעה נגד אש</v>
      </c>
      <c r="G503" s="190">
        <f>תקן[[#This Row],[עלות פריט]]</f>
        <v>5200</v>
      </c>
      <c r="H503" s="190">
        <f>תקן[[#This Row],[כמות]]</f>
        <v>1</v>
      </c>
      <c r="I503" s="190">
        <f>תקן[[#This Row],[סהכ עלות]]</f>
        <v>5200</v>
      </c>
      <c r="J503" s="191"/>
      <c r="K503" s="179" t="str">
        <f t="shared" si="90"/>
        <v>מערכת התרעה נגד אש</v>
      </c>
      <c r="L503" s="180"/>
      <c r="M503" s="181">
        <f t="shared" si="88"/>
        <v>-1</v>
      </c>
      <c r="N503" s="181">
        <f t="shared" si="89"/>
        <v>0</v>
      </c>
      <c r="O503" s="180"/>
      <c r="P503" s="192"/>
      <c r="Q503" s="185" t="str">
        <f t="shared" si="84"/>
        <v>תשושי נפש</v>
      </c>
      <c r="R503" s="185">
        <f t="shared" si="85"/>
        <v>30</v>
      </c>
      <c r="S503" s="185" t="str">
        <f t="shared" si="86"/>
        <v>ציוד אלקטרוני</v>
      </c>
      <c r="T503" s="186" t="str">
        <f t="shared" si="87"/>
        <v>מערכת התרעה נגד אש</v>
      </c>
      <c r="U503" s="187">
        <f t="shared" si="81"/>
        <v>0</v>
      </c>
      <c r="V503" s="181">
        <f t="shared" si="82"/>
        <v>-1</v>
      </c>
      <c r="W503" s="181">
        <f t="shared" si="83"/>
        <v>5200</v>
      </c>
      <c r="X503" s="181">
        <f t="shared" si="91"/>
        <v>0</v>
      </c>
      <c r="Y503" s="193"/>
      <c r="AA503" s="189" t="str">
        <f>'טבלה מרכזת תקן מקור'!A503</f>
        <v>תשושי נפש</v>
      </c>
      <c r="AB503" s="189">
        <f>'טבלה מרכזת תקן מקור'!B503</f>
        <v>30</v>
      </c>
      <c r="AC503" s="189" t="str">
        <f>'טבלה מרכזת תקן מקור'!C503</f>
        <v>ציוד אלקטרוני</v>
      </c>
      <c r="AD503" s="189" t="str">
        <f>'טבלה מרכזת תקן מקור'!D503</f>
        <v>ציוד אלקטרוני</v>
      </c>
      <c r="AE503" s="189" t="str">
        <f>'טבלה מרכזת תקן מקור'!E503</f>
        <v>מערכת התרעה נגד אש</v>
      </c>
      <c r="AF503" s="189">
        <f>'טבלה מרכזת תקן מקור'!F503</f>
        <v>5200</v>
      </c>
      <c r="AG503" s="189">
        <f>'טבלה מרכזת תקן מקור'!G503</f>
        <v>1</v>
      </c>
      <c r="AH503" s="189">
        <f>'טבלה מרכזת תקן מקור'!H503</f>
        <v>5200</v>
      </c>
    </row>
    <row r="504" spans="2:34" ht="15" thickBot="1" x14ac:dyDescent="0.25">
      <c r="B504" s="190" t="str">
        <f>תקן[[#This Row],[סוג מרכז]]</f>
        <v>תשושי נפש</v>
      </c>
      <c r="C504" s="190">
        <f>תקן[[#This Row],[גודל מרכז]]</f>
        <v>30</v>
      </c>
      <c r="D504" s="190" t="str">
        <f>תקן[[#This Row],[סוג פריט]]</f>
        <v>ציוד אלקטרוני</v>
      </c>
      <c r="E504" s="190" t="str">
        <f>תקן[[#This Row],[קטגוריה]]</f>
        <v>ציוד אלקטרוני</v>
      </c>
      <c r="F504" s="177" t="str">
        <f>תקן[[#This Row],[תיאור הפריט]]</f>
        <v>מערכת טלפונים</v>
      </c>
      <c r="G504" s="190">
        <f>תקן[[#This Row],[עלות פריט]]</f>
        <v>6100</v>
      </c>
      <c r="H504" s="190">
        <f>תקן[[#This Row],[כמות]]</f>
        <v>1</v>
      </c>
      <c r="I504" s="190">
        <f>תקן[[#This Row],[סהכ עלות]]</f>
        <v>6100</v>
      </c>
      <c r="J504" s="191"/>
      <c r="K504" s="179" t="str">
        <f t="shared" si="90"/>
        <v>מערכת טלפונים</v>
      </c>
      <c r="L504" s="180"/>
      <c r="M504" s="181">
        <f t="shared" si="88"/>
        <v>-1</v>
      </c>
      <c r="N504" s="181">
        <f t="shared" si="89"/>
        <v>0</v>
      </c>
      <c r="O504" s="180"/>
      <c r="P504" s="192"/>
      <c r="Q504" s="185" t="str">
        <f t="shared" si="84"/>
        <v>תשושי נפש</v>
      </c>
      <c r="R504" s="185">
        <f t="shared" si="85"/>
        <v>30</v>
      </c>
      <c r="S504" s="185" t="str">
        <f t="shared" si="86"/>
        <v>ציוד אלקטרוני</v>
      </c>
      <c r="T504" s="186" t="str">
        <f t="shared" si="87"/>
        <v>מערכת טלפונים</v>
      </c>
      <c r="U504" s="187">
        <f t="shared" si="81"/>
        <v>0</v>
      </c>
      <c r="V504" s="181">
        <f t="shared" si="82"/>
        <v>-1</v>
      </c>
      <c r="W504" s="181">
        <f t="shared" si="83"/>
        <v>6100</v>
      </c>
      <c r="X504" s="181">
        <f t="shared" si="91"/>
        <v>0</v>
      </c>
      <c r="Y504" s="193"/>
      <c r="AA504" s="189" t="str">
        <f>'טבלה מרכזת תקן מקור'!A504</f>
        <v>תשושי נפש</v>
      </c>
      <c r="AB504" s="189">
        <f>'טבלה מרכזת תקן מקור'!B504</f>
        <v>30</v>
      </c>
      <c r="AC504" s="189" t="str">
        <f>'טבלה מרכזת תקן מקור'!C504</f>
        <v>ציוד אלקטרוני</v>
      </c>
      <c r="AD504" s="189" t="str">
        <f>'טבלה מרכזת תקן מקור'!D504</f>
        <v>ציוד אלקטרוני</v>
      </c>
      <c r="AE504" s="189" t="str">
        <f>'טבלה מרכזת תקן מקור'!E504</f>
        <v>מערכת טלפונים</v>
      </c>
      <c r="AF504" s="189">
        <f>'טבלה מרכזת תקן מקור'!F504</f>
        <v>6100</v>
      </c>
      <c r="AG504" s="189">
        <f>'טבלה מרכזת תקן מקור'!G504</f>
        <v>1</v>
      </c>
      <c r="AH504" s="189">
        <f>'טבלה מרכזת תקן מקור'!H504</f>
        <v>6100</v>
      </c>
    </row>
    <row r="505" spans="2:34" ht="15" thickBot="1" x14ac:dyDescent="0.25">
      <c r="B505" s="190" t="str">
        <f>תקן[[#This Row],[סוג מרכז]]</f>
        <v>תשושי נפש</v>
      </c>
      <c r="C505" s="190">
        <f>תקן[[#This Row],[גודל מרכז]]</f>
        <v>30</v>
      </c>
      <c r="D505" s="190" t="str">
        <f>תקן[[#This Row],[סוג פריט]]</f>
        <v>ציוד אלקטרוני</v>
      </c>
      <c r="E505" s="190" t="str">
        <f>תקן[[#This Row],[קטגוריה]]</f>
        <v>ציוד אלקטרוני</v>
      </c>
      <c r="F505" s="177" t="str">
        <f>תקן[[#This Row],[תיאור הפריט]]</f>
        <v>מערכת כריזת חירום</v>
      </c>
      <c r="G505" s="190">
        <f>תקן[[#This Row],[עלות פריט]]</f>
        <v>5000</v>
      </c>
      <c r="H505" s="190">
        <f>תקן[[#This Row],[כמות]]</f>
        <v>1</v>
      </c>
      <c r="I505" s="190">
        <f>תקן[[#This Row],[סהכ עלות]]</f>
        <v>5000</v>
      </c>
      <c r="J505" s="191"/>
      <c r="K505" s="179" t="str">
        <f t="shared" si="90"/>
        <v>מערכת כריזת חירום</v>
      </c>
      <c r="L505" s="180"/>
      <c r="M505" s="181">
        <f t="shared" si="88"/>
        <v>-1</v>
      </c>
      <c r="N505" s="181">
        <f t="shared" si="89"/>
        <v>0</v>
      </c>
      <c r="O505" s="180"/>
      <c r="P505" s="192"/>
      <c r="Q505" s="185" t="str">
        <f t="shared" si="84"/>
        <v>תשושי נפש</v>
      </c>
      <c r="R505" s="185">
        <f t="shared" si="85"/>
        <v>30</v>
      </c>
      <c r="S505" s="185" t="str">
        <f t="shared" si="86"/>
        <v>ציוד אלקטרוני</v>
      </c>
      <c r="T505" s="186" t="str">
        <f t="shared" si="87"/>
        <v>מערכת כריזת חירום</v>
      </c>
      <c r="U505" s="187">
        <f t="shared" si="81"/>
        <v>0</v>
      </c>
      <c r="V505" s="181">
        <f t="shared" si="82"/>
        <v>-1</v>
      </c>
      <c r="W505" s="181">
        <f t="shared" si="83"/>
        <v>5000</v>
      </c>
      <c r="X505" s="181">
        <f t="shared" si="91"/>
        <v>0</v>
      </c>
      <c r="Y505" s="193"/>
      <c r="AA505" s="189" t="str">
        <f>'טבלה מרכזת תקן מקור'!A505</f>
        <v>תשושי נפש</v>
      </c>
      <c r="AB505" s="189">
        <f>'טבלה מרכזת תקן מקור'!B505</f>
        <v>30</v>
      </c>
      <c r="AC505" s="189" t="str">
        <f>'טבלה מרכזת תקן מקור'!C505</f>
        <v>ציוד אלקטרוני</v>
      </c>
      <c r="AD505" s="189" t="str">
        <f>'טבלה מרכזת תקן מקור'!D505</f>
        <v>ציוד אלקטרוני</v>
      </c>
      <c r="AE505" s="189" t="str">
        <f>'טבלה מרכזת תקן מקור'!E505</f>
        <v>מערכת כריזת חירום</v>
      </c>
      <c r="AF505" s="189">
        <f>'טבלה מרכזת תקן מקור'!F505</f>
        <v>5000</v>
      </c>
      <c r="AG505" s="189">
        <f>'טבלה מרכזת תקן מקור'!G505</f>
        <v>1</v>
      </c>
      <c r="AH505" s="189">
        <f>'טבלה מרכזת תקן מקור'!H505</f>
        <v>5000</v>
      </c>
    </row>
    <row r="506" spans="2:34" ht="29.25" thickBot="1" x14ac:dyDescent="0.25">
      <c r="B506" s="190" t="str">
        <f>תקן[[#This Row],[סוג מרכז]]</f>
        <v>תשושי נפש</v>
      </c>
      <c r="C506" s="190">
        <f>תקן[[#This Row],[גודל מרכז]]</f>
        <v>30</v>
      </c>
      <c r="D506" s="190" t="str">
        <f>תקן[[#This Row],[סוג פריט]]</f>
        <v>ריהוט</v>
      </c>
      <c r="E506" s="190" t="str">
        <f>תקן[[#This Row],[קטגוריה]]</f>
        <v>חדר מנוחה</v>
      </c>
      <c r="F506" s="177" t="str">
        <f>תקן[[#This Row],[תיאור הפריט]]</f>
        <v>ארון איחסון (רוחב 80-100 ס"מ)</v>
      </c>
      <c r="G506" s="190">
        <f>תקן[[#This Row],[עלות פריט]]</f>
        <v>1000</v>
      </c>
      <c r="H506" s="190">
        <f>תקן[[#This Row],[כמות]]</f>
        <v>1</v>
      </c>
      <c r="I506" s="190">
        <f>תקן[[#This Row],[סהכ עלות]]</f>
        <v>1000</v>
      </c>
      <c r="J506" s="191"/>
      <c r="K506" s="179" t="str">
        <f t="shared" si="90"/>
        <v>ארון איחסון (רוחב 80-100 ס"מ)</v>
      </c>
      <c r="L506" s="180"/>
      <c r="M506" s="181">
        <f t="shared" si="88"/>
        <v>-1</v>
      </c>
      <c r="N506" s="181">
        <f t="shared" si="89"/>
        <v>0</v>
      </c>
      <c r="O506" s="180"/>
      <c r="P506" s="192"/>
      <c r="Q506" s="185" t="str">
        <f t="shared" si="84"/>
        <v>תשושי נפש</v>
      </c>
      <c r="R506" s="185">
        <f t="shared" si="85"/>
        <v>30</v>
      </c>
      <c r="S506" s="185" t="str">
        <f t="shared" si="86"/>
        <v>ריהוט</v>
      </c>
      <c r="T506" s="186" t="str">
        <f t="shared" si="87"/>
        <v>ארון איחסון (רוחב 80-100 ס"מ)</v>
      </c>
      <c r="U506" s="187">
        <f t="shared" si="81"/>
        <v>0</v>
      </c>
      <c r="V506" s="181">
        <f t="shared" si="82"/>
        <v>-1</v>
      </c>
      <c r="W506" s="181">
        <f t="shared" si="83"/>
        <v>1000</v>
      </c>
      <c r="X506" s="181">
        <f t="shared" si="91"/>
        <v>0</v>
      </c>
      <c r="Y506" s="193"/>
      <c r="AA506" s="189" t="str">
        <f>'טבלה מרכזת תקן מקור'!A506</f>
        <v>תשושי נפש</v>
      </c>
      <c r="AB506" s="189">
        <f>'טבלה מרכזת תקן מקור'!B506</f>
        <v>30</v>
      </c>
      <c r="AC506" s="189" t="str">
        <f>'טבלה מרכזת תקן מקור'!C506</f>
        <v>ריהוט</v>
      </c>
      <c r="AD506" s="189" t="str">
        <f>'טבלה מרכזת תקן מקור'!D506</f>
        <v>חדר מנוחה</v>
      </c>
      <c r="AE506" s="189" t="str">
        <f>'טבלה מרכזת תקן מקור'!E506</f>
        <v>ארון איחסון (רוחב 80-100 ס"מ)</v>
      </c>
      <c r="AF506" s="189">
        <f>'טבלה מרכזת תקן מקור'!F506</f>
        <v>1000</v>
      </c>
      <c r="AG506" s="189">
        <f>'טבלה מרכזת תקן מקור'!G506</f>
        <v>1</v>
      </c>
      <c r="AH506" s="189">
        <f>'טבלה מרכזת תקן מקור'!H506</f>
        <v>1000</v>
      </c>
    </row>
    <row r="507" spans="2:34" ht="29.25" thickBot="1" x14ac:dyDescent="0.25">
      <c r="B507" s="190" t="str">
        <f>תקן[[#This Row],[סוג מרכז]]</f>
        <v>תשושי נפש</v>
      </c>
      <c r="C507" s="190">
        <f>תקן[[#This Row],[גודל מרכז]]</f>
        <v>30</v>
      </c>
      <c r="D507" s="190" t="str">
        <f>תקן[[#This Row],[סוג פריט]]</f>
        <v>ריהוט</v>
      </c>
      <c r="E507" s="190" t="str">
        <f>תקן[[#This Row],[קטגוריה]]</f>
        <v>חדר ניקיון</v>
      </c>
      <c r="F507" s="177" t="str">
        <f>תקן[[#This Row],[תיאור הפריט]]</f>
        <v>ארון איחסון (רוחב 80-100 ס"מ)</v>
      </c>
      <c r="G507" s="190">
        <f>תקן[[#This Row],[עלות פריט]]</f>
        <v>1000</v>
      </c>
      <c r="H507" s="190">
        <f>תקן[[#This Row],[כמות]]</f>
        <v>1</v>
      </c>
      <c r="I507" s="190">
        <f>תקן[[#This Row],[סהכ עלות]]</f>
        <v>1000</v>
      </c>
      <c r="J507" s="191"/>
      <c r="K507" s="179" t="str">
        <f t="shared" si="90"/>
        <v>ארון איחסון (רוחב 80-100 ס"מ)</v>
      </c>
      <c r="L507" s="180"/>
      <c r="M507" s="181">
        <f t="shared" si="88"/>
        <v>-1</v>
      </c>
      <c r="N507" s="181">
        <f t="shared" si="89"/>
        <v>0</v>
      </c>
      <c r="O507" s="180"/>
      <c r="P507" s="192"/>
      <c r="Q507" s="185" t="str">
        <f t="shared" si="84"/>
        <v>תשושי נפש</v>
      </c>
      <c r="R507" s="185">
        <f t="shared" si="85"/>
        <v>30</v>
      </c>
      <c r="S507" s="185" t="str">
        <f t="shared" si="86"/>
        <v>ריהוט</v>
      </c>
      <c r="T507" s="186" t="str">
        <f t="shared" si="87"/>
        <v>ארון איחסון (רוחב 80-100 ס"מ)</v>
      </c>
      <c r="U507" s="187">
        <f t="shared" si="81"/>
        <v>0</v>
      </c>
      <c r="V507" s="181">
        <f t="shared" si="82"/>
        <v>-1</v>
      </c>
      <c r="W507" s="181">
        <f t="shared" si="83"/>
        <v>1000</v>
      </c>
      <c r="X507" s="181">
        <f t="shared" si="91"/>
        <v>0</v>
      </c>
      <c r="Y507" s="193"/>
      <c r="AA507" s="189" t="str">
        <f>'טבלה מרכזת תקן מקור'!A507</f>
        <v>תשושי נפש</v>
      </c>
      <c r="AB507" s="189">
        <f>'טבלה מרכזת תקן מקור'!B507</f>
        <v>30</v>
      </c>
      <c r="AC507" s="189" t="str">
        <f>'טבלה מרכזת תקן מקור'!C507</f>
        <v>ריהוט</v>
      </c>
      <c r="AD507" s="189" t="str">
        <f>'טבלה מרכזת תקן מקור'!D507</f>
        <v>חדר ניקיון</v>
      </c>
      <c r="AE507" s="189" t="str">
        <f>'טבלה מרכזת תקן מקור'!E507</f>
        <v>ארון איחסון (רוחב 80-100 ס"מ)</v>
      </c>
      <c r="AF507" s="189">
        <f>'טבלה מרכזת תקן מקור'!F507</f>
        <v>1000</v>
      </c>
      <c r="AG507" s="189">
        <f>'טבלה מרכזת תקן מקור'!G507</f>
        <v>1</v>
      </c>
      <c r="AH507" s="189">
        <f>'טבלה מרכזת תקן מקור'!H507</f>
        <v>1000</v>
      </c>
    </row>
    <row r="508" spans="2:34" ht="29.25" thickBot="1" x14ac:dyDescent="0.25">
      <c r="B508" s="190" t="str">
        <f>תקן[[#This Row],[סוג מרכז]]</f>
        <v>תשושי נפש</v>
      </c>
      <c r="C508" s="190">
        <f>תקן[[#This Row],[גודל מרכז]]</f>
        <v>30</v>
      </c>
      <c r="D508" s="190" t="str">
        <f>תקן[[#This Row],[סוג פריט]]</f>
        <v>ריהוט</v>
      </c>
      <c r="E508" s="190" t="str">
        <f>תקן[[#This Row],[קטגוריה]]</f>
        <v>חדרי פעילות/תעסוקה</v>
      </c>
      <c r="F508" s="177" t="str">
        <f>תקן[[#This Row],[תיאור הפריט]]</f>
        <v>ארון איחסון (רוחב 80-100 ס"מ)</v>
      </c>
      <c r="G508" s="190">
        <f>תקן[[#This Row],[עלות פריט]]</f>
        <v>1000</v>
      </c>
      <c r="H508" s="190">
        <f>תקן[[#This Row],[כמות]]</f>
        <v>2</v>
      </c>
      <c r="I508" s="190">
        <f>תקן[[#This Row],[סהכ עלות]]</f>
        <v>2000</v>
      </c>
      <c r="J508" s="191"/>
      <c r="K508" s="179" t="str">
        <f t="shared" si="90"/>
        <v>ארון איחסון (רוחב 80-100 ס"מ)</v>
      </c>
      <c r="L508" s="180"/>
      <c r="M508" s="181">
        <f t="shared" si="88"/>
        <v>-2</v>
      </c>
      <c r="N508" s="181">
        <f t="shared" si="89"/>
        <v>0</v>
      </c>
      <c r="O508" s="180"/>
      <c r="P508" s="192"/>
      <c r="Q508" s="185" t="str">
        <f t="shared" si="84"/>
        <v>תשושי נפש</v>
      </c>
      <c r="R508" s="185">
        <f t="shared" si="85"/>
        <v>30</v>
      </c>
      <c r="S508" s="185" t="str">
        <f t="shared" si="86"/>
        <v>ריהוט</v>
      </c>
      <c r="T508" s="186" t="str">
        <f t="shared" si="87"/>
        <v>ארון איחסון (רוחב 80-100 ס"מ)</v>
      </c>
      <c r="U508" s="187">
        <f t="shared" si="81"/>
        <v>0</v>
      </c>
      <c r="V508" s="181">
        <f t="shared" si="82"/>
        <v>-2</v>
      </c>
      <c r="W508" s="181">
        <f t="shared" si="83"/>
        <v>1000</v>
      </c>
      <c r="X508" s="181">
        <f t="shared" si="91"/>
        <v>0</v>
      </c>
      <c r="Y508" s="193"/>
      <c r="AA508" s="189" t="str">
        <f>'טבלה מרכזת תקן מקור'!A508</f>
        <v>תשושי נפש</v>
      </c>
      <c r="AB508" s="189">
        <f>'טבלה מרכזת תקן מקור'!B508</f>
        <v>30</v>
      </c>
      <c r="AC508" s="189" t="str">
        <f>'טבלה מרכזת תקן מקור'!C508</f>
        <v>ריהוט</v>
      </c>
      <c r="AD508" s="189" t="str">
        <f>'טבלה מרכזת תקן מקור'!D508</f>
        <v>חדרי פעילות/תעסוקה</v>
      </c>
      <c r="AE508" s="189" t="str">
        <f>'טבלה מרכזת תקן מקור'!E508</f>
        <v>ארון איחסון (רוחב 80-100 ס"מ)</v>
      </c>
      <c r="AF508" s="189">
        <f>'טבלה מרכזת תקן מקור'!F508</f>
        <v>1000</v>
      </c>
      <c r="AG508" s="189">
        <f>'טבלה מרכזת תקן מקור'!G508</f>
        <v>2</v>
      </c>
      <c r="AH508" s="189">
        <f>'טבלה מרכזת תקן מקור'!H508</f>
        <v>2000</v>
      </c>
    </row>
    <row r="509" spans="2:34" ht="29.25" thickBot="1" x14ac:dyDescent="0.25">
      <c r="B509" s="190" t="str">
        <f>תקן[[#This Row],[סוג מרכז]]</f>
        <v>תשושי נפש</v>
      </c>
      <c r="C509" s="190">
        <f>תקן[[#This Row],[גודל מרכז]]</f>
        <v>30</v>
      </c>
      <c r="D509" s="190" t="str">
        <f>תקן[[#This Row],[סוג פריט]]</f>
        <v>ריהוט</v>
      </c>
      <c r="E509" s="190" t="str">
        <f>תקן[[#This Row],[קטגוריה]]</f>
        <v>מחסנים - מטבח, כללי, תעסוקה</v>
      </c>
      <c r="F509" s="177" t="str">
        <f>תקן[[#This Row],[תיאור הפריט]]</f>
        <v>ארון איחסון (רוחב 80-100 ס"מ)</v>
      </c>
      <c r="G509" s="190">
        <f>תקן[[#This Row],[עלות פריט]]</f>
        <v>1000</v>
      </c>
      <c r="H509" s="190">
        <f>תקן[[#This Row],[כמות]]</f>
        <v>1</v>
      </c>
      <c r="I509" s="190">
        <f>תקן[[#This Row],[סהכ עלות]]</f>
        <v>1000</v>
      </c>
      <c r="J509" s="191"/>
      <c r="K509" s="179" t="str">
        <f t="shared" si="90"/>
        <v>ארון איחסון (רוחב 80-100 ס"מ)</v>
      </c>
      <c r="L509" s="180"/>
      <c r="M509" s="181">
        <f t="shared" si="88"/>
        <v>-1</v>
      </c>
      <c r="N509" s="181">
        <f t="shared" si="89"/>
        <v>0</v>
      </c>
      <c r="O509" s="180"/>
      <c r="P509" s="192"/>
      <c r="Q509" s="185" t="str">
        <f t="shared" si="84"/>
        <v>תשושי נפש</v>
      </c>
      <c r="R509" s="185">
        <f t="shared" si="85"/>
        <v>30</v>
      </c>
      <c r="S509" s="185" t="str">
        <f t="shared" si="86"/>
        <v>ריהוט</v>
      </c>
      <c r="T509" s="186" t="str">
        <f t="shared" si="87"/>
        <v>ארון איחסון (רוחב 80-100 ס"מ)</v>
      </c>
      <c r="U509" s="187">
        <f t="shared" si="81"/>
        <v>0</v>
      </c>
      <c r="V509" s="181">
        <f t="shared" si="82"/>
        <v>-1</v>
      </c>
      <c r="W509" s="181">
        <f t="shared" si="83"/>
        <v>1000</v>
      </c>
      <c r="X509" s="181">
        <f t="shared" si="91"/>
        <v>0</v>
      </c>
      <c r="Y509" s="193"/>
      <c r="AA509" s="189" t="str">
        <f>'טבלה מרכזת תקן מקור'!A509</f>
        <v>תשושי נפש</v>
      </c>
      <c r="AB509" s="189">
        <f>'טבלה מרכזת תקן מקור'!B509</f>
        <v>30</v>
      </c>
      <c r="AC509" s="189" t="str">
        <f>'טבלה מרכזת תקן מקור'!C509</f>
        <v>ריהוט</v>
      </c>
      <c r="AD509" s="189" t="str">
        <f>'טבלה מרכזת תקן מקור'!D509</f>
        <v>מחסנים - מטבח, כללי, תעסוקה</v>
      </c>
      <c r="AE509" s="189" t="str">
        <f>'טבלה מרכזת תקן מקור'!E509</f>
        <v>ארון איחסון (רוחב 80-100 ס"מ)</v>
      </c>
      <c r="AF509" s="189">
        <f>'טבלה מרכזת תקן מקור'!F509</f>
        <v>1000</v>
      </c>
      <c r="AG509" s="189">
        <f>'טבלה מרכזת תקן מקור'!G509</f>
        <v>1</v>
      </c>
      <c r="AH509" s="189">
        <f>'טבלה מרכזת תקן מקור'!H509</f>
        <v>1000</v>
      </c>
    </row>
    <row r="510" spans="2:34" ht="29.25" thickBot="1" x14ac:dyDescent="0.25">
      <c r="B510" s="190" t="str">
        <f>תקן[[#This Row],[סוג מרכז]]</f>
        <v>תשושי נפש</v>
      </c>
      <c r="C510" s="190">
        <f>תקן[[#This Row],[גודל מרכז]]</f>
        <v>30</v>
      </c>
      <c r="D510" s="190" t="str">
        <f>תקן[[#This Row],[סוג פריט]]</f>
        <v>ריהוט</v>
      </c>
      <c r="E510" s="190" t="str">
        <f>תקן[[#This Row],[קטגוריה]]</f>
        <v>מכבסה</v>
      </c>
      <c r="F510" s="177" t="str">
        <f>תקן[[#This Row],[תיאור הפריט]]</f>
        <v>ארון איחסון (רוחב 80-100 ס"מ)</v>
      </c>
      <c r="G510" s="190">
        <f>תקן[[#This Row],[עלות פריט]]</f>
        <v>1000</v>
      </c>
      <c r="H510" s="190">
        <f>תקן[[#This Row],[כמות]]</f>
        <v>1</v>
      </c>
      <c r="I510" s="190">
        <f>תקן[[#This Row],[סהכ עלות]]</f>
        <v>1000</v>
      </c>
      <c r="J510" s="191"/>
      <c r="K510" s="179" t="str">
        <f t="shared" si="90"/>
        <v>ארון איחסון (רוחב 80-100 ס"מ)</v>
      </c>
      <c r="L510" s="180"/>
      <c r="M510" s="181">
        <f t="shared" si="88"/>
        <v>-1</v>
      </c>
      <c r="N510" s="181">
        <f t="shared" si="89"/>
        <v>0</v>
      </c>
      <c r="O510" s="180"/>
      <c r="P510" s="192"/>
      <c r="Q510" s="185" t="str">
        <f t="shared" si="84"/>
        <v>תשושי נפש</v>
      </c>
      <c r="R510" s="185">
        <f t="shared" si="85"/>
        <v>30</v>
      </c>
      <c r="S510" s="185" t="str">
        <f t="shared" si="86"/>
        <v>ריהוט</v>
      </c>
      <c r="T510" s="186" t="str">
        <f t="shared" si="87"/>
        <v>ארון איחסון (רוחב 80-100 ס"מ)</v>
      </c>
      <c r="U510" s="187">
        <f t="shared" si="81"/>
        <v>0</v>
      </c>
      <c r="V510" s="181">
        <f t="shared" si="82"/>
        <v>-1</v>
      </c>
      <c r="W510" s="181">
        <f t="shared" si="83"/>
        <v>1000</v>
      </c>
      <c r="X510" s="181">
        <f t="shared" si="91"/>
        <v>0</v>
      </c>
      <c r="Y510" s="193"/>
      <c r="AA510" s="189" t="str">
        <f>'טבלה מרכזת תקן מקור'!A510</f>
        <v>תשושי נפש</v>
      </c>
      <c r="AB510" s="189">
        <f>'טבלה מרכזת תקן מקור'!B510</f>
        <v>30</v>
      </c>
      <c r="AC510" s="189" t="str">
        <f>'טבלה מרכזת תקן מקור'!C510</f>
        <v>ריהוט</v>
      </c>
      <c r="AD510" s="189" t="str">
        <f>'טבלה מרכזת תקן מקור'!D510</f>
        <v>מכבסה</v>
      </c>
      <c r="AE510" s="189" t="str">
        <f>'טבלה מרכזת תקן מקור'!E510</f>
        <v>ארון איחסון (רוחב 80-100 ס"מ)</v>
      </c>
      <c r="AF510" s="189">
        <f>'טבלה מרכזת תקן מקור'!F510</f>
        <v>1000</v>
      </c>
      <c r="AG510" s="189">
        <f>'טבלה מרכזת תקן מקור'!G510</f>
        <v>1</v>
      </c>
      <c r="AH510" s="189">
        <f>'טבלה מרכזת תקן מקור'!H510</f>
        <v>1000</v>
      </c>
    </row>
    <row r="511" spans="2:34" ht="29.25" thickBot="1" x14ac:dyDescent="0.25">
      <c r="B511" s="190" t="str">
        <f>תקן[[#This Row],[סוג מרכז]]</f>
        <v>תשושי נפש</v>
      </c>
      <c r="C511" s="190">
        <f>תקן[[#This Row],[גודל מרכז]]</f>
        <v>30</v>
      </c>
      <c r="D511" s="190" t="str">
        <f>תקן[[#This Row],[סוג פריט]]</f>
        <v>ריהוט</v>
      </c>
      <c r="E511" s="190" t="str">
        <f>תקן[[#This Row],[קטגוריה]]</f>
        <v>חדר מזכירות וקבלה</v>
      </c>
      <c r="F511" s="177" t="str">
        <f>תקן[[#This Row],[תיאור הפריט]]</f>
        <v>ארון איחסון משרדי (רוחב כ- 1 מטר)</v>
      </c>
      <c r="G511" s="190">
        <f>תקן[[#This Row],[עלות פריט]]</f>
        <v>1500</v>
      </c>
      <c r="H511" s="190">
        <f>תקן[[#This Row],[כמות]]</f>
        <v>1</v>
      </c>
      <c r="I511" s="190">
        <f>תקן[[#This Row],[סהכ עלות]]</f>
        <v>1500</v>
      </c>
      <c r="J511" s="191"/>
      <c r="K511" s="179" t="str">
        <f t="shared" si="90"/>
        <v>ארון איחסון משרדי (רוחב כ- 1 מטר)</v>
      </c>
      <c r="L511" s="180"/>
      <c r="M511" s="181">
        <f t="shared" si="88"/>
        <v>-1</v>
      </c>
      <c r="N511" s="181">
        <f t="shared" si="89"/>
        <v>0</v>
      </c>
      <c r="O511" s="180"/>
      <c r="P511" s="192"/>
      <c r="Q511" s="185" t="str">
        <f t="shared" si="84"/>
        <v>תשושי נפש</v>
      </c>
      <c r="R511" s="185">
        <f t="shared" si="85"/>
        <v>30</v>
      </c>
      <c r="S511" s="185" t="str">
        <f t="shared" si="86"/>
        <v>ריהוט</v>
      </c>
      <c r="T511" s="186" t="str">
        <f t="shared" si="87"/>
        <v>ארון איחסון משרדי (רוחב כ- 1 מטר)</v>
      </c>
      <c r="U511" s="187">
        <f t="shared" si="81"/>
        <v>0</v>
      </c>
      <c r="V511" s="181">
        <f t="shared" si="82"/>
        <v>-1</v>
      </c>
      <c r="W511" s="181">
        <f t="shared" si="83"/>
        <v>1500</v>
      </c>
      <c r="X511" s="181">
        <f t="shared" si="91"/>
        <v>0</v>
      </c>
      <c r="Y511" s="193"/>
      <c r="AA511" s="189" t="str">
        <f>'טבלה מרכזת תקן מקור'!A511</f>
        <v>תשושי נפש</v>
      </c>
      <c r="AB511" s="189">
        <f>'טבלה מרכזת תקן מקור'!B511</f>
        <v>30</v>
      </c>
      <c r="AC511" s="189" t="str">
        <f>'טבלה מרכזת תקן מקור'!C511</f>
        <v>ריהוט</v>
      </c>
      <c r="AD511" s="189" t="str">
        <f>'טבלה מרכזת תקן מקור'!D511</f>
        <v>חדר מזכירות וקבלה</v>
      </c>
      <c r="AE511" s="189" t="str">
        <f>'טבלה מרכזת תקן מקור'!E511</f>
        <v>ארון איחסון משרדי (רוחב כ- 1 מטר)</v>
      </c>
      <c r="AF511" s="189">
        <f>'טבלה מרכזת תקן מקור'!F511</f>
        <v>1500</v>
      </c>
      <c r="AG511" s="189">
        <f>'טבלה מרכזת תקן מקור'!G511</f>
        <v>1</v>
      </c>
      <c r="AH511" s="189">
        <f>'טבלה מרכזת תקן מקור'!H511</f>
        <v>1500</v>
      </c>
    </row>
    <row r="512" spans="2:34" ht="29.25" thickBot="1" x14ac:dyDescent="0.25">
      <c r="B512" s="190" t="str">
        <f>תקן[[#This Row],[סוג מרכז]]</f>
        <v>תשושי נפש</v>
      </c>
      <c r="C512" s="190">
        <f>תקן[[#This Row],[גודל מרכז]]</f>
        <v>30</v>
      </c>
      <c r="D512" s="190" t="str">
        <f>תקן[[#This Row],[סוג פריט]]</f>
        <v>ריהוט</v>
      </c>
      <c r="E512" s="190" t="str">
        <f>תקן[[#This Row],[קטגוריה]]</f>
        <v>חדר מחשבים</v>
      </c>
      <c r="F512" s="177" t="str">
        <f>תקן[[#This Row],[תיאור הפריט]]</f>
        <v>ארון איחסון משרדי (רוחב כ- 1 מטר)</v>
      </c>
      <c r="G512" s="190">
        <f>תקן[[#This Row],[עלות פריט]]</f>
        <v>1500</v>
      </c>
      <c r="H512" s="190">
        <f>תקן[[#This Row],[כמות]]</f>
        <v>1</v>
      </c>
      <c r="I512" s="190">
        <f>תקן[[#This Row],[סהכ עלות]]</f>
        <v>1500</v>
      </c>
      <c r="J512" s="191"/>
      <c r="K512" s="179" t="str">
        <f t="shared" si="90"/>
        <v>ארון איחסון משרדי (רוחב כ- 1 מטר)</v>
      </c>
      <c r="L512" s="180"/>
      <c r="M512" s="181">
        <f t="shared" si="88"/>
        <v>-1</v>
      </c>
      <c r="N512" s="181">
        <f t="shared" si="89"/>
        <v>0</v>
      </c>
      <c r="O512" s="180"/>
      <c r="P512" s="192"/>
      <c r="Q512" s="185" t="str">
        <f t="shared" si="84"/>
        <v>תשושי נפש</v>
      </c>
      <c r="R512" s="185">
        <f t="shared" si="85"/>
        <v>30</v>
      </c>
      <c r="S512" s="185" t="str">
        <f t="shared" si="86"/>
        <v>ריהוט</v>
      </c>
      <c r="T512" s="186" t="str">
        <f t="shared" si="87"/>
        <v>ארון איחסון משרדי (רוחב כ- 1 מטר)</v>
      </c>
      <c r="U512" s="187">
        <f t="shared" si="81"/>
        <v>0</v>
      </c>
      <c r="V512" s="181">
        <f t="shared" si="82"/>
        <v>-1</v>
      </c>
      <c r="W512" s="181">
        <f t="shared" si="83"/>
        <v>1500</v>
      </c>
      <c r="X512" s="181">
        <f t="shared" si="91"/>
        <v>0</v>
      </c>
      <c r="Y512" s="193"/>
      <c r="AA512" s="189" t="str">
        <f>'טבלה מרכזת תקן מקור'!A512</f>
        <v>תשושי נפש</v>
      </c>
      <c r="AB512" s="189">
        <f>'טבלה מרכזת תקן מקור'!B512</f>
        <v>30</v>
      </c>
      <c r="AC512" s="189" t="str">
        <f>'טבלה מרכזת תקן מקור'!C512</f>
        <v>ריהוט</v>
      </c>
      <c r="AD512" s="189" t="str">
        <f>'טבלה מרכזת תקן מקור'!D512</f>
        <v>חדר מחשבים</v>
      </c>
      <c r="AE512" s="189" t="str">
        <f>'טבלה מרכזת תקן מקור'!E512</f>
        <v>ארון איחסון משרדי (רוחב כ- 1 מטר)</v>
      </c>
      <c r="AF512" s="189">
        <f>'טבלה מרכזת תקן מקור'!F512</f>
        <v>1500</v>
      </c>
      <c r="AG512" s="189">
        <f>'טבלה מרכזת תקן מקור'!G512</f>
        <v>1</v>
      </c>
      <c r="AH512" s="189">
        <f>'טבלה מרכזת תקן מקור'!H512</f>
        <v>1500</v>
      </c>
    </row>
    <row r="513" spans="2:34" ht="29.25" thickBot="1" x14ac:dyDescent="0.25">
      <c r="B513" s="190" t="str">
        <f>תקן[[#This Row],[סוג מרכז]]</f>
        <v>תשושי נפש</v>
      </c>
      <c r="C513" s="190">
        <f>תקן[[#This Row],[גודל מרכז]]</f>
        <v>30</v>
      </c>
      <c r="D513" s="190" t="str">
        <f>תקן[[#This Row],[סוג פריט]]</f>
        <v>ריהוט</v>
      </c>
      <c r="E513" s="190" t="str">
        <f>תקן[[#This Row],[קטגוריה]]</f>
        <v>חדר מנהל</v>
      </c>
      <c r="F513" s="177" t="str">
        <f>תקן[[#This Row],[תיאור הפריט]]</f>
        <v>ארון איחסון משרדי (רוחב כ- 1 מטר)</v>
      </c>
      <c r="G513" s="190">
        <f>תקן[[#This Row],[עלות פריט]]</f>
        <v>1500</v>
      </c>
      <c r="H513" s="190">
        <f>תקן[[#This Row],[כמות]]</f>
        <v>1</v>
      </c>
      <c r="I513" s="190">
        <f>תקן[[#This Row],[סהכ עלות]]</f>
        <v>1500</v>
      </c>
      <c r="J513" s="191"/>
      <c r="K513" s="179" t="str">
        <f t="shared" si="90"/>
        <v>ארון איחסון משרדי (רוחב כ- 1 מטר)</v>
      </c>
      <c r="L513" s="180"/>
      <c r="M513" s="181">
        <f t="shared" si="88"/>
        <v>-1</v>
      </c>
      <c r="N513" s="181">
        <f t="shared" si="89"/>
        <v>0</v>
      </c>
      <c r="O513" s="180"/>
      <c r="P513" s="192"/>
      <c r="Q513" s="185" t="str">
        <f t="shared" si="84"/>
        <v>תשושי נפש</v>
      </c>
      <c r="R513" s="185">
        <f t="shared" si="85"/>
        <v>30</v>
      </c>
      <c r="S513" s="185" t="str">
        <f t="shared" si="86"/>
        <v>ריהוט</v>
      </c>
      <c r="T513" s="186" t="str">
        <f t="shared" si="87"/>
        <v>ארון איחסון משרדי (רוחב כ- 1 מטר)</v>
      </c>
      <c r="U513" s="187">
        <f t="shared" si="81"/>
        <v>0</v>
      </c>
      <c r="V513" s="181">
        <f t="shared" si="82"/>
        <v>-1</v>
      </c>
      <c r="W513" s="181">
        <f t="shared" si="83"/>
        <v>1500</v>
      </c>
      <c r="X513" s="181">
        <f t="shared" si="91"/>
        <v>0</v>
      </c>
      <c r="Y513" s="193"/>
      <c r="AA513" s="189" t="str">
        <f>'טבלה מרכזת תקן מקור'!A513</f>
        <v>תשושי נפש</v>
      </c>
      <c r="AB513" s="189">
        <f>'טבלה מרכזת תקן מקור'!B513</f>
        <v>30</v>
      </c>
      <c r="AC513" s="189" t="str">
        <f>'טבלה מרכזת תקן מקור'!C513</f>
        <v>ריהוט</v>
      </c>
      <c r="AD513" s="189" t="str">
        <f>'טבלה מרכזת תקן מקור'!D513</f>
        <v>חדר מנהל</v>
      </c>
      <c r="AE513" s="189" t="str">
        <f>'טבלה מרכזת תקן מקור'!E513</f>
        <v>ארון איחסון משרדי (רוחב כ- 1 מטר)</v>
      </c>
      <c r="AF513" s="189">
        <f>'טבלה מרכזת תקן מקור'!F513</f>
        <v>1500</v>
      </c>
      <c r="AG513" s="189">
        <f>'טבלה מרכזת תקן מקור'!G513</f>
        <v>1</v>
      </c>
      <c r="AH513" s="189">
        <f>'טבלה מרכזת תקן מקור'!H513</f>
        <v>1500</v>
      </c>
    </row>
    <row r="514" spans="2:34" ht="29.25" thickBot="1" x14ac:dyDescent="0.25">
      <c r="B514" s="190" t="str">
        <f>תקן[[#This Row],[סוג מרכז]]</f>
        <v>תשושי נפש</v>
      </c>
      <c r="C514" s="190">
        <f>תקן[[#This Row],[גודל מרכז]]</f>
        <v>30</v>
      </c>
      <c r="D514" s="190" t="str">
        <f>תקן[[#This Row],[סוג פריט]]</f>
        <v>ריהוט</v>
      </c>
      <c r="E514" s="190" t="str">
        <f>תקן[[#This Row],[קטגוריה]]</f>
        <v>חדרי צוות/רב תחומי</v>
      </c>
      <c r="F514" s="177" t="str">
        <f>תקן[[#This Row],[תיאור הפריט]]</f>
        <v>ארון איחסון משרדי (רוחב כ- 1 מטר)</v>
      </c>
      <c r="G514" s="190">
        <f>תקן[[#This Row],[עלות פריט]]</f>
        <v>1500</v>
      </c>
      <c r="H514" s="190">
        <f>תקן[[#This Row],[כמות]]</f>
        <v>2</v>
      </c>
      <c r="I514" s="190">
        <f>תקן[[#This Row],[סהכ עלות]]</f>
        <v>3000</v>
      </c>
      <c r="J514" s="191"/>
      <c r="K514" s="179" t="str">
        <f t="shared" si="90"/>
        <v>ארון איחסון משרדי (רוחב כ- 1 מטר)</v>
      </c>
      <c r="L514" s="180"/>
      <c r="M514" s="181">
        <f t="shared" si="88"/>
        <v>-2</v>
      </c>
      <c r="N514" s="181">
        <f t="shared" si="89"/>
        <v>0</v>
      </c>
      <c r="O514" s="180"/>
      <c r="P514" s="192"/>
      <c r="Q514" s="185" t="str">
        <f t="shared" si="84"/>
        <v>תשושי נפש</v>
      </c>
      <c r="R514" s="185">
        <f t="shared" si="85"/>
        <v>30</v>
      </c>
      <c r="S514" s="185" t="str">
        <f t="shared" si="86"/>
        <v>ריהוט</v>
      </c>
      <c r="T514" s="186" t="str">
        <f t="shared" si="87"/>
        <v>ארון איחסון משרדי (רוחב כ- 1 מטר)</v>
      </c>
      <c r="U514" s="187">
        <f t="shared" si="81"/>
        <v>0</v>
      </c>
      <c r="V514" s="181">
        <f t="shared" si="82"/>
        <v>-2</v>
      </c>
      <c r="W514" s="181">
        <f t="shared" si="83"/>
        <v>1500</v>
      </c>
      <c r="X514" s="181">
        <f t="shared" si="91"/>
        <v>0</v>
      </c>
      <c r="Y514" s="193"/>
      <c r="AA514" s="189" t="str">
        <f>'טבלה מרכזת תקן מקור'!A514</f>
        <v>תשושי נפש</v>
      </c>
      <c r="AB514" s="189">
        <f>'טבלה מרכזת תקן מקור'!B514</f>
        <v>30</v>
      </c>
      <c r="AC514" s="189" t="str">
        <f>'טבלה מרכזת תקן מקור'!C514</f>
        <v>ריהוט</v>
      </c>
      <c r="AD514" s="189" t="str">
        <f>'טבלה מרכזת תקן מקור'!D514</f>
        <v>חדרי צוות/רב תחומי</v>
      </c>
      <c r="AE514" s="189" t="str">
        <f>'טבלה מרכזת תקן מקור'!E514</f>
        <v>ארון איחסון משרדי (רוחב כ- 1 מטר)</v>
      </c>
      <c r="AF514" s="189">
        <f>'טבלה מרכזת תקן מקור'!F514</f>
        <v>1500</v>
      </c>
      <c r="AG514" s="189">
        <f>'טבלה מרכזת תקן מקור'!G514</f>
        <v>2</v>
      </c>
      <c r="AH514" s="189">
        <f>'טבלה מרכזת תקן מקור'!H514</f>
        <v>3000</v>
      </c>
    </row>
    <row r="515" spans="2:34" ht="15" thickBot="1" x14ac:dyDescent="0.25">
      <c r="B515" s="190" t="str">
        <f>תקן[[#This Row],[סוג מרכז]]</f>
        <v>תשושי נפש</v>
      </c>
      <c r="C515" s="190">
        <f>תקן[[#This Row],[גודל מרכז]]</f>
        <v>30</v>
      </c>
      <c r="D515" s="190" t="str">
        <f>תקן[[#This Row],[סוג פריט]]</f>
        <v>ריהוט</v>
      </c>
      <c r="E515" s="190" t="str">
        <f>תקן[[#This Row],[קטגוריה]]</f>
        <v>חדר מזכירות וקבלה</v>
      </c>
      <c r="F515" s="177" t="str">
        <f>תקן[[#This Row],[תיאור הפריט]]</f>
        <v>ארון ארכיב</v>
      </c>
      <c r="G515" s="190">
        <f>תקן[[#This Row],[עלות פריט]]</f>
        <v>1500</v>
      </c>
      <c r="H515" s="190">
        <f>תקן[[#This Row],[כמות]]</f>
        <v>1</v>
      </c>
      <c r="I515" s="190">
        <f>תקן[[#This Row],[סהכ עלות]]</f>
        <v>1500</v>
      </c>
      <c r="J515" s="191"/>
      <c r="K515" s="179" t="str">
        <f t="shared" si="90"/>
        <v>ארון ארכיב</v>
      </c>
      <c r="L515" s="180"/>
      <c r="M515" s="181">
        <f t="shared" si="88"/>
        <v>-1</v>
      </c>
      <c r="N515" s="181">
        <f t="shared" si="89"/>
        <v>0</v>
      </c>
      <c r="O515" s="180"/>
      <c r="P515" s="192"/>
      <c r="Q515" s="185" t="str">
        <f t="shared" si="84"/>
        <v>תשושי נפש</v>
      </c>
      <c r="R515" s="185">
        <f t="shared" si="85"/>
        <v>30</v>
      </c>
      <c r="S515" s="185" t="str">
        <f t="shared" si="86"/>
        <v>ריהוט</v>
      </c>
      <c r="T515" s="186" t="str">
        <f t="shared" si="87"/>
        <v>ארון ארכיב</v>
      </c>
      <c r="U515" s="187">
        <f t="shared" si="81"/>
        <v>0</v>
      </c>
      <c r="V515" s="181">
        <f t="shared" si="82"/>
        <v>-1</v>
      </c>
      <c r="W515" s="181">
        <f t="shared" si="83"/>
        <v>1500</v>
      </c>
      <c r="X515" s="181">
        <f t="shared" si="91"/>
        <v>0</v>
      </c>
      <c r="Y515" s="193"/>
      <c r="AA515" s="189" t="str">
        <f>'טבלה מרכזת תקן מקור'!A515</f>
        <v>תשושי נפש</v>
      </c>
      <c r="AB515" s="189">
        <f>'טבלה מרכזת תקן מקור'!B515</f>
        <v>30</v>
      </c>
      <c r="AC515" s="189" t="str">
        <f>'טבלה מרכזת תקן מקור'!C515</f>
        <v>ריהוט</v>
      </c>
      <c r="AD515" s="189" t="str">
        <f>'טבלה מרכזת תקן מקור'!D515</f>
        <v>חדר מזכירות וקבלה</v>
      </c>
      <c r="AE515" s="189" t="str">
        <f>'טבלה מרכזת תקן מקור'!E515</f>
        <v>ארון ארכיב</v>
      </c>
      <c r="AF515" s="189">
        <f>'טבלה מרכזת תקן מקור'!F515</f>
        <v>1500</v>
      </c>
      <c r="AG515" s="189">
        <f>'טבלה מרכזת תקן מקור'!G515</f>
        <v>1</v>
      </c>
      <c r="AH515" s="189">
        <f>'טבלה מרכזת תקן מקור'!H515</f>
        <v>1500</v>
      </c>
    </row>
    <row r="516" spans="2:34" ht="29.25" thickBot="1" x14ac:dyDescent="0.25">
      <c r="B516" s="190" t="str">
        <f>תקן[[#This Row],[סוג מרכז]]</f>
        <v>תשושי נפש</v>
      </c>
      <c r="C516" s="190">
        <f>תקן[[#This Row],[גודל מרכז]]</f>
        <v>30</v>
      </c>
      <c r="D516" s="190" t="str">
        <f>תקן[[#This Row],[סוג פריט]]</f>
        <v>ריהוט</v>
      </c>
      <c r="E516" s="190" t="str">
        <f>תקן[[#This Row],[קטגוריה]]</f>
        <v>מלתחה</v>
      </c>
      <c r="F516" s="177" t="str">
        <f>תקן[[#This Row],[תיאור הפריט]]</f>
        <v>ארון לתליית מעילים (רוחב 1 מטר)</v>
      </c>
      <c r="G516" s="190">
        <f>תקן[[#This Row],[עלות פריט]]</f>
        <v>1000</v>
      </c>
      <c r="H516" s="190">
        <f>תקן[[#This Row],[כמות]]</f>
        <v>1</v>
      </c>
      <c r="I516" s="190">
        <f>תקן[[#This Row],[סהכ עלות]]</f>
        <v>1000</v>
      </c>
      <c r="J516" s="191"/>
      <c r="K516" s="179" t="str">
        <f t="shared" si="90"/>
        <v>ארון לתליית מעילים (רוחב 1 מטר)</v>
      </c>
      <c r="L516" s="180"/>
      <c r="M516" s="181">
        <f t="shared" si="88"/>
        <v>-1</v>
      </c>
      <c r="N516" s="181">
        <f t="shared" si="89"/>
        <v>0</v>
      </c>
      <c r="O516" s="180"/>
      <c r="P516" s="192"/>
      <c r="Q516" s="185" t="str">
        <f t="shared" si="84"/>
        <v>תשושי נפש</v>
      </c>
      <c r="R516" s="185">
        <f t="shared" si="85"/>
        <v>30</v>
      </c>
      <c r="S516" s="185" t="str">
        <f t="shared" si="86"/>
        <v>ריהוט</v>
      </c>
      <c r="T516" s="186" t="str">
        <f t="shared" si="87"/>
        <v>ארון לתליית מעילים (רוחב 1 מטר)</v>
      </c>
      <c r="U516" s="187">
        <f t="shared" si="81"/>
        <v>0</v>
      </c>
      <c r="V516" s="181">
        <f t="shared" si="82"/>
        <v>-1</v>
      </c>
      <c r="W516" s="181">
        <f t="shared" si="83"/>
        <v>1000</v>
      </c>
      <c r="X516" s="181">
        <f t="shared" si="91"/>
        <v>0</v>
      </c>
      <c r="Y516" s="193"/>
      <c r="AA516" s="189" t="str">
        <f>'טבלה מרכזת תקן מקור'!A516</f>
        <v>תשושי נפש</v>
      </c>
      <c r="AB516" s="189">
        <f>'טבלה מרכזת תקן מקור'!B516</f>
        <v>30</v>
      </c>
      <c r="AC516" s="189" t="str">
        <f>'טבלה מרכזת תקן מקור'!C516</f>
        <v>ריהוט</v>
      </c>
      <c r="AD516" s="189" t="str">
        <f>'טבלה מרכזת תקן מקור'!D516</f>
        <v>מלתחה</v>
      </c>
      <c r="AE516" s="189" t="str">
        <f>'טבלה מרכזת תקן מקור'!E516</f>
        <v>ארון לתליית מעילים (רוחב 1 מטר)</v>
      </c>
      <c r="AF516" s="189">
        <f>'טבלה מרכזת תקן מקור'!F516</f>
        <v>1000</v>
      </c>
      <c r="AG516" s="189">
        <f>'טבלה מרכזת תקן מקור'!G516</f>
        <v>1</v>
      </c>
      <c r="AH516" s="189">
        <f>'טבלה מרכזת תקן מקור'!H516</f>
        <v>1000</v>
      </c>
    </row>
    <row r="517" spans="2:34" ht="29.25" thickBot="1" x14ac:dyDescent="0.25">
      <c r="B517" s="190" t="str">
        <f>תקן[[#This Row],[סוג מרכז]]</f>
        <v>תשושי נפש</v>
      </c>
      <c r="C517" s="190">
        <f>תקן[[#This Row],[גודל מרכז]]</f>
        <v>30</v>
      </c>
      <c r="D517" s="190" t="str">
        <f>תקן[[#This Row],[סוג פריט]]</f>
        <v>ריהוט</v>
      </c>
      <c r="E517" s="190" t="str">
        <f>תקן[[#This Row],[קטגוריה]]</f>
        <v>שירותי צוות ומלתחה</v>
      </c>
      <c r="F517" s="177" t="str">
        <f>תקן[[#This Row],[תיאור הפריט]]</f>
        <v>ארון לתליית מעילים (רוחב 1 מטר)</v>
      </c>
      <c r="G517" s="190">
        <f>תקן[[#This Row],[עלות פריט]]</f>
        <v>1000</v>
      </c>
      <c r="H517" s="190">
        <f>תקן[[#This Row],[כמות]]</f>
        <v>1</v>
      </c>
      <c r="I517" s="190">
        <f>תקן[[#This Row],[סהכ עלות]]</f>
        <v>1000</v>
      </c>
      <c r="J517" s="191"/>
      <c r="K517" s="179" t="str">
        <f t="shared" si="90"/>
        <v>ארון לתליית מעילים (רוחב 1 מטר)</v>
      </c>
      <c r="L517" s="180"/>
      <c r="M517" s="181">
        <f t="shared" si="88"/>
        <v>-1</v>
      </c>
      <c r="N517" s="181">
        <f t="shared" si="89"/>
        <v>0</v>
      </c>
      <c r="O517" s="180"/>
      <c r="P517" s="192"/>
      <c r="Q517" s="185" t="str">
        <f t="shared" si="84"/>
        <v>תשושי נפש</v>
      </c>
      <c r="R517" s="185">
        <f t="shared" si="85"/>
        <v>30</v>
      </c>
      <c r="S517" s="185" t="str">
        <f t="shared" si="86"/>
        <v>ריהוט</v>
      </c>
      <c r="T517" s="186" t="str">
        <f t="shared" si="87"/>
        <v>ארון לתליית מעילים (רוחב 1 מטר)</v>
      </c>
      <c r="U517" s="187">
        <f t="shared" si="81"/>
        <v>0</v>
      </c>
      <c r="V517" s="181">
        <f t="shared" si="82"/>
        <v>-1</v>
      </c>
      <c r="W517" s="181">
        <f t="shared" si="83"/>
        <v>1000</v>
      </c>
      <c r="X517" s="181">
        <f t="shared" si="91"/>
        <v>0</v>
      </c>
      <c r="Y517" s="193"/>
      <c r="AA517" s="189" t="str">
        <f>'טבלה מרכזת תקן מקור'!A517</f>
        <v>תשושי נפש</v>
      </c>
      <c r="AB517" s="189">
        <f>'טבלה מרכזת תקן מקור'!B517</f>
        <v>30</v>
      </c>
      <c r="AC517" s="189" t="str">
        <f>'טבלה מרכזת תקן מקור'!C517</f>
        <v>ריהוט</v>
      </c>
      <c r="AD517" s="189" t="str">
        <f>'טבלה מרכזת תקן מקור'!D517</f>
        <v>שירותי צוות ומלתחה</v>
      </c>
      <c r="AE517" s="189" t="str">
        <f>'טבלה מרכזת תקן מקור'!E517</f>
        <v>ארון לתליית מעילים (רוחב 1 מטר)</v>
      </c>
      <c r="AF517" s="189">
        <f>'טבלה מרכזת תקן מקור'!F517</f>
        <v>1000</v>
      </c>
      <c r="AG517" s="189">
        <f>'טבלה מרכזת תקן מקור'!G517</f>
        <v>1</v>
      </c>
      <c r="AH517" s="189">
        <f>'טבלה מרכזת תקן מקור'!H517</f>
        <v>1000</v>
      </c>
    </row>
    <row r="518" spans="2:34" ht="15" thickBot="1" x14ac:dyDescent="0.25">
      <c r="B518" s="190" t="str">
        <f>תקן[[#This Row],[סוג מרכז]]</f>
        <v>תשושי נפש</v>
      </c>
      <c r="C518" s="190">
        <f>תקן[[#This Row],[גודל מרכז]]</f>
        <v>30</v>
      </c>
      <c r="D518" s="190" t="str">
        <f>תקן[[#This Row],[סוג פריט]]</f>
        <v>ריהוט</v>
      </c>
      <c r="E518" s="190" t="str">
        <f>תקן[[#This Row],[קטגוריה]]</f>
        <v>חדר מזכירות וקבלה</v>
      </c>
      <c r="F518" s="177" t="str">
        <f>תקן[[#This Row],[תיאור הפריט]]</f>
        <v>ארון משרדי נמוך</v>
      </c>
      <c r="G518" s="190">
        <f>תקן[[#This Row],[עלות פריט]]</f>
        <v>1200</v>
      </c>
      <c r="H518" s="190">
        <f>תקן[[#This Row],[כמות]]</f>
        <v>1</v>
      </c>
      <c r="I518" s="190">
        <f>תקן[[#This Row],[סהכ עלות]]</f>
        <v>1200</v>
      </c>
      <c r="J518" s="191"/>
      <c r="K518" s="179" t="str">
        <f t="shared" si="90"/>
        <v>ארון משרדי נמוך</v>
      </c>
      <c r="L518" s="180"/>
      <c r="M518" s="181">
        <f t="shared" si="88"/>
        <v>-1</v>
      </c>
      <c r="N518" s="181">
        <f t="shared" si="89"/>
        <v>0</v>
      </c>
      <c r="O518" s="180"/>
      <c r="P518" s="192"/>
      <c r="Q518" s="185" t="str">
        <f t="shared" si="84"/>
        <v>תשושי נפש</v>
      </c>
      <c r="R518" s="185">
        <f t="shared" si="85"/>
        <v>30</v>
      </c>
      <c r="S518" s="185" t="str">
        <f t="shared" si="86"/>
        <v>ריהוט</v>
      </c>
      <c r="T518" s="186" t="str">
        <f t="shared" si="87"/>
        <v>ארון משרדי נמוך</v>
      </c>
      <c r="U518" s="187">
        <f t="shared" si="81"/>
        <v>0</v>
      </c>
      <c r="V518" s="181">
        <f t="shared" si="82"/>
        <v>-1</v>
      </c>
      <c r="W518" s="181">
        <f t="shared" si="83"/>
        <v>1200</v>
      </c>
      <c r="X518" s="181">
        <f t="shared" si="91"/>
        <v>0</v>
      </c>
      <c r="Y518" s="193"/>
      <c r="AA518" s="189" t="str">
        <f>'טבלה מרכזת תקן מקור'!A518</f>
        <v>תשושי נפש</v>
      </c>
      <c r="AB518" s="189">
        <f>'טבלה מרכזת תקן מקור'!B518</f>
        <v>30</v>
      </c>
      <c r="AC518" s="189" t="str">
        <f>'טבלה מרכזת תקן מקור'!C518</f>
        <v>ריהוט</v>
      </c>
      <c r="AD518" s="189" t="str">
        <f>'טבלה מרכזת תקן מקור'!D518</f>
        <v>חדר מזכירות וקבלה</v>
      </c>
      <c r="AE518" s="189" t="str">
        <f>'טבלה מרכזת תקן מקור'!E518</f>
        <v>ארון משרדי נמוך</v>
      </c>
      <c r="AF518" s="189">
        <f>'טבלה מרכזת תקן מקור'!F518</f>
        <v>1200</v>
      </c>
      <c r="AG518" s="189">
        <f>'טבלה מרכזת תקן מקור'!G518</f>
        <v>1</v>
      </c>
      <c r="AH518" s="189">
        <f>'טבלה מרכזת תקן מקור'!H518</f>
        <v>1200</v>
      </c>
    </row>
    <row r="519" spans="2:34" ht="15" thickBot="1" x14ac:dyDescent="0.25">
      <c r="B519" s="190" t="str">
        <f>תקן[[#This Row],[סוג מרכז]]</f>
        <v>תשושי נפש</v>
      </c>
      <c r="C519" s="190">
        <f>תקן[[#This Row],[גודל מרכז]]</f>
        <v>30</v>
      </c>
      <c r="D519" s="190" t="str">
        <f>תקן[[#This Row],[סוג פריט]]</f>
        <v>ריהוט</v>
      </c>
      <c r="E519" s="190" t="str">
        <f>תקן[[#This Row],[קטגוריה]]</f>
        <v>חדר מנהל</v>
      </c>
      <c r="F519" s="177" t="str">
        <f>תקן[[#This Row],[תיאור הפריט]]</f>
        <v>ארון משרדי נמוך</v>
      </c>
      <c r="G519" s="190">
        <f>תקן[[#This Row],[עלות פריט]]</f>
        <v>1200</v>
      </c>
      <c r="H519" s="190">
        <f>תקן[[#This Row],[כמות]]</f>
        <v>1</v>
      </c>
      <c r="I519" s="190">
        <f>תקן[[#This Row],[סהכ עלות]]</f>
        <v>1200</v>
      </c>
      <c r="J519" s="191"/>
      <c r="K519" s="179" t="str">
        <f t="shared" si="90"/>
        <v>ארון משרדי נמוך</v>
      </c>
      <c r="L519" s="180"/>
      <c r="M519" s="181">
        <f t="shared" si="88"/>
        <v>-1</v>
      </c>
      <c r="N519" s="181">
        <f t="shared" si="89"/>
        <v>0</v>
      </c>
      <c r="O519" s="180"/>
      <c r="P519" s="192"/>
      <c r="Q519" s="185" t="str">
        <f t="shared" si="84"/>
        <v>תשושי נפש</v>
      </c>
      <c r="R519" s="185">
        <f t="shared" si="85"/>
        <v>30</v>
      </c>
      <c r="S519" s="185" t="str">
        <f t="shared" si="86"/>
        <v>ריהוט</v>
      </c>
      <c r="T519" s="186" t="str">
        <f t="shared" si="87"/>
        <v>ארון משרדי נמוך</v>
      </c>
      <c r="U519" s="187">
        <f t="shared" si="81"/>
        <v>0</v>
      </c>
      <c r="V519" s="181">
        <f t="shared" si="82"/>
        <v>-1</v>
      </c>
      <c r="W519" s="181">
        <f t="shared" si="83"/>
        <v>1200</v>
      </c>
      <c r="X519" s="181">
        <f t="shared" si="91"/>
        <v>0</v>
      </c>
      <c r="Y519" s="193"/>
      <c r="AA519" s="189" t="str">
        <f>'טבלה מרכזת תקן מקור'!A519</f>
        <v>תשושי נפש</v>
      </c>
      <c r="AB519" s="189">
        <f>'טבלה מרכזת תקן מקור'!B519</f>
        <v>30</v>
      </c>
      <c r="AC519" s="189" t="str">
        <f>'טבלה מרכזת תקן מקור'!C519</f>
        <v>ריהוט</v>
      </c>
      <c r="AD519" s="189" t="str">
        <f>'טבלה מרכזת תקן מקור'!D519</f>
        <v>חדר מנהל</v>
      </c>
      <c r="AE519" s="189" t="str">
        <f>'טבלה מרכזת תקן מקור'!E519</f>
        <v>ארון משרדי נמוך</v>
      </c>
      <c r="AF519" s="189">
        <f>'טבלה מרכזת תקן מקור'!F519</f>
        <v>1200</v>
      </c>
      <c r="AG519" s="189">
        <f>'טבלה מרכזת תקן מקור'!G519</f>
        <v>1</v>
      </c>
      <c r="AH519" s="189">
        <f>'טבלה מרכזת תקן מקור'!H519</f>
        <v>1200</v>
      </c>
    </row>
    <row r="520" spans="2:34" ht="15" thickBot="1" x14ac:dyDescent="0.25">
      <c r="B520" s="190" t="str">
        <f>תקן[[#This Row],[סוג מרכז]]</f>
        <v>תשושי נפש</v>
      </c>
      <c r="C520" s="190">
        <f>תקן[[#This Row],[גודל מרכז]]</f>
        <v>30</v>
      </c>
      <c r="D520" s="190" t="str">
        <f>תקן[[#This Row],[סוג פריט]]</f>
        <v>ריהוט</v>
      </c>
      <c r="E520" s="190" t="str">
        <f>תקן[[#This Row],[קטגוריה]]</f>
        <v>חדרי צוות/רב תחומי</v>
      </c>
      <c r="F520" s="177" t="str">
        <f>תקן[[#This Row],[תיאור הפריט]]</f>
        <v>ארון עזרה ראשונה</v>
      </c>
      <c r="G520" s="190">
        <f>תקן[[#This Row],[עלות פריט]]</f>
        <v>400</v>
      </c>
      <c r="H520" s="190">
        <f>תקן[[#This Row],[כמות]]</f>
        <v>1</v>
      </c>
      <c r="I520" s="190">
        <f>תקן[[#This Row],[סהכ עלות]]</f>
        <v>400</v>
      </c>
      <c r="J520" s="191"/>
      <c r="K520" s="179" t="str">
        <f t="shared" si="90"/>
        <v>ארון עזרה ראשונה</v>
      </c>
      <c r="L520" s="180"/>
      <c r="M520" s="181">
        <f t="shared" si="88"/>
        <v>-1</v>
      </c>
      <c r="N520" s="181">
        <f t="shared" si="89"/>
        <v>0</v>
      </c>
      <c r="O520" s="180"/>
      <c r="P520" s="192"/>
      <c r="Q520" s="185" t="str">
        <f t="shared" si="84"/>
        <v>תשושי נפש</v>
      </c>
      <c r="R520" s="185">
        <f t="shared" si="85"/>
        <v>30</v>
      </c>
      <c r="S520" s="185" t="str">
        <f t="shared" si="86"/>
        <v>ריהוט</v>
      </c>
      <c r="T520" s="186" t="str">
        <f t="shared" si="87"/>
        <v>ארון עזרה ראשונה</v>
      </c>
      <c r="U520" s="187">
        <f t="shared" si="81"/>
        <v>0</v>
      </c>
      <c r="V520" s="181">
        <f t="shared" si="82"/>
        <v>-1</v>
      </c>
      <c r="W520" s="181">
        <f t="shared" si="83"/>
        <v>400</v>
      </c>
      <c r="X520" s="181">
        <f t="shared" si="91"/>
        <v>0</v>
      </c>
      <c r="Y520" s="193"/>
      <c r="AA520" s="189" t="str">
        <f>'טבלה מרכזת תקן מקור'!A520</f>
        <v>תשושי נפש</v>
      </c>
      <c r="AB520" s="189">
        <f>'טבלה מרכזת תקן מקור'!B520</f>
        <v>30</v>
      </c>
      <c r="AC520" s="189" t="str">
        <f>'טבלה מרכזת תקן מקור'!C520</f>
        <v>ריהוט</v>
      </c>
      <c r="AD520" s="189" t="str">
        <f>'טבלה מרכזת תקן מקור'!D520</f>
        <v>חדרי צוות/רב תחומי</v>
      </c>
      <c r="AE520" s="189" t="str">
        <f>'טבלה מרכזת תקן מקור'!E520</f>
        <v>ארון עזרה ראשונה</v>
      </c>
      <c r="AF520" s="189">
        <f>'טבלה מרכזת תקן מקור'!F520</f>
        <v>400</v>
      </c>
      <c r="AG520" s="189">
        <f>'טבלה מרכזת תקן מקור'!G520</f>
        <v>1</v>
      </c>
      <c r="AH520" s="189">
        <f>'טבלה מרכזת תקן מקור'!H520</f>
        <v>400</v>
      </c>
    </row>
    <row r="521" spans="2:34" ht="29.25" thickBot="1" x14ac:dyDescent="0.25">
      <c r="B521" s="190" t="str">
        <f>תקן[[#This Row],[סוג מרכז]]</f>
        <v>תשושי נפש</v>
      </c>
      <c r="C521" s="190">
        <f>תקן[[#This Row],[גודל מרכז]]</f>
        <v>30</v>
      </c>
      <c r="D521" s="190" t="str">
        <f>תקן[[#This Row],[סוג פריט]]</f>
        <v>ריהוט</v>
      </c>
      <c r="E521" s="190" t="str">
        <f>תקן[[#This Row],[קטגוריה]]</f>
        <v>חדרי פעילות/תעסוקה</v>
      </c>
      <c r="F521" s="177" t="str">
        <f>תקן[[#This Row],[תיאור הפריט]]</f>
        <v>ארון תחתון+כיור+ברז+משטח</v>
      </c>
      <c r="G521" s="190">
        <f>תקן[[#This Row],[עלות פריט]]</f>
        <v>2500</v>
      </c>
      <c r="H521" s="190">
        <f>תקן[[#This Row],[כמות]]</f>
        <v>1</v>
      </c>
      <c r="I521" s="190">
        <f>תקן[[#This Row],[סהכ עלות]]</f>
        <v>2500</v>
      </c>
      <c r="J521" s="191"/>
      <c r="K521" s="179" t="str">
        <f t="shared" si="90"/>
        <v>ארון תחתון+כיור+ברז+משטח</v>
      </c>
      <c r="L521" s="180"/>
      <c r="M521" s="181">
        <f t="shared" si="88"/>
        <v>-1</v>
      </c>
      <c r="N521" s="181">
        <f t="shared" si="89"/>
        <v>0</v>
      </c>
      <c r="O521" s="180"/>
      <c r="P521" s="192"/>
      <c r="Q521" s="185" t="str">
        <f t="shared" si="84"/>
        <v>תשושי נפש</v>
      </c>
      <c r="R521" s="185">
        <f t="shared" si="85"/>
        <v>30</v>
      </c>
      <c r="S521" s="185" t="str">
        <f t="shared" si="86"/>
        <v>ריהוט</v>
      </c>
      <c r="T521" s="186" t="str">
        <f t="shared" si="87"/>
        <v>ארון תחתון+כיור+ברז+משטח</v>
      </c>
      <c r="U521" s="187">
        <f t="shared" ref="U521:U584" si="92">L521</f>
        <v>0</v>
      </c>
      <c r="V521" s="181">
        <f t="shared" ref="V521:V584" si="93">M521</f>
        <v>-1</v>
      </c>
      <c r="W521" s="181">
        <f t="shared" ref="W521:W584" si="94">G521</f>
        <v>2500</v>
      </c>
      <c r="X521" s="181">
        <f t="shared" si="91"/>
        <v>0</v>
      </c>
      <c r="Y521" s="193"/>
      <c r="AA521" s="189" t="str">
        <f>'טבלה מרכזת תקן מקור'!A521</f>
        <v>תשושי נפש</v>
      </c>
      <c r="AB521" s="189">
        <f>'טבלה מרכזת תקן מקור'!B521</f>
        <v>30</v>
      </c>
      <c r="AC521" s="189" t="str">
        <f>'טבלה מרכזת תקן מקור'!C521</f>
        <v>ריהוט</v>
      </c>
      <c r="AD521" s="189" t="str">
        <f>'טבלה מרכזת תקן מקור'!D521</f>
        <v>חדרי פעילות/תעסוקה</v>
      </c>
      <c r="AE521" s="189" t="str">
        <f>'טבלה מרכזת תקן מקור'!E521</f>
        <v>ארון תחתון+כיור+ברז+משטח</v>
      </c>
      <c r="AF521" s="189">
        <f>'טבלה מרכזת תקן מקור'!F521</f>
        <v>2500</v>
      </c>
      <c r="AG521" s="189">
        <f>'טבלה מרכזת תקן מקור'!G521</f>
        <v>1</v>
      </c>
      <c r="AH521" s="189">
        <f>'טבלה מרכזת תקן מקור'!H521</f>
        <v>2500</v>
      </c>
    </row>
    <row r="522" spans="2:34" ht="29.25" thickBot="1" x14ac:dyDescent="0.25">
      <c r="B522" s="190" t="str">
        <f>תקן[[#This Row],[סוג מרכז]]</f>
        <v>תשושי נפש</v>
      </c>
      <c r="C522" s="190">
        <f>תקן[[#This Row],[גודל מרכז]]</f>
        <v>30</v>
      </c>
      <c r="D522" s="190" t="str">
        <f>תקן[[#This Row],[סוג פריט]]</f>
        <v>ריהוט</v>
      </c>
      <c r="E522" s="190" t="str">
        <f>תקן[[#This Row],[קטגוריה]]</f>
        <v>חדרי צוות/רב תחומי</v>
      </c>
      <c r="F522" s="177" t="str">
        <f>תקן[[#This Row],[תיאור הפריט]]</f>
        <v>ארון תחתון+כיור+ברז+משטח</v>
      </c>
      <c r="G522" s="190">
        <f>תקן[[#This Row],[עלות פריט]]</f>
        <v>2500</v>
      </c>
      <c r="H522" s="190">
        <f>תקן[[#This Row],[כמות]]</f>
        <v>2</v>
      </c>
      <c r="I522" s="190">
        <f>תקן[[#This Row],[סהכ עלות]]</f>
        <v>5000</v>
      </c>
      <c r="J522" s="191"/>
      <c r="K522" s="179" t="str">
        <f t="shared" si="90"/>
        <v>ארון תחתון+כיור+ברז+משטח</v>
      </c>
      <c r="L522" s="180"/>
      <c r="M522" s="181">
        <f t="shared" si="88"/>
        <v>-2</v>
      </c>
      <c r="N522" s="181">
        <f t="shared" si="89"/>
        <v>0</v>
      </c>
      <c r="O522" s="180"/>
      <c r="P522" s="192"/>
      <c r="Q522" s="185" t="str">
        <f t="shared" ref="Q522:Q585" si="95">B522</f>
        <v>תשושי נפש</v>
      </c>
      <c r="R522" s="185">
        <f t="shared" ref="R522:R585" si="96">C522</f>
        <v>30</v>
      </c>
      <c r="S522" s="185" t="str">
        <f t="shared" ref="S522:S585" si="97">D522</f>
        <v>ריהוט</v>
      </c>
      <c r="T522" s="186" t="str">
        <f t="shared" ref="T522:T585" si="98">F522</f>
        <v>ארון תחתון+כיור+ברז+משטח</v>
      </c>
      <c r="U522" s="187">
        <f t="shared" si="92"/>
        <v>0</v>
      </c>
      <c r="V522" s="181">
        <f t="shared" si="93"/>
        <v>-2</v>
      </c>
      <c r="W522" s="181">
        <f t="shared" si="94"/>
        <v>2500</v>
      </c>
      <c r="X522" s="181">
        <f t="shared" si="91"/>
        <v>0</v>
      </c>
      <c r="Y522" s="193"/>
      <c r="AA522" s="189" t="str">
        <f>'טבלה מרכזת תקן מקור'!A522</f>
        <v>תשושי נפש</v>
      </c>
      <c r="AB522" s="189">
        <f>'טבלה מרכזת תקן מקור'!B522</f>
        <v>30</v>
      </c>
      <c r="AC522" s="189" t="str">
        <f>'טבלה מרכזת תקן מקור'!C522</f>
        <v>ריהוט</v>
      </c>
      <c r="AD522" s="189" t="str">
        <f>'טבלה מרכזת תקן מקור'!D522</f>
        <v>חדרי צוות/רב תחומי</v>
      </c>
      <c r="AE522" s="189" t="str">
        <f>'טבלה מרכזת תקן מקור'!E522</f>
        <v>ארון תחתון+כיור+ברז+משטח</v>
      </c>
      <c r="AF522" s="189">
        <f>'טבלה מרכזת תקן מקור'!F522</f>
        <v>2500</v>
      </c>
      <c r="AG522" s="189">
        <f>'טבלה מרכזת תקן מקור'!G522</f>
        <v>2</v>
      </c>
      <c r="AH522" s="189">
        <f>'טבלה מרכזת תקן מקור'!H522</f>
        <v>5000</v>
      </c>
    </row>
    <row r="523" spans="2:34" ht="15" thickBot="1" x14ac:dyDescent="0.25">
      <c r="B523" s="190" t="str">
        <f>תקן[[#This Row],[סוג מרכז]]</f>
        <v>תשושי נפש</v>
      </c>
      <c r="C523" s="190">
        <f>תקן[[#This Row],[גודל מרכז]]</f>
        <v>30</v>
      </c>
      <c r="D523" s="190" t="str">
        <f>תקן[[#This Row],[סוג פריט]]</f>
        <v>ריהוט</v>
      </c>
      <c r="E523" s="190" t="str">
        <f>תקן[[#This Row],[קטגוריה]]</f>
        <v>חדר מזכירות וקבלה</v>
      </c>
      <c r="F523" s="177" t="str">
        <f>תקן[[#This Row],[תיאור הפריט]]</f>
        <v>ארון תיקיות</v>
      </c>
      <c r="G523" s="190">
        <f>תקן[[#This Row],[עלות פריט]]</f>
        <v>900</v>
      </c>
      <c r="H523" s="190">
        <f>תקן[[#This Row],[כמות]]</f>
        <v>2</v>
      </c>
      <c r="I523" s="190">
        <f>תקן[[#This Row],[סהכ עלות]]</f>
        <v>1800</v>
      </c>
      <c r="J523" s="191"/>
      <c r="K523" s="179" t="str">
        <f t="shared" si="90"/>
        <v>ארון תיקיות</v>
      </c>
      <c r="L523" s="180"/>
      <c r="M523" s="181">
        <f t="shared" si="88"/>
        <v>-2</v>
      </c>
      <c r="N523" s="181">
        <f t="shared" si="89"/>
        <v>0</v>
      </c>
      <c r="O523" s="180"/>
      <c r="P523" s="192"/>
      <c r="Q523" s="185" t="str">
        <f t="shared" si="95"/>
        <v>תשושי נפש</v>
      </c>
      <c r="R523" s="185">
        <f t="shared" si="96"/>
        <v>30</v>
      </c>
      <c r="S523" s="185" t="str">
        <f t="shared" si="97"/>
        <v>ריהוט</v>
      </c>
      <c r="T523" s="186" t="str">
        <f t="shared" si="98"/>
        <v>ארון תיקיות</v>
      </c>
      <c r="U523" s="187">
        <f t="shared" si="92"/>
        <v>0</v>
      </c>
      <c r="V523" s="181">
        <f t="shared" si="93"/>
        <v>-2</v>
      </c>
      <c r="W523" s="181">
        <f t="shared" si="94"/>
        <v>900</v>
      </c>
      <c r="X523" s="181">
        <f t="shared" si="91"/>
        <v>0</v>
      </c>
      <c r="Y523" s="193"/>
      <c r="AA523" s="189" t="str">
        <f>'טבלה מרכזת תקן מקור'!A523</f>
        <v>תשושי נפש</v>
      </c>
      <c r="AB523" s="189">
        <f>'טבלה מרכזת תקן מקור'!B523</f>
        <v>30</v>
      </c>
      <c r="AC523" s="189" t="str">
        <f>'טבלה מרכזת תקן מקור'!C523</f>
        <v>ריהוט</v>
      </c>
      <c r="AD523" s="189" t="str">
        <f>'טבלה מרכזת תקן מקור'!D523</f>
        <v>חדר מזכירות וקבלה</v>
      </c>
      <c r="AE523" s="189" t="str">
        <f>'טבלה מרכזת תקן מקור'!E523</f>
        <v>ארון תיקיות</v>
      </c>
      <c r="AF523" s="189">
        <f>'טבלה מרכזת תקן מקור'!F523</f>
        <v>900</v>
      </c>
      <c r="AG523" s="189">
        <f>'טבלה מרכזת תקן מקור'!G523</f>
        <v>2</v>
      </c>
      <c r="AH523" s="189">
        <f>'טבלה מרכזת תקן מקור'!H523</f>
        <v>1800</v>
      </c>
    </row>
    <row r="524" spans="2:34" ht="15" thickBot="1" x14ac:dyDescent="0.25">
      <c r="B524" s="190" t="str">
        <f>תקן[[#This Row],[סוג מרכז]]</f>
        <v>תשושי נפש</v>
      </c>
      <c r="C524" s="190">
        <f>תקן[[#This Row],[גודל מרכז]]</f>
        <v>30</v>
      </c>
      <c r="D524" s="190" t="str">
        <f>תקן[[#This Row],[סוג פריט]]</f>
        <v>ריהוט</v>
      </c>
      <c r="E524" s="190" t="str">
        <f>תקן[[#This Row],[קטגוריה]]</f>
        <v>חדרי צוות/רב תחומי</v>
      </c>
      <c r="F524" s="177" t="str">
        <f>תקן[[#This Row],[תיאור הפריט]]</f>
        <v>ארון תיקיות</v>
      </c>
      <c r="G524" s="190">
        <f>תקן[[#This Row],[עלות פריט]]</f>
        <v>900</v>
      </c>
      <c r="H524" s="190">
        <f>תקן[[#This Row],[כמות]]</f>
        <v>1</v>
      </c>
      <c r="I524" s="190">
        <f>תקן[[#This Row],[סהכ עלות]]</f>
        <v>900</v>
      </c>
      <c r="J524" s="191"/>
      <c r="K524" s="179" t="str">
        <f t="shared" si="90"/>
        <v>ארון תיקיות</v>
      </c>
      <c r="L524" s="180"/>
      <c r="M524" s="181">
        <f t="shared" si="88"/>
        <v>-1</v>
      </c>
      <c r="N524" s="181">
        <f t="shared" si="89"/>
        <v>0</v>
      </c>
      <c r="O524" s="180"/>
      <c r="P524" s="192"/>
      <c r="Q524" s="185" t="str">
        <f t="shared" si="95"/>
        <v>תשושי נפש</v>
      </c>
      <c r="R524" s="185">
        <f t="shared" si="96"/>
        <v>30</v>
      </c>
      <c r="S524" s="185" t="str">
        <f t="shared" si="97"/>
        <v>ריהוט</v>
      </c>
      <c r="T524" s="186" t="str">
        <f t="shared" si="98"/>
        <v>ארון תיקיות</v>
      </c>
      <c r="U524" s="187">
        <f t="shared" si="92"/>
        <v>0</v>
      </c>
      <c r="V524" s="181">
        <f t="shared" si="93"/>
        <v>-1</v>
      </c>
      <c r="W524" s="181">
        <f t="shared" si="94"/>
        <v>900</v>
      </c>
      <c r="X524" s="181">
        <f t="shared" si="91"/>
        <v>0</v>
      </c>
      <c r="Y524" s="193"/>
      <c r="AA524" s="189" t="str">
        <f>'טבלה מרכזת תקן מקור'!A524</f>
        <v>תשושי נפש</v>
      </c>
      <c r="AB524" s="189">
        <f>'טבלה מרכזת תקן מקור'!B524</f>
        <v>30</v>
      </c>
      <c r="AC524" s="189" t="str">
        <f>'טבלה מרכזת תקן מקור'!C524</f>
        <v>ריהוט</v>
      </c>
      <c r="AD524" s="189" t="str">
        <f>'טבלה מרכזת תקן מקור'!D524</f>
        <v>חדרי צוות/רב תחומי</v>
      </c>
      <c r="AE524" s="189" t="str">
        <f>'טבלה מרכזת תקן מקור'!E524</f>
        <v>ארון תיקיות</v>
      </c>
      <c r="AF524" s="189">
        <f>'טבלה מרכזת תקן מקור'!F524</f>
        <v>900</v>
      </c>
      <c r="AG524" s="189">
        <f>'טבלה מרכזת תקן מקור'!G524</f>
        <v>1</v>
      </c>
      <c r="AH524" s="189">
        <f>'טבלה מרכזת תקן מקור'!H524</f>
        <v>900</v>
      </c>
    </row>
    <row r="525" spans="2:34" ht="29.25" thickBot="1" x14ac:dyDescent="0.25">
      <c r="B525" s="190" t="str">
        <f>תקן[[#This Row],[סוג מרכז]]</f>
        <v>תשושי נפש</v>
      </c>
      <c r="C525" s="190">
        <f>תקן[[#This Row],[גודל מרכז]]</f>
        <v>30</v>
      </c>
      <c r="D525" s="190" t="str">
        <f>תקן[[#This Row],[סוג פריט]]</f>
        <v>ריהוט</v>
      </c>
      <c r="E525" s="190" t="str">
        <f>תקן[[#This Row],[קטגוריה]]</f>
        <v>אולם כניסה</v>
      </c>
      <c r="F525" s="177" t="str">
        <f>תקן[[#This Row],[תיאור הפריט]]</f>
        <v>ארון תצוגה/ויטרינה - רוחב 1מטר</v>
      </c>
      <c r="G525" s="190">
        <f>תקן[[#This Row],[עלות פריט]]</f>
        <v>1500</v>
      </c>
      <c r="H525" s="190">
        <f>תקן[[#This Row],[כמות]]</f>
        <v>1</v>
      </c>
      <c r="I525" s="190">
        <f>תקן[[#This Row],[סהכ עלות]]</f>
        <v>1500</v>
      </c>
      <c r="J525" s="191"/>
      <c r="K525" s="179" t="str">
        <f t="shared" si="90"/>
        <v>ארון תצוגה/ויטרינה - רוחב 1מטר</v>
      </c>
      <c r="L525" s="180"/>
      <c r="M525" s="181">
        <f t="shared" si="88"/>
        <v>-1</v>
      </c>
      <c r="N525" s="181">
        <f t="shared" si="89"/>
        <v>0</v>
      </c>
      <c r="O525" s="180"/>
      <c r="P525" s="192"/>
      <c r="Q525" s="185" t="str">
        <f t="shared" si="95"/>
        <v>תשושי נפש</v>
      </c>
      <c r="R525" s="185">
        <f t="shared" si="96"/>
        <v>30</v>
      </c>
      <c r="S525" s="185" t="str">
        <f t="shared" si="97"/>
        <v>ריהוט</v>
      </c>
      <c r="T525" s="186" t="str">
        <f t="shared" si="98"/>
        <v>ארון תצוגה/ויטרינה - רוחב 1מטר</v>
      </c>
      <c r="U525" s="187">
        <f t="shared" si="92"/>
        <v>0</v>
      </c>
      <c r="V525" s="181">
        <f t="shared" si="93"/>
        <v>-1</v>
      </c>
      <c r="W525" s="181">
        <f t="shared" si="94"/>
        <v>1500</v>
      </c>
      <c r="X525" s="181">
        <f t="shared" si="91"/>
        <v>0</v>
      </c>
      <c r="Y525" s="193"/>
      <c r="AA525" s="189" t="str">
        <f>'טבלה מרכזת תקן מקור'!A525</f>
        <v>תשושי נפש</v>
      </c>
      <c r="AB525" s="189">
        <f>'טבלה מרכזת תקן מקור'!B525</f>
        <v>30</v>
      </c>
      <c r="AC525" s="189" t="str">
        <f>'טבלה מרכזת תקן מקור'!C525</f>
        <v>ריהוט</v>
      </c>
      <c r="AD525" s="189" t="str">
        <f>'טבלה מרכזת תקן מקור'!D525</f>
        <v>אולם כניסה</v>
      </c>
      <c r="AE525" s="189" t="str">
        <f>'טבלה מרכזת תקן מקור'!E525</f>
        <v>ארון תצוגה/ויטרינה - רוחב 1מטר</v>
      </c>
      <c r="AF525" s="189">
        <f>'טבלה מרכזת תקן מקור'!F525</f>
        <v>1500</v>
      </c>
      <c r="AG525" s="189">
        <f>'טבלה מרכזת תקן מקור'!G525</f>
        <v>1</v>
      </c>
      <c r="AH525" s="189">
        <f>'טבלה מרכזת תקן מקור'!H525</f>
        <v>1500</v>
      </c>
    </row>
    <row r="526" spans="2:34" ht="29.25" thickBot="1" x14ac:dyDescent="0.25">
      <c r="B526" s="190" t="str">
        <f>תקן[[#This Row],[סוג מרכז]]</f>
        <v>תשושי נפש</v>
      </c>
      <c r="C526" s="190">
        <f>תקן[[#This Row],[גודל מרכז]]</f>
        <v>30</v>
      </c>
      <c r="D526" s="190" t="str">
        <f>תקן[[#This Row],[סוג פריט]]</f>
        <v>ריהוט</v>
      </c>
      <c r="E526" s="190" t="str">
        <f>תקן[[#This Row],[קטגוריה]]</f>
        <v>חדרי פעילות/תעסוקה</v>
      </c>
      <c r="F526" s="177" t="str">
        <f>תקן[[#This Row],[תיאור הפריט]]</f>
        <v>ארון תצוגה/ויטרינה - רוחב 1מטר</v>
      </c>
      <c r="G526" s="190">
        <f>תקן[[#This Row],[עלות פריט]]</f>
        <v>1500</v>
      </c>
      <c r="H526" s="190">
        <f>תקן[[#This Row],[כמות]]</f>
        <v>1</v>
      </c>
      <c r="I526" s="190">
        <f>תקן[[#This Row],[סהכ עלות]]</f>
        <v>1500</v>
      </c>
      <c r="J526" s="191"/>
      <c r="K526" s="179" t="str">
        <f t="shared" si="90"/>
        <v>ארון תצוגה/ויטרינה - רוחב 1מטר</v>
      </c>
      <c r="L526" s="180"/>
      <c r="M526" s="181">
        <f t="shared" si="88"/>
        <v>-1</v>
      </c>
      <c r="N526" s="181">
        <f t="shared" si="89"/>
        <v>0</v>
      </c>
      <c r="O526" s="180"/>
      <c r="P526" s="192"/>
      <c r="Q526" s="185" t="str">
        <f t="shared" si="95"/>
        <v>תשושי נפש</v>
      </c>
      <c r="R526" s="185">
        <f t="shared" si="96"/>
        <v>30</v>
      </c>
      <c r="S526" s="185" t="str">
        <f t="shared" si="97"/>
        <v>ריהוט</v>
      </c>
      <c r="T526" s="186" t="str">
        <f t="shared" si="98"/>
        <v>ארון תצוגה/ויטרינה - רוחב 1מטר</v>
      </c>
      <c r="U526" s="187">
        <f t="shared" si="92"/>
        <v>0</v>
      </c>
      <c r="V526" s="181">
        <f t="shared" si="93"/>
        <v>-1</v>
      </c>
      <c r="W526" s="181">
        <f t="shared" si="94"/>
        <v>1500</v>
      </c>
      <c r="X526" s="181">
        <f t="shared" si="91"/>
        <v>0</v>
      </c>
      <c r="Y526" s="193"/>
      <c r="AA526" s="189" t="str">
        <f>'טבלה מרכזת תקן מקור'!A526</f>
        <v>תשושי נפש</v>
      </c>
      <c r="AB526" s="189">
        <f>'טבלה מרכזת תקן מקור'!B526</f>
        <v>30</v>
      </c>
      <c r="AC526" s="189" t="str">
        <f>'טבלה מרכזת תקן מקור'!C526</f>
        <v>ריהוט</v>
      </c>
      <c r="AD526" s="189" t="str">
        <f>'טבלה מרכזת תקן מקור'!D526</f>
        <v>חדרי פעילות/תעסוקה</v>
      </c>
      <c r="AE526" s="189" t="str">
        <f>'טבלה מרכזת תקן מקור'!E526</f>
        <v>ארון תצוגה/ויטרינה - רוחב 1מטר</v>
      </c>
      <c r="AF526" s="189">
        <f>'טבלה מרכזת תקן מקור'!F526</f>
        <v>1500</v>
      </c>
      <c r="AG526" s="189">
        <f>'טבלה מרכזת תקן מקור'!G526</f>
        <v>1</v>
      </c>
      <c r="AH526" s="189">
        <f>'טבלה מרכזת תקן מקור'!H526</f>
        <v>1500</v>
      </c>
    </row>
    <row r="527" spans="2:34" ht="15" thickBot="1" x14ac:dyDescent="0.25">
      <c r="B527" s="190" t="str">
        <f>תקן[[#This Row],[סוג מרכז]]</f>
        <v>תשושי נפש</v>
      </c>
      <c r="C527" s="190">
        <f>תקן[[#This Row],[גודל מרכז]]</f>
        <v>30</v>
      </c>
      <c r="D527" s="190" t="str">
        <f>תקן[[#This Row],[סוג פריט]]</f>
        <v>ריהוט</v>
      </c>
      <c r="E527" s="190" t="str">
        <f>תקן[[#This Row],[קטגוריה]]</f>
        <v>חדר רחצה</v>
      </c>
      <c r="F527" s="177" t="str">
        <f>תקן[[#This Row],[תיאור הפריט]]</f>
        <v>ארונית מגירות מפלסטיק</v>
      </c>
      <c r="G527" s="190">
        <f>תקן[[#This Row],[עלות פריט]]</f>
        <v>350</v>
      </c>
      <c r="H527" s="190">
        <f>תקן[[#This Row],[כמות]]</f>
        <v>1</v>
      </c>
      <c r="I527" s="190">
        <f>תקן[[#This Row],[סהכ עלות]]</f>
        <v>350</v>
      </c>
      <c r="J527" s="191"/>
      <c r="K527" s="179" t="str">
        <f t="shared" si="90"/>
        <v>ארונית מגירות מפלסטיק</v>
      </c>
      <c r="L527" s="180"/>
      <c r="M527" s="181">
        <f t="shared" si="88"/>
        <v>-1</v>
      </c>
      <c r="N527" s="181">
        <f t="shared" si="89"/>
        <v>0</v>
      </c>
      <c r="O527" s="180"/>
      <c r="P527" s="192"/>
      <c r="Q527" s="185" t="str">
        <f t="shared" si="95"/>
        <v>תשושי נפש</v>
      </c>
      <c r="R527" s="185">
        <f t="shared" si="96"/>
        <v>30</v>
      </c>
      <c r="S527" s="185" t="str">
        <f t="shared" si="97"/>
        <v>ריהוט</v>
      </c>
      <c r="T527" s="186" t="str">
        <f t="shared" si="98"/>
        <v>ארונית מגירות מפלסטיק</v>
      </c>
      <c r="U527" s="187">
        <f t="shared" si="92"/>
        <v>0</v>
      </c>
      <c r="V527" s="181">
        <f t="shared" si="93"/>
        <v>-1</v>
      </c>
      <c r="W527" s="181">
        <f t="shared" si="94"/>
        <v>350</v>
      </c>
      <c r="X527" s="181">
        <f t="shared" si="91"/>
        <v>0</v>
      </c>
      <c r="Y527" s="193"/>
      <c r="AA527" s="189" t="str">
        <f>'טבלה מרכזת תקן מקור'!A527</f>
        <v>תשושי נפש</v>
      </c>
      <c r="AB527" s="189">
        <f>'טבלה מרכזת תקן מקור'!B527</f>
        <v>30</v>
      </c>
      <c r="AC527" s="189" t="str">
        <f>'טבלה מרכזת תקן מקור'!C527</f>
        <v>ריהוט</v>
      </c>
      <c r="AD527" s="189" t="str">
        <f>'טבלה מרכזת תקן מקור'!D527</f>
        <v>חדר רחצה</v>
      </c>
      <c r="AE527" s="189" t="str">
        <f>'טבלה מרכזת תקן מקור'!E527</f>
        <v>ארונית מגירות מפלסטיק</v>
      </c>
      <c r="AF527" s="189">
        <f>'טבלה מרכזת תקן מקור'!F527</f>
        <v>350</v>
      </c>
      <c r="AG527" s="189">
        <f>'טבלה מרכזת תקן מקור'!G527</f>
        <v>1</v>
      </c>
      <c r="AH527" s="189">
        <f>'טבלה מרכזת תקן מקור'!H527</f>
        <v>350</v>
      </c>
    </row>
    <row r="528" spans="2:34" ht="15" thickBot="1" x14ac:dyDescent="0.25">
      <c r="B528" s="190" t="str">
        <f>תקן[[#This Row],[סוג מרכז]]</f>
        <v>תשושי נפש</v>
      </c>
      <c r="C528" s="190">
        <f>תקן[[#This Row],[גודל מרכז]]</f>
        <v>30</v>
      </c>
      <c r="D528" s="190" t="str">
        <f>תקן[[#This Row],[סוג פריט]]</f>
        <v>ריהוט</v>
      </c>
      <c r="E528" s="190" t="str">
        <f>תקן[[#This Row],[קטגוריה]]</f>
        <v>חדר מזכירות וקבלה</v>
      </c>
      <c r="F528" s="177" t="str">
        <f>תקן[[#This Row],[תיאור הפריט]]</f>
        <v>דלפק קבלה</v>
      </c>
      <c r="G528" s="190">
        <f>תקן[[#This Row],[עלות פריט]]</f>
        <v>15000</v>
      </c>
      <c r="H528" s="190">
        <f>תקן[[#This Row],[כמות]]</f>
        <v>1</v>
      </c>
      <c r="I528" s="190">
        <f>תקן[[#This Row],[סהכ עלות]]</f>
        <v>15000</v>
      </c>
      <c r="J528" s="191"/>
      <c r="K528" s="179" t="str">
        <f t="shared" si="90"/>
        <v>דלפק קבלה</v>
      </c>
      <c r="L528" s="180"/>
      <c r="M528" s="181">
        <f t="shared" si="88"/>
        <v>-1</v>
      </c>
      <c r="N528" s="181">
        <f t="shared" si="89"/>
        <v>0</v>
      </c>
      <c r="O528" s="180"/>
      <c r="P528" s="192"/>
      <c r="Q528" s="185" t="str">
        <f t="shared" si="95"/>
        <v>תשושי נפש</v>
      </c>
      <c r="R528" s="185">
        <f t="shared" si="96"/>
        <v>30</v>
      </c>
      <c r="S528" s="185" t="str">
        <f t="shared" si="97"/>
        <v>ריהוט</v>
      </c>
      <c r="T528" s="186" t="str">
        <f t="shared" si="98"/>
        <v>דלפק קבלה</v>
      </c>
      <c r="U528" s="187">
        <f t="shared" si="92"/>
        <v>0</v>
      </c>
      <c r="V528" s="181">
        <f t="shared" si="93"/>
        <v>-1</v>
      </c>
      <c r="W528" s="181">
        <f t="shared" si="94"/>
        <v>15000</v>
      </c>
      <c r="X528" s="181">
        <f t="shared" si="91"/>
        <v>0</v>
      </c>
      <c r="Y528" s="193"/>
      <c r="AA528" s="189" t="str">
        <f>'טבלה מרכזת תקן מקור'!A528</f>
        <v>תשושי נפש</v>
      </c>
      <c r="AB528" s="189">
        <f>'טבלה מרכזת תקן מקור'!B528</f>
        <v>30</v>
      </c>
      <c r="AC528" s="189" t="str">
        <f>'טבלה מרכזת תקן מקור'!C528</f>
        <v>ריהוט</v>
      </c>
      <c r="AD528" s="189" t="str">
        <f>'טבלה מרכזת תקן מקור'!D528</f>
        <v>חדר מזכירות וקבלה</v>
      </c>
      <c r="AE528" s="189" t="str">
        <f>'טבלה מרכזת תקן מקור'!E528</f>
        <v>דלפק קבלה</v>
      </c>
      <c r="AF528" s="189">
        <f>'טבלה מרכזת תקן מקור'!F528</f>
        <v>15000</v>
      </c>
      <c r="AG528" s="189">
        <f>'טבלה מרכזת תקן מקור'!G528</f>
        <v>1</v>
      </c>
      <c r="AH528" s="189">
        <f>'טבלה מרכזת תקן מקור'!H528</f>
        <v>15000</v>
      </c>
    </row>
    <row r="529" spans="2:34" ht="29.25" thickBot="1" x14ac:dyDescent="0.25">
      <c r="B529" s="190" t="str">
        <f>תקן[[#This Row],[סוג מרכז]]</f>
        <v>תשושי נפש</v>
      </c>
      <c r="C529" s="190">
        <f>תקן[[#This Row],[גודל מרכז]]</f>
        <v>30</v>
      </c>
      <c r="D529" s="190" t="str">
        <f>תקן[[#This Row],[סוג פריט]]</f>
        <v>ריהוט</v>
      </c>
      <c r="E529" s="190" t="str">
        <f>תקן[[#This Row],[קטגוריה]]</f>
        <v>כללי</v>
      </c>
      <c r="F529" s="177" t="str">
        <f>תקן[[#This Row],[תיאור הפריט]]</f>
        <v>וילונות הצללה (עלות למ"ר))</v>
      </c>
      <c r="G529" s="190">
        <f>תקן[[#This Row],[עלות פריט]]</f>
        <v>375</v>
      </c>
      <c r="H529" s="190">
        <f>תקן[[#This Row],[כמות]]</f>
        <v>20</v>
      </c>
      <c r="I529" s="190">
        <f>תקן[[#This Row],[סהכ עלות]]</f>
        <v>7500</v>
      </c>
      <c r="J529" s="191"/>
      <c r="K529" s="179" t="str">
        <f t="shared" si="90"/>
        <v>וילונות הצללה (עלות למ"ר))</v>
      </c>
      <c r="L529" s="180"/>
      <c r="M529" s="181">
        <f t="shared" si="88"/>
        <v>-20</v>
      </c>
      <c r="N529" s="181">
        <f t="shared" si="89"/>
        <v>0</v>
      </c>
      <c r="O529" s="180"/>
      <c r="P529" s="192"/>
      <c r="Q529" s="185" t="str">
        <f t="shared" si="95"/>
        <v>תשושי נפש</v>
      </c>
      <c r="R529" s="185">
        <f t="shared" si="96"/>
        <v>30</v>
      </c>
      <c r="S529" s="185" t="str">
        <f t="shared" si="97"/>
        <v>ריהוט</v>
      </c>
      <c r="T529" s="186" t="str">
        <f t="shared" si="98"/>
        <v>וילונות הצללה (עלות למ"ר))</v>
      </c>
      <c r="U529" s="187">
        <f t="shared" si="92"/>
        <v>0</v>
      </c>
      <c r="V529" s="181">
        <f t="shared" si="93"/>
        <v>-20</v>
      </c>
      <c r="W529" s="181">
        <f t="shared" si="94"/>
        <v>375</v>
      </c>
      <c r="X529" s="181">
        <f t="shared" si="91"/>
        <v>0</v>
      </c>
      <c r="Y529" s="193"/>
      <c r="AA529" s="189" t="str">
        <f>'טבלה מרכזת תקן מקור'!A529</f>
        <v>תשושי נפש</v>
      </c>
      <c r="AB529" s="189">
        <f>'טבלה מרכזת תקן מקור'!B529</f>
        <v>30</v>
      </c>
      <c r="AC529" s="189" t="str">
        <f>'טבלה מרכזת תקן מקור'!C529</f>
        <v>ריהוט</v>
      </c>
      <c r="AD529" s="189" t="str">
        <f>'טבלה מרכזת תקן מקור'!D529</f>
        <v>כללי</v>
      </c>
      <c r="AE529" s="189" t="str">
        <f>'טבלה מרכזת תקן מקור'!E529</f>
        <v>וילונות הצללה (עלות למ"ר))</v>
      </c>
      <c r="AF529" s="189">
        <f>'טבלה מרכזת תקן מקור'!F529</f>
        <v>375</v>
      </c>
      <c r="AG529" s="189">
        <f>'טבלה מרכזת תקן מקור'!G529</f>
        <v>20</v>
      </c>
      <c r="AH529" s="189">
        <f>'טבלה מרכזת תקן מקור'!H529</f>
        <v>7500</v>
      </c>
    </row>
    <row r="530" spans="2:34" ht="15" thickBot="1" x14ac:dyDescent="0.25">
      <c r="B530" s="190" t="str">
        <f>תקן[[#This Row],[סוג מרכז]]</f>
        <v>תשושי נפש</v>
      </c>
      <c r="C530" s="190">
        <f>תקן[[#This Row],[גודל מרכז]]</f>
        <v>30</v>
      </c>
      <c r="D530" s="190" t="str">
        <f>תקן[[#This Row],[סוג פריט]]</f>
        <v>ריהוט</v>
      </c>
      <c r="E530" s="190" t="str">
        <f>תקן[[#This Row],[קטגוריה]]</f>
        <v>חדר ניקיון</v>
      </c>
      <c r="F530" s="177" t="str">
        <f>תקן[[#This Row],[תיאור הפריט]]</f>
        <v>יחידת מדפים</v>
      </c>
      <c r="G530" s="190">
        <f>תקן[[#This Row],[עלות פריט]]</f>
        <v>600</v>
      </c>
      <c r="H530" s="190">
        <f>תקן[[#This Row],[כמות]]</f>
        <v>1</v>
      </c>
      <c r="I530" s="190">
        <f>תקן[[#This Row],[סהכ עלות]]</f>
        <v>600</v>
      </c>
      <c r="J530" s="191"/>
      <c r="K530" s="179" t="str">
        <f t="shared" si="90"/>
        <v>יחידת מדפים</v>
      </c>
      <c r="L530" s="180"/>
      <c r="M530" s="181">
        <f t="shared" si="88"/>
        <v>-1</v>
      </c>
      <c r="N530" s="181">
        <f t="shared" si="89"/>
        <v>0</v>
      </c>
      <c r="O530" s="180"/>
      <c r="P530" s="192"/>
      <c r="Q530" s="185" t="str">
        <f t="shared" si="95"/>
        <v>תשושי נפש</v>
      </c>
      <c r="R530" s="185">
        <f t="shared" si="96"/>
        <v>30</v>
      </c>
      <c r="S530" s="185" t="str">
        <f t="shared" si="97"/>
        <v>ריהוט</v>
      </c>
      <c r="T530" s="186" t="str">
        <f t="shared" si="98"/>
        <v>יחידת מדפים</v>
      </c>
      <c r="U530" s="187">
        <f t="shared" si="92"/>
        <v>0</v>
      </c>
      <c r="V530" s="181">
        <f t="shared" si="93"/>
        <v>-1</v>
      </c>
      <c r="W530" s="181">
        <f t="shared" si="94"/>
        <v>600</v>
      </c>
      <c r="X530" s="181">
        <f t="shared" si="91"/>
        <v>0</v>
      </c>
      <c r="Y530" s="193"/>
      <c r="AA530" s="189" t="str">
        <f>'טבלה מרכזת תקן מקור'!A530</f>
        <v>תשושי נפש</v>
      </c>
      <c r="AB530" s="189">
        <f>'טבלה מרכזת תקן מקור'!B530</f>
        <v>30</v>
      </c>
      <c r="AC530" s="189" t="str">
        <f>'טבלה מרכזת תקן מקור'!C530</f>
        <v>ריהוט</v>
      </c>
      <c r="AD530" s="189" t="str">
        <f>'טבלה מרכזת תקן מקור'!D530</f>
        <v>חדר ניקיון</v>
      </c>
      <c r="AE530" s="189" t="str">
        <f>'טבלה מרכזת תקן מקור'!E530</f>
        <v>יחידת מדפים</v>
      </c>
      <c r="AF530" s="189">
        <f>'טבלה מרכזת תקן מקור'!F530</f>
        <v>600</v>
      </c>
      <c r="AG530" s="189">
        <f>'טבלה מרכזת תקן מקור'!G530</f>
        <v>1</v>
      </c>
      <c r="AH530" s="189">
        <f>'טבלה מרכזת תקן מקור'!H530</f>
        <v>600</v>
      </c>
    </row>
    <row r="531" spans="2:34" ht="15" thickBot="1" x14ac:dyDescent="0.25">
      <c r="B531" s="190" t="str">
        <f>תקן[[#This Row],[סוג מרכז]]</f>
        <v>תשושי נפש</v>
      </c>
      <c r="C531" s="190">
        <f>תקן[[#This Row],[גודל מרכז]]</f>
        <v>30</v>
      </c>
      <c r="D531" s="190" t="str">
        <f>תקן[[#This Row],[סוג פריט]]</f>
        <v>ריהוט</v>
      </c>
      <c r="E531" s="190" t="str">
        <f>תקן[[#This Row],[קטגוריה]]</f>
        <v>חדרי פעילות/תעסוקה</v>
      </c>
      <c r="F531" s="177" t="str">
        <f>תקן[[#This Row],[תיאור הפריט]]</f>
        <v>יחידת מדפים</v>
      </c>
      <c r="G531" s="190">
        <f>תקן[[#This Row],[עלות פריט]]</f>
        <v>600</v>
      </c>
      <c r="H531" s="190">
        <f>תקן[[#This Row],[כמות]]</f>
        <v>3</v>
      </c>
      <c r="I531" s="190">
        <f>תקן[[#This Row],[סהכ עלות]]</f>
        <v>1800</v>
      </c>
      <c r="J531" s="191"/>
      <c r="K531" s="179" t="str">
        <f t="shared" si="90"/>
        <v>יחידת מדפים</v>
      </c>
      <c r="L531" s="180"/>
      <c r="M531" s="181">
        <f t="shared" si="88"/>
        <v>-3</v>
      </c>
      <c r="N531" s="181">
        <f t="shared" si="89"/>
        <v>0</v>
      </c>
      <c r="O531" s="180"/>
      <c r="P531" s="192"/>
      <c r="Q531" s="185" t="str">
        <f t="shared" si="95"/>
        <v>תשושי נפש</v>
      </c>
      <c r="R531" s="185">
        <f t="shared" si="96"/>
        <v>30</v>
      </c>
      <c r="S531" s="185" t="str">
        <f t="shared" si="97"/>
        <v>ריהוט</v>
      </c>
      <c r="T531" s="186" t="str">
        <f t="shared" si="98"/>
        <v>יחידת מדפים</v>
      </c>
      <c r="U531" s="187">
        <f t="shared" si="92"/>
        <v>0</v>
      </c>
      <c r="V531" s="181">
        <f t="shared" si="93"/>
        <v>-3</v>
      </c>
      <c r="W531" s="181">
        <f t="shared" si="94"/>
        <v>600</v>
      </c>
      <c r="X531" s="181">
        <f t="shared" si="91"/>
        <v>0</v>
      </c>
      <c r="Y531" s="193"/>
      <c r="AA531" s="189" t="str">
        <f>'טבלה מרכזת תקן מקור'!A531</f>
        <v>תשושי נפש</v>
      </c>
      <c r="AB531" s="189">
        <f>'טבלה מרכזת תקן מקור'!B531</f>
        <v>30</v>
      </c>
      <c r="AC531" s="189" t="str">
        <f>'טבלה מרכזת תקן מקור'!C531</f>
        <v>ריהוט</v>
      </c>
      <c r="AD531" s="189" t="str">
        <f>'טבלה מרכזת תקן מקור'!D531</f>
        <v>חדרי פעילות/תעסוקה</v>
      </c>
      <c r="AE531" s="189" t="str">
        <f>'טבלה מרכזת תקן מקור'!E531</f>
        <v>יחידת מדפים</v>
      </c>
      <c r="AF531" s="189">
        <f>'טבלה מרכזת תקן מקור'!F531</f>
        <v>600</v>
      </c>
      <c r="AG531" s="189">
        <f>'טבלה מרכזת תקן מקור'!G531</f>
        <v>3</v>
      </c>
      <c r="AH531" s="189">
        <f>'טבלה מרכזת תקן מקור'!H531</f>
        <v>1800</v>
      </c>
    </row>
    <row r="532" spans="2:34" ht="15" thickBot="1" x14ac:dyDescent="0.25">
      <c r="B532" s="190" t="str">
        <f>תקן[[#This Row],[סוג מרכז]]</f>
        <v>תשושי נפש</v>
      </c>
      <c r="C532" s="190">
        <f>תקן[[#This Row],[גודל מרכז]]</f>
        <v>30</v>
      </c>
      <c r="D532" s="190" t="str">
        <f>תקן[[#This Row],[סוג פריט]]</f>
        <v>ריהוט</v>
      </c>
      <c r="E532" s="190" t="str">
        <f>תקן[[#This Row],[קטגוריה]]</f>
        <v>מחסנים - מטבח, כללי, תעסוקה</v>
      </c>
      <c r="F532" s="177" t="str">
        <f>תקן[[#This Row],[תיאור הפריט]]</f>
        <v>יחידת מדפים</v>
      </c>
      <c r="G532" s="190">
        <f>תקן[[#This Row],[עלות פריט]]</f>
        <v>600</v>
      </c>
      <c r="H532" s="190">
        <f>תקן[[#This Row],[כמות]]</f>
        <v>4</v>
      </c>
      <c r="I532" s="190">
        <f>תקן[[#This Row],[סהכ עלות]]</f>
        <v>2400</v>
      </c>
      <c r="J532" s="191"/>
      <c r="K532" s="179" t="str">
        <f t="shared" si="90"/>
        <v>יחידת מדפים</v>
      </c>
      <c r="L532" s="180"/>
      <c r="M532" s="181">
        <f t="shared" si="88"/>
        <v>-4</v>
      </c>
      <c r="N532" s="181">
        <f t="shared" si="89"/>
        <v>0</v>
      </c>
      <c r="O532" s="180"/>
      <c r="P532" s="192"/>
      <c r="Q532" s="185" t="str">
        <f t="shared" si="95"/>
        <v>תשושי נפש</v>
      </c>
      <c r="R532" s="185">
        <f t="shared" si="96"/>
        <v>30</v>
      </c>
      <c r="S532" s="185" t="str">
        <f t="shared" si="97"/>
        <v>ריהוט</v>
      </c>
      <c r="T532" s="186" t="str">
        <f t="shared" si="98"/>
        <v>יחידת מדפים</v>
      </c>
      <c r="U532" s="187">
        <f t="shared" si="92"/>
        <v>0</v>
      </c>
      <c r="V532" s="181">
        <f t="shared" si="93"/>
        <v>-4</v>
      </c>
      <c r="W532" s="181">
        <f t="shared" si="94"/>
        <v>600</v>
      </c>
      <c r="X532" s="181">
        <f t="shared" si="91"/>
        <v>0</v>
      </c>
      <c r="Y532" s="193"/>
      <c r="AA532" s="189" t="str">
        <f>'טבלה מרכזת תקן מקור'!A532</f>
        <v>תשושי נפש</v>
      </c>
      <c r="AB532" s="189">
        <f>'טבלה מרכזת תקן מקור'!B532</f>
        <v>30</v>
      </c>
      <c r="AC532" s="189" t="str">
        <f>'טבלה מרכזת תקן מקור'!C532</f>
        <v>ריהוט</v>
      </c>
      <c r="AD532" s="189" t="str">
        <f>'טבלה מרכזת תקן מקור'!D532</f>
        <v>מחסנים - מטבח, כללי, תעסוקה</v>
      </c>
      <c r="AE532" s="189" t="str">
        <f>'טבלה מרכזת תקן מקור'!E532</f>
        <v>יחידת מדפים</v>
      </c>
      <c r="AF532" s="189">
        <f>'טבלה מרכזת תקן מקור'!F532</f>
        <v>600</v>
      </c>
      <c r="AG532" s="189">
        <f>'טבלה מרכזת תקן מקור'!G532</f>
        <v>4</v>
      </c>
      <c r="AH532" s="189">
        <f>'טבלה מרכזת תקן מקור'!H532</f>
        <v>2400</v>
      </c>
    </row>
    <row r="533" spans="2:34" ht="15" thickBot="1" x14ac:dyDescent="0.25">
      <c r="B533" s="190" t="str">
        <f>תקן[[#This Row],[סוג מרכז]]</f>
        <v>תשושי נפש</v>
      </c>
      <c r="C533" s="190">
        <f>תקן[[#This Row],[גודל מרכז]]</f>
        <v>30</v>
      </c>
      <c r="D533" s="190" t="str">
        <f>תקן[[#This Row],[סוג פריט]]</f>
        <v>ריהוט</v>
      </c>
      <c r="E533" s="190" t="str">
        <f>תקן[[#This Row],[קטגוריה]]</f>
        <v>חדר מזכירות וקבלה</v>
      </c>
      <c r="F533" s="177" t="str">
        <f>תקן[[#This Row],[תיאור הפריט]]</f>
        <v>כוננית פתוחה</v>
      </c>
      <c r="G533" s="190">
        <f>תקן[[#This Row],[עלות פריט]]</f>
        <v>800</v>
      </c>
      <c r="H533" s="190">
        <f>תקן[[#This Row],[כמות]]</f>
        <v>1</v>
      </c>
      <c r="I533" s="190">
        <f>תקן[[#This Row],[סהכ עלות]]</f>
        <v>800</v>
      </c>
      <c r="J533" s="191"/>
      <c r="K533" s="179" t="str">
        <f t="shared" si="90"/>
        <v>כוננית פתוחה</v>
      </c>
      <c r="L533" s="180"/>
      <c r="M533" s="181">
        <f t="shared" si="88"/>
        <v>-1</v>
      </c>
      <c r="N533" s="181">
        <f t="shared" si="89"/>
        <v>0</v>
      </c>
      <c r="O533" s="180"/>
      <c r="P533" s="192"/>
      <c r="Q533" s="185" t="str">
        <f t="shared" si="95"/>
        <v>תשושי נפש</v>
      </c>
      <c r="R533" s="185">
        <f t="shared" si="96"/>
        <v>30</v>
      </c>
      <c r="S533" s="185" t="str">
        <f t="shared" si="97"/>
        <v>ריהוט</v>
      </c>
      <c r="T533" s="186" t="str">
        <f t="shared" si="98"/>
        <v>כוננית פתוחה</v>
      </c>
      <c r="U533" s="187">
        <f t="shared" si="92"/>
        <v>0</v>
      </c>
      <c r="V533" s="181">
        <f t="shared" si="93"/>
        <v>-1</v>
      </c>
      <c r="W533" s="181">
        <f t="shared" si="94"/>
        <v>800</v>
      </c>
      <c r="X533" s="181">
        <f t="shared" si="91"/>
        <v>0</v>
      </c>
      <c r="Y533" s="193"/>
      <c r="AA533" s="189" t="str">
        <f>'טבלה מרכזת תקן מקור'!A533</f>
        <v>תשושי נפש</v>
      </c>
      <c r="AB533" s="189">
        <f>'טבלה מרכזת תקן מקור'!B533</f>
        <v>30</v>
      </c>
      <c r="AC533" s="189" t="str">
        <f>'טבלה מרכזת תקן מקור'!C533</f>
        <v>ריהוט</v>
      </c>
      <c r="AD533" s="189" t="str">
        <f>'טבלה מרכזת תקן מקור'!D533</f>
        <v>חדר מזכירות וקבלה</v>
      </c>
      <c r="AE533" s="189" t="str">
        <f>'טבלה מרכזת תקן מקור'!E533</f>
        <v>כוננית פתוחה</v>
      </c>
      <c r="AF533" s="189">
        <f>'טבלה מרכזת תקן מקור'!F533</f>
        <v>800</v>
      </c>
      <c r="AG533" s="189">
        <f>'טבלה מרכזת תקן מקור'!G533</f>
        <v>1</v>
      </c>
      <c r="AH533" s="189">
        <f>'טבלה מרכזת תקן מקור'!H533</f>
        <v>800</v>
      </c>
    </row>
    <row r="534" spans="2:34" ht="15" thickBot="1" x14ac:dyDescent="0.25">
      <c r="B534" s="190" t="str">
        <f>תקן[[#This Row],[סוג מרכז]]</f>
        <v>תשושי נפש</v>
      </c>
      <c r="C534" s="190">
        <f>תקן[[#This Row],[גודל מרכז]]</f>
        <v>30</v>
      </c>
      <c r="D534" s="190" t="str">
        <f>תקן[[#This Row],[סוג פריט]]</f>
        <v>ריהוט</v>
      </c>
      <c r="E534" s="190" t="str">
        <f>תקן[[#This Row],[קטגוריה]]</f>
        <v>חדר מחשבים</v>
      </c>
      <c r="F534" s="177" t="str">
        <f>תקן[[#This Row],[תיאור הפריט]]</f>
        <v>כוננית פתוחה</v>
      </c>
      <c r="G534" s="190">
        <f>תקן[[#This Row],[עלות פריט]]</f>
        <v>1400</v>
      </c>
      <c r="H534" s="190">
        <f>תקן[[#This Row],[כמות]]</f>
        <v>0</v>
      </c>
      <c r="I534" s="190">
        <f>תקן[[#This Row],[סהכ עלות]]</f>
        <v>0</v>
      </c>
      <c r="J534" s="191"/>
      <c r="K534" s="179" t="str">
        <f t="shared" si="90"/>
        <v>כוננית פתוחה</v>
      </c>
      <c r="L534" s="180"/>
      <c r="M534" s="181">
        <f t="shared" si="88"/>
        <v>0</v>
      </c>
      <c r="N534" s="181">
        <f t="shared" si="89"/>
        <v>0</v>
      </c>
      <c r="O534" s="180"/>
      <c r="P534" s="192"/>
      <c r="Q534" s="185" t="str">
        <f t="shared" si="95"/>
        <v>תשושי נפש</v>
      </c>
      <c r="R534" s="185">
        <f t="shared" si="96"/>
        <v>30</v>
      </c>
      <c r="S534" s="185" t="str">
        <f t="shared" si="97"/>
        <v>ריהוט</v>
      </c>
      <c r="T534" s="186" t="str">
        <f t="shared" si="98"/>
        <v>כוננית פתוחה</v>
      </c>
      <c r="U534" s="187">
        <f t="shared" si="92"/>
        <v>0</v>
      </c>
      <c r="V534" s="181">
        <f t="shared" si="93"/>
        <v>0</v>
      </c>
      <c r="W534" s="181">
        <f t="shared" si="94"/>
        <v>1400</v>
      </c>
      <c r="X534" s="181">
        <f t="shared" si="91"/>
        <v>0</v>
      </c>
      <c r="Y534" s="193"/>
      <c r="AA534" s="189" t="str">
        <f>'טבלה מרכזת תקן מקור'!A534</f>
        <v>תשושי נפש</v>
      </c>
      <c r="AB534" s="189">
        <f>'טבלה מרכזת תקן מקור'!B534</f>
        <v>30</v>
      </c>
      <c r="AC534" s="189" t="str">
        <f>'טבלה מרכזת תקן מקור'!C534</f>
        <v>ריהוט</v>
      </c>
      <c r="AD534" s="189" t="str">
        <f>'טבלה מרכזת תקן מקור'!D534</f>
        <v>חדר מחשבים</v>
      </c>
      <c r="AE534" s="189" t="str">
        <f>'טבלה מרכזת תקן מקור'!E534</f>
        <v>כוננית פתוחה</v>
      </c>
      <c r="AF534" s="189">
        <f>'טבלה מרכזת תקן מקור'!F534</f>
        <v>1400</v>
      </c>
      <c r="AG534" s="189">
        <f>'טבלה מרכזת תקן מקור'!G534</f>
        <v>0</v>
      </c>
      <c r="AH534" s="189">
        <f>'טבלה מרכזת תקן מקור'!H534</f>
        <v>0</v>
      </c>
    </row>
    <row r="535" spans="2:34" ht="15" thickBot="1" x14ac:dyDescent="0.25">
      <c r="B535" s="190" t="str">
        <f>תקן[[#This Row],[סוג מרכז]]</f>
        <v>תשושי נפש</v>
      </c>
      <c r="C535" s="190">
        <f>תקן[[#This Row],[גודל מרכז]]</f>
        <v>30</v>
      </c>
      <c r="D535" s="190" t="str">
        <f>תקן[[#This Row],[סוג פריט]]</f>
        <v>ריהוט</v>
      </c>
      <c r="E535" s="190" t="str">
        <f>תקן[[#This Row],[קטגוריה]]</f>
        <v>חדרי צוות/רב תחומי</v>
      </c>
      <c r="F535" s="177" t="str">
        <f>תקן[[#This Row],[תיאור הפריט]]</f>
        <v>כוננית פתוחה</v>
      </c>
      <c r="G535" s="190">
        <f>תקן[[#This Row],[עלות פריט]]</f>
        <v>800</v>
      </c>
      <c r="H535" s="190">
        <f>תקן[[#This Row],[כמות]]</f>
        <v>1</v>
      </c>
      <c r="I535" s="190">
        <f>תקן[[#This Row],[סהכ עלות]]</f>
        <v>800</v>
      </c>
      <c r="J535" s="191"/>
      <c r="K535" s="179" t="str">
        <f t="shared" si="90"/>
        <v>כוננית פתוחה</v>
      </c>
      <c r="L535" s="180"/>
      <c r="M535" s="181">
        <f t="shared" ref="M535:M594" si="99">IF(L535-H535&lt;&gt;0,L535-H535,0)</f>
        <v>-1</v>
      </c>
      <c r="N535" s="181">
        <f t="shared" ref="N535:N594" si="100">L535*G535</f>
        <v>0</v>
      </c>
      <c r="O535" s="180"/>
      <c r="P535" s="192"/>
      <c r="Q535" s="185" t="str">
        <f t="shared" si="95"/>
        <v>תשושי נפש</v>
      </c>
      <c r="R535" s="185">
        <f t="shared" si="96"/>
        <v>30</v>
      </c>
      <c r="S535" s="185" t="str">
        <f t="shared" si="97"/>
        <v>ריהוט</v>
      </c>
      <c r="T535" s="186" t="str">
        <f t="shared" si="98"/>
        <v>כוננית פתוחה</v>
      </c>
      <c r="U535" s="187">
        <f t="shared" si="92"/>
        <v>0</v>
      </c>
      <c r="V535" s="181">
        <f t="shared" si="93"/>
        <v>-1</v>
      </c>
      <c r="W535" s="181">
        <f t="shared" si="94"/>
        <v>800</v>
      </c>
      <c r="X535" s="181">
        <f t="shared" si="91"/>
        <v>0</v>
      </c>
      <c r="Y535" s="193"/>
      <c r="AA535" s="189" t="str">
        <f>'טבלה מרכזת תקן מקור'!A535</f>
        <v>תשושי נפש</v>
      </c>
      <c r="AB535" s="189">
        <f>'טבלה מרכזת תקן מקור'!B535</f>
        <v>30</v>
      </c>
      <c r="AC535" s="189" t="str">
        <f>'טבלה מרכזת תקן מקור'!C535</f>
        <v>ריהוט</v>
      </c>
      <c r="AD535" s="189" t="str">
        <f>'טבלה מרכזת תקן מקור'!D535</f>
        <v>חדרי צוות/רב תחומי</v>
      </c>
      <c r="AE535" s="189" t="str">
        <f>'טבלה מרכזת תקן מקור'!E535</f>
        <v>כוננית פתוחה</v>
      </c>
      <c r="AF535" s="189">
        <f>'טבלה מרכזת תקן מקור'!F535</f>
        <v>800</v>
      </c>
      <c r="AG535" s="189">
        <f>'טבלה מרכזת תקן מקור'!G535</f>
        <v>1</v>
      </c>
      <c r="AH535" s="189">
        <f>'טבלה מרכזת תקן מקור'!H535</f>
        <v>800</v>
      </c>
    </row>
    <row r="536" spans="2:34" ht="15" thickBot="1" x14ac:dyDescent="0.25">
      <c r="B536" s="190" t="str">
        <f>תקן[[#This Row],[סוג מרכז]]</f>
        <v>תשושי נפש</v>
      </c>
      <c r="C536" s="190">
        <f>תקן[[#This Row],[גודל מרכז]]</f>
        <v>30</v>
      </c>
      <c r="D536" s="190" t="str">
        <f>תקן[[#This Row],[סוג פריט]]</f>
        <v>ריהוט</v>
      </c>
      <c r="E536" s="190" t="str">
        <f>תקן[[#This Row],[קטגוריה]]</f>
        <v>מכבסה</v>
      </c>
      <c r="F536" s="177" t="str">
        <f>תקן[[#This Row],[תיאור הפריט]]</f>
        <v>כוננית פתוחה</v>
      </c>
      <c r="G536" s="190">
        <f>תקן[[#This Row],[עלות פריט]]</f>
        <v>1200</v>
      </c>
      <c r="H536" s="190">
        <f>תקן[[#This Row],[כמות]]</f>
        <v>1</v>
      </c>
      <c r="I536" s="190">
        <f>תקן[[#This Row],[סהכ עלות]]</f>
        <v>1200</v>
      </c>
      <c r="J536" s="191"/>
      <c r="K536" s="179" t="str">
        <f t="shared" ref="K536:K595" si="101">F536</f>
        <v>כוננית פתוחה</v>
      </c>
      <c r="L536" s="180"/>
      <c r="M536" s="181">
        <f t="shared" si="99"/>
        <v>-1</v>
      </c>
      <c r="N536" s="181">
        <f t="shared" si="100"/>
        <v>0</v>
      </c>
      <c r="O536" s="180"/>
      <c r="P536" s="192"/>
      <c r="Q536" s="185" t="str">
        <f t="shared" si="95"/>
        <v>תשושי נפש</v>
      </c>
      <c r="R536" s="185">
        <f t="shared" si="96"/>
        <v>30</v>
      </c>
      <c r="S536" s="185" t="str">
        <f t="shared" si="97"/>
        <v>ריהוט</v>
      </c>
      <c r="T536" s="186" t="str">
        <f t="shared" si="98"/>
        <v>כוננית פתוחה</v>
      </c>
      <c r="U536" s="187">
        <f t="shared" si="92"/>
        <v>0</v>
      </c>
      <c r="V536" s="181">
        <f t="shared" si="93"/>
        <v>-1</v>
      </c>
      <c r="W536" s="181">
        <f t="shared" si="94"/>
        <v>1200</v>
      </c>
      <c r="X536" s="181">
        <f t="shared" ref="X536:X595" si="102">W536*U536</f>
        <v>0</v>
      </c>
      <c r="Y536" s="193"/>
      <c r="AA536" s="189" t="str">
        <f>'טבלה מרכזת תקן מקור'!A536</f>
        <v>תשושי נפש</v>
      </c>
      <c r="AB536" s="189">
        <f>'טבלה מרכזת תקן מקור'!B536</f>
        <v>30</v>
      </c>
      <c r="AC536" s="189" t="str">
        <f>'טבלה מרכזת תקן מקור'!C536</f>
        <v>ריהוט</v>
      </c>
      <c r="AD536" s="189" t="str">
        <f>'טבלה מרכזת תקן מקור'!D536</f>
        <v>מכבסה</v>
      </c>
      <c r="AE536" s="189" t="str">
        <f>'טבלה מרכזת תקן מקור'!E536</f>
        <v>כוננית פתוחה</v>
      </c>
      <c r="AF536" s="189">
        <f>'טבלה מרכזת תקן מקור'!F536</f>
        <v>1200</v>
      </c>
      <c r="AG536" s="189">
        <f>'טבלה מרכזת תקן מקור'!G536</f>
        <v>1</v>
      </c>
      <c r="AH536" s="189">
        <f>'טבלה מרכזת תקן מקור'!H536</f>
        <v>1200</v>
      </c>
    </row>
    <row r="537" spans="2:34" ht="15" thickBot="1" x14ac:dyDescent="0.25">
      <c r="B537" s="190" t="str">
        <f>תקן[[#This Row],[סוג מרכז]]</f>
        <v>תשושי נפש</v>
      </c>
      <c r="C537" s="190">
        <f>תקן[[#This Row],[גודל מרכז]]</f>
        <v>30</v>
      </c>
      <c r="D537" s="190" t="str">
        <f>תקן[[#This Row],[סוג פריט]]</f>
        <v>ריהוט</v>
      </c>
      <c r="E537" s="190" t="str">
        <f>תקן[[#This Row],[קטגוריה]]</f>
        <v>אולם כניסה</v>
      </c>
      <c r="F537" s="177" t="str">
        <f>תקן[[#This Row],[תיאור הפריט]]</f>
        <v xml:space="preserve">כורסת הסבה  </v>
      </c>
      <c r="G537" s="190">
        <f>תקן[[#This Row],[עלות פריט]]</f>
        <v>750</v>
      </c>
      <c r="H537" s="190">
        <f>תקן[[#This Row],[כמות]]</f>
        <v>3</v>
      </c>
      <c r="I537" s="190">
        <f>תקן[[#This Row],[סהכ עלות]]</f>
        <v>2250</v>
      </c>
      <c r="J537" s="191"/>
      <c r="K537" s="179" t="str">
        <f t="shared" si="101"/>
        <v xml:space="preserve">כורסת הסבה  </v>
      </c>
      <c r="L537" s="180"/>
      <c r="M537" s="181">
        <f t="shared" si="99"/>
        <v>-3</v>
      </c>
      <c r="N537" s="181">
        <f t="shared" si="100"/>
        <v>0</v>
      </c>
      <c r="O537" s="180"/>
      <c r="P537" s="192"/>
      <c r="Q537" s="185" t="str">
        <f t="shared" si="95"/>
        <v>תשושי נפש</v>
      </c>
      <c r="R537" s="185">
        <f t="shared" si="96"/>
        <v>30</v>
      </c>
      <c r="S537" s="185" t="str">
        <f t="shared" si="97"/>
        <v>ריהוט</v>
      </c>
      <c r="T537" s="186" t="str">
        <f t="shared" si="98"/>
        <v xml:space="preserve">כורסת הסבה  </v>
      </c>
      <c r="U537" s="187">
        <f t="shared" si="92"/>
        <v>0</v>
      </c>
      <c r="V537" s="181">
        <f t="shared" si="93"/>
        <v>-3</v>
      </c>
      <c r="W537" s="181">
        <f t="shared" si="94"/>
        <v>750</v>
      </c>
      <c r="X537" s="181">
        <f t="shared" si="102"/>
        <v>0</v>
      </c>
      <c r="Y537" s="193"/>
      <c r="AA537" s="189" t="str">
        <f>'טבלה מרכזת תקן מקור'!A537</f>
        <v>תשושי נפש</v>
      </c>
      <c r="AB537" s="189">
        <f>'טבלה מרכזת תקן מקור'!B537</f>
        <v>30</v>
      </c>
      <c r="AC537" s="189" t="str">
        <f>'טבלה מרכזת תקן מקור'!C537</f>
        <v>ריהוט</v>
      </c>
      <c r="AD537" s="189" t="str">
        <f>'טבלה מרכזת תקן מקור'!D537</f>
        <v>אולם כניסה</v>
      </c>
      <c r="AE537" s="189" t="str">
        <f>'טבלה מרכזת תקן מקור'!E537</f>
        <v xml:space="preserve">כורסת הסבה  </v>
      </c>
      <c r="AF537" s="189">
        <f>'טבלה מרכזת תקן מקור'!F537</f>
        <v>750</v>
      </c>
      <c r="AG537" s="189">
        <f>'טבלה מרכזת תקן מקור'!G537</f>
        <v>3</v>
      </c>
      <c r="AH537" s="189">
        <f>'טבלה מרכזת תקן מקור'!H537</f>
        <v>2250</v>
      </c>
    </row>
    <row r="538" spans="2:34" ht="15" thickBot="1" x14ac:dyDescent="0.25">
      <c r="B538" s="190" t="str">
        <f>תקן[[#This Row],[סוג מרכז]]</f>
        <v>תשושי נפש</v>
      </c>
      <c r="C538" s="190">
        <f>תקן[[#This Row],[גודל מרכז]]</f>
        <v>30</v>
      </c>
      <c r="D538" s="190" t="str">
        <f>תקן[[#This Row],[סוג פריט]]</f>
        <v>ריהוט</v>
      </c>
      <c r="E538" s="190" t="str">
        <f>תקן[[#This Row],[קטגוריה]]</f>
        <v>חדר מנוחה</v>
      </c>
      <c r="F538" s="177" t="str">
        <f>תקן[[#This Row],[תיאור הפריט]]</f>
        <v>כורסת מנוחה</v>
      </c>
      <c r="G538" s="190">
        <f>תקן[[#This Row],[עלות פריט]]</f>
        <v>2000</v>
      </c>
      <c r="H538" s="190">
        <f>תקן[[#This Row],[כמות]]</f>
        <v>2</v>
      </c>
      <c r="I538" s="190">
        <f>תקן[[#This Row],[סהכ עלות]]</f>
        <v>4000</v>
      </c>
      <c r="J538" s="191"/>
      <c r="K538" s="179" t="str">
        <f t="shared" si="101"/>
        <v>כורסת מנוחה</v>
      </c>
      <c r="L538" s="180"/>
      <c r="M538" s="181">
        <f t="shared" si="99"/>
        <v>-2</v>
      </c>
      <c r="N538" s="181">
        <f t="shared" si="100"/>
        <v>0</v>
      </c>
      <c r="O538" s="180"/>
      <c r="P538" s="192"/>
      <c r="Q538" s="185" t="str">
        <f t="shared" si="95"/>
        <v>תשושי נפש</v>
      </c>
      <c r="R538" s="185">
        <f t="shared" si="96"/>
        <v>30</v>
      </c>
      <c r="S538" s="185" t="str">
        <f t="shared" si="97"/>
        <v>ריהוט</v>
      </c>
      <c r="T538" s="186" t="str">
        <f t="shared" si="98"/>
        <v>כורסת מנוחה</v>
      </c>
      <c r="U538" s="187">
        <f t="shared" si="92"/>
        <v>0</v>
      </c>
      <c r="V538" s="181">
        <f t="shared" si="93"/>
        <v>-2</v>
      </c>
      <c r="W538" s="181">
        <f t="shared" si="94"/>
        <v>2000</v>
      </c>
      <c r="X538" s="181">
        <f t="shared" si="102"/>
        <v>0</v>
      </c>
      <c r="Y538" s="193"/>
      <c r="AA538" s="189" t="str">
        <f>'טבלה מרכזת תקן מקור'!A538</f>
        <v>תשושי נפש</v>
      </c>
      <c r="AB538" s="189">
        <f>'טבלה מרכזת תקן מקור'!B538</f>
        <v>30</v>
      </c>
      <c r="AC538" s="189" t="str">
        <f>'טבלה מרכזת תקן מקור'!C538</f>
        <v>ריהוט</v>
      </c>
      <c r="AD538" s="189" t="str">
        <f>'טבלה מרכזת תקן מקור'!D538</f>
        <v>חדר מנוחה</v>
      </c>
      <c r="AE538" s="189" t="str">
        <f>'טבלה מרכזת תקן מקור'!E538</f>
        <v>כורסת מנוחה</v>
      </c>
      <c r="AF538" s="189">
        <f>'טבלה מרכזת תקן מקור'!F538</f>
        <v>2000</v>
      </c>
      <c r="AG538" s="189">
        <f>'טבלה מרכזת תקן מקור'!G538</f>
        <v>2</v>
      </c>
      <c r="AH538" s="189">
        <f>'טבלה מרכזת תקן מקור'!H538</f>
        <v>4000</v>
      </c>
    </row>
    <row r="539" spans="2:34" ht="15" thickBot="1" x14ac:dyDescent="0.25">
      <c r="B539" s="190" t="str">
        <f>תקן[[#This Row],[סוג מרכז]]</f>
        <v>תשושי נפש</v>
      </c>
      <c r="C539" s="190">
        <f>תקן[[#This Row],[גודל מרכז]]</f>
        <v>30</v>
      </c>
      <c r="D539" s="190" t="str">
        <f>תקן[[#This Row],[סוג פריט]]</f>
        <v>ריהוט</v>
      </c>
      <c r="E539" s="190" t="str">
        <f>תקן[[#This Row],[קטגוריה]]</f>
        <v>חדר מנוחה</v>
      </c>
      <c r="F539" s="177" t="str">
        <f>תקן[[#This Row],[תיאור הפריט]]</f>
        <v>כורסת מנוחה חשמלית</v>
      </c>
      <c r="G539" s="190">
        <f>תקן[[#This Row],[עלות פריט]]</f>
        <v>4000</v>
      </c>
      <c r="H539" s="190">
        <f>תקן[[#This Row],[כמות]]</f>
        <v>1</v>
      </c>
      <c r="I539" s="190">
        <f>תקן[[#This Row],[סהכ עלות]]</f>
        <v>4000</v>
      </c>
      <c r="J539" s="191"/>
      <c r="K539" s="179" t="str">
        <f t="shared" si="101"/>
        <v>כורסת מנוחה חשמלית</v>
      </c>
      <c r="L539" s="180"/>
      <c r="M539" s="181">
        <f t="shared" si="99"/>
        <v>-1</v>
      </c>
      <c r="N539" s="181">
        <f t="shared" si="100"/>
        <v>0</v>
      </c>
      <c r="O539" s="180"/>
      <c r="P539" s="192"/>
      <c r="Q539" s="185" t="str">
        <f t="shared" si="95"/>
        <v>תשושי נפש</v>
      </c>
      <c r="R539" s="185">
        <f t="shared" si="96"/>
        <v>30</v>
      </c>
      <c r="S539" s="185" t="str">
        <f t="shared" si="97"/>
        <v>ריהוט</v>
      </c>
      <c r="T539" s="186" t="str">
        <f t="shared" si="98"/>
        <v>כורסת מנוחה חשמלית</v>
      </c>
      <c r="U539" s="187">
        <f t="shared" si="92"/>
        <v>0</v>
      </c>
      <c r="V539" s="181">
        <f t="shared" si="93"/>
        <v>-1</v>
      </c>
      <c r="W539" s="181">
        <f t="shared" si="94"/>
        <v>4000</v>
      </c>
      <c r="X539" s="181">
        <f t="shared" si="102"/>
        <v>0</v>
      </c>
      <c r="Y539" s="193"/>
      <c r="AA539" s="189" t="str">
        <f>'טבלה מרכזת תקן מקור'!A539</f>
        <v>תשושי נפש</v>
      </c>
      <c r="AB539" s="189">
        <f>'טבלה מרכזת תקן מקור'!B539</f>
        <v>30</v>
      </c>
      <c r="AC539" s="189" t="str">
        <f>'טבלה מרכזת תקן מקור'!C539</f>
        <v>ריהוט</v>
      </c>
      <c r="AD539" s="189" t="str">
        <f>'טבלה מרכזת תקן מקור'!D539</f>
        <v>חדר מנוחה</v>
      </c>
      <c r="AE539" s="189" t="str">
        <f>'טבלה מרכזת תקן מקור'!E539</f>
        <v>כורסת מנוחה חשמלית</v>
      </c>
      <c r="AF539" s="189">
        <f>'טבלה מרכזת תקן מקור'!F539</f>
        <v>4000</v>
      </c>
      <c r="AG539" s="189">
        <f>'טבלה מרכזת תקן מקור'!G539</f>
        <v>1</v>
      </c>
      <c r="AH539" s="189">
        <f>'טבלה מרכזת תקן מקור'!H539</f>
        <v>4000</v>
      </c>
    </row>
    <row r="540" spans="2:34" ht="15" thickBot="1" x14ac:dyDescent="0.25">
      <c r="B540" s="190" t="str">
        <f>תקן[[#This Row],[סוג מרכז]]</f>
        <v>תשושי נפש</v>
      </c>
      <c r="C540" s="190">
        <f>תקן[[#This Row],[גודל מרכז]]</f>
        <v>30</v>
      </c>
      <c r="D540" s="190" t="str">
        <f>תקן[[#This Row],[סוג פריט]]</f>
        <v>ריהוט</v>
      </c>
      <c r="E540" s="190" t="str">
        <f>תקן[[#This Row],[קטגוריה]]</f>
        <v>חדר אוכל</v>
      </c>
      <c r="F540" s="177" t="str">
        <f>תקן[[#This Row],[תיאור הפריט]]</f>
        <v>כיסא אוכל</v>
      </c>
      <c r="G540" s="190">
        <f>תקן[[#This Row],[עלות פריט]]</f>
        <v>650</v>
      </c>
      <c r="H540" s="190">
        <f>תקן[[#This Row],[כמות]]</f>
        <v>35</v>
      </c>
      <c r="I540" s="190">
        <f>תקן[[#This Row],[סהכ עלות]]</f>
        <v>22750</v>
      </c>
      <c r="J540" s="191"/>
      <c r="K540" s="179" t="str">
        <f t="shared" si="101"/>
        <v>כיסא אוכל</v>
      </c>
      <c r="L540" s="180"/>
      <c r="M540" s="181">
        <f t="shared" si="99"/>
        <v>-35</v>
      </c>
      <c r="N540" s="181">
        <f t="shared" si="100"/>
        <v>0</v>
      </c>
      <c r="O540" s="180"/>
      <c r="P540" s="192"/>
      <c r="Q540" s="185" t="str">
        <f t="shared" si="95"/>
        <v>תשושי נפש</v>
      </c>
      <c r="R540" s="185">
        <f t="shared" si="96"/>
        <v>30</v>
      </c>
      <c r="S540" s="185" t="str">
        <f t="shared" si="97"/>
        <v>ריהוט</v>
      </c>
      <c r="T540" s="186" t="str">
        <f t="shared" si="98"/>
        <v>כיסא אוכל</v>
      </c>
      <c r="U540" s="187">
        <f t="shared" si="92"/>
        <v>0</v>
      </c>
      <c r="V540" s="181">
        <f t="shared" si="93"/>
        <v>-35</v>
      </c>
      <c r="W540" s="181">
        <f t="shared" si="94"/>
        <v>650</v>
      </c>
      <c r="X540" s="181">
        <f t="shared" si="102"/>
        <v>0</v>
      </c>
      <c r="Y540" s="193"/>
      <c r="AA540" s="189" t="str">
        <f>'טבלה מרכזת תקן מקור'!A540</f>
        <v>תשושי נפש</v>
      </c>
      <c r="AB540" s="189">
        <f>'טבלה מרכזת תקן מקור'!B540</f>
        <v>30</v>
      </c>
      <c r="AC540" s="189" t="str">
        <f>'טבלה מרכזת תקן מקור'!C540</f>
        <v>ריהוט</v>
      </c>
      <c r="AD540" s="189" t="str">
        <f>'טבלה מרכזת תקן מקור'!D540</f>
        <v>חדר אוכל</v>
      </c>
      <c r="AE540" s="189" t="str">
        <f>'טבלה מרכזת תקן מקור'!E540</f>
        <v>כיסא אוכל</v>
      </c>
      <c r="AF540" s="189">
        <f>'טבלה מרכזת תקן מקור'!F540</f>
        <v>650</v>
      </c>
      <c r="AG540" s="189">
        <f>'טבלה מרכזת תקן מקור'!G540</f>
        <v>35</v>
      </c>
      <c r="AH540" s="189">
        <f>'טבלה מרכזת תקן מקור'!H540</f>
        <v>22750</v>
      </c>
    </row>
    <row r="541" spans="2:34" ht="15" thickBot="1" x14ac:dyDescent="0.25">
      <c r="B541" s="190" t="str">
        <f>תקן[[#This Row],[סוג מרכז]]</f>
        <v>תשושי נפש</v>
      </c>
      <c r="C541" s="190">
        <f>תקן[[#This Row],[גודל מרכז]]</f>
        <v>30</v>
      </c>
      <c r="D541" s="190" t="str">
        <f>תקן[[#This Row],[סוג פריט]]</f>
        <v>ריהוט</v>
      </c>
      <c r="E541" s="190" t="str">
        <f>תקן[[#This Row],[קטגוריה]]</f>
        <v>כללי</v>
      </c>
      <c r="F541" s="177" t="str">
        <f>תקן[[#This Row],[תיאור הפריט]]</f>
        <v>כיסא גלגלים</v>
      </c>
      <c r="G541" s="190">
        <f>תקן[[#This Row],[עלות פריט]]</f>
        <v>1200</v>
      </c>
      <c r="H541" s="190">
        <f>תקן[[#This Row],[כמות]]</f>
        <v>1</v>
      </c>
      <c r="I541" s="190">
        <f>תקן[[#This Row],[סהכ עלות]]</f>
        <v>1200</v>
      </c>
      <c r="J541" s="191"/>
      <c r="K541" s="179" t="str">
        <f t="shared" si="101"/>
        <v>כיסא גלגלים</v>
      </c>
      <c r="L541" s="180"/>
      <c r="M541" s="181">
        <f t="shared" si="99"/>
        <v>-1</v>
      </c>
      <c r="N541" s="181">
        <f t="shared" si="100"/>
        <v>0</v>
      </c>
      <c r="O541" s="180"/>
      <c r="P541" s="192"/>
      <c r="Q541" s="185" t="str">
        <f t="shared" si="95"/>
        <v>תשושי נפש</v>
      </c>
      <c r="R541" s="185">
        <f t="shared" si="96"/>
        <v>30</v>
      </c>
      <c r="S541" s="185" t="str">
        <f t="shared" si="97"/>
        <v>ריהוט</v>
      </c>
      <c r="T541" s="186" t="str">
        <f t="shared" si="98"/>
        <v>כיסא גלגלים</v>
      </c>
      <c r="U541" s="187">
        <f t="shared" si="92"/>
        <v>0</v>
      </c>
      <c r="V541" s="181">
        <f t="shared" si="93"/>
        <v>-1</v>
      </c>
      <c r="W541" s="181">
        <f t="shared" si="94"/>
        <v>1200</v>
      </c>
      <c r="X541" s="181">
        <f t="shared" si="102"/>
        <v>0</v>
      </c>
      <c r="Y541" s="193"/>
      <c r="AA541" s="189" t="str">
        <f>'טבלה מרכזת תקן מקור'!A541</f>
        <v>תשושי נפש</v>
      </c>
      <c r="AB541" s="189">
        <f>'טבלה מרכזת תקן מקור'!B541</f>
        <v>30</v>
      </c>
      <c r="AC541" s="189" t="str">
        <f>'טבלה מרכזת תקן מקור'!C541</f>
        <v>ריהוט</v>
      </c>
      <c r="AD541" s="189" t="str">
        <f>'טבלה מרכזת תקן מקור'!D541</f>
        <v>כללי</v>
      </c>
      <c r="AE541" s="189" t="str">
        <f>'טבלה מרכזת תקן מקור'!E541</f>
        <v>כיסא גלגלים</v>
      </c>
      <c r="AF541" s="189">
        <f>'טבלה מרכזת תקן מקור'!F541</f>
        <v>1200</v>
      </c>
      <c r="AG541" s="189">
        <f>'טבלה מרכזת תקן מקור'!G541</f>
        <v>1</v>
      </c>
      <c r="AH541" s="189">
        <f>'טבלה מרכזת תקן מקור'!H541</f>
        <v>1200</v>
      </c>
    </row>
    <row r="542" spans="2:34" ht="15" thickBot="1" x14ac:dyDescent="0.25">
      <c r="B542" s="190" t="str">
        <f>תקן[[#This Row],[סוג מרכז]]</f>
        <v>תשושי נפש</v>
      </c>
      <c r="C542" s="190">
        <f>תקן[[#This Row],[גודל מרכז]]</f>
        <v>30</v>
      </c>
      <c r="D542" s="190" t="str">
        <f>תקן[[#This Row],[סוג פריט]]</f>
        <v>ריהוט</v>
      </c>
      <c r="E542" s="190" t="str">
        <f>תקן[[#This Row],[קטגוריה]]</f>
        <v>חצר פעילות ומנוחה</v>
      </c>
      <c r="F542" s="177" t="str">
        <f>תקן[[#This Row],[תיאור הפריט]]</f>
        <v>כיסא גן</v>
      </c>
      <c r="G542" s="190">
        <f>תקן[[#This Row],[עלות פריט]]</f>
        <v>200</v>
      </c>
      <c r="H542" s="190">
        <f>תקן[[#This Row],[כמות]]</f>
        <v>6</v>
      </c>
      <c r="I542" s="190">
        <f>תקן[[#This Row],[סהכ עלות]]</f>
        <v>1200</v>
      </c>
      <c r="J542" s="191"/>
      <c r="K542" s="179" t="str">
        <f t="shared" si="101"/>
        <v>כיסא גן</v>
      </c>
      <c r="L542" s="180"/>
      <c r="M542" s="181">
        <f t="shared" si="99"/>
        <v>-6</v>
      </c>
      <c r="N542" s="181">
        <f t="shared" si="100"/>
        <v>0</v>
      </c>
      <c r="O542" s="180"/>
      <c r="P542" s="192"/>
      <c r="Q542" s="185" t="str">
        <f t="shared" si="95"/>
        <v>תשושי נפש</v>
      </c>
      <c r="R542" s="185">
        <f t="shared" si="96"/>
        <v>30</v>
      </c>
      <c r="S542" s="185" t="str">
        <f t="shared" si="97"/>
        <v>ריהוט</v>
      </c>
      <c r="T542" s="186" t="str">
        <f t="shared" si="98"/>
        <v>כיסא גן</v>
      </c>
      <c r="U542" s="187">
        <f t="shared" si="92"/>
        <v>0</v>
      </c>
      <c r="V542" s="181">
        <f t="shared" si="93"/>
        <v>-6</v>
      </c>
      <c r="W542" s="181">
        <f t="shared" si="94"/>
        <v>200</v>
      </c>
      <c r="X542" s="181">
        <f t="shared" si="102"/>
        <v>0</v>
      </c>
      <c r="Y542" s="193"/>
      <c r="AA542" s="189" t="str">
        <f>'טבלה מרכזת תקן מקור'!A542</f>
        <v>תשושי נפש</v>
      </c>
      <c r="AB542" s="189">
        <f>'טבלה מרכזת תקן מקור'!B542</f>
        <v>30</v>
      </c>
      <c r="AC542" s="189" t="str">
        <f>'טבלה מרכזת תקן מקור'!C542</f>
        <v>ריהוט</v>
      </c>
      <c r="AD542" s="189" t="str">
        <f>'טבלה מרכזת תקן מקור'!D542</f>
        <v>חצר פעילות ומנוחה</v>
      </c>
      <c r="AE542" s="189" t="str">
        <f>'טבלה מרכזת תקן מקור'!E542</f>
        <v>כיסא גן</v>
      </c>
      <c r="AF542" s="189">
        <f>'טבלה מרכזת תקן מקור'!F542</f>
        <v>200</v>
      </c>
      <c r="AG542" s="189">
        <f>'טבלה מרכזת תקן מקור'!G542</f>
        <v>6</v>
      </c>
      <c r="AH542" s="189">
        <f>'טבלה מרכזת תקן מקור'!H542</f>
        <v>1200</v>
      </c>
    </row>
    <row r="543" spans="2:34" ht="15" thickBot="1" x14ac:dyDescent="0.25">
      <c r="B543" s="190" t="str">
        <f>תקן[[#This Row],[סוג מרכז]]</f>
        <v>תשושי נפש</v>
      </c>
      <c r="C543" s="190">
        <f>תקן[[#This Row],[גודל מרכז]]</f>
        <v>30</v>
      </c>
      <c r="D543" s="190" t="str">
        <f>תקן[[#This Row],[סוג פריט]]</f>
        <v>ריהוט</v>
      </c>
      <c r="E543" s="190" t="str">
        <f>תקן[[#This Row],[קטגוריה]]</f>
        <v>חדר מחשבים</v>
      </c>
      <c r="F543" s="177" t="str">
        <f>תקן[[#This Row],[תיאור הפריט]]</f>
        <v>כיסא מחשב</v>
      </c>
      <c r="G543" s="190">
        <f>תקן[[#This Row],[עלות פריט]]</f>
        <v>450</v>
      </c>
      <c r="H543" s="190">
        <f>תקן[[#This Row],[כמות]]</f>
        <v>2</v>
      </c>
      <c r="I543" s="190">
        <f>תקן[[#This Row],[סהכ עלות]]</f>
        <v>900</v>
      </c>
      <c r="J543" s="191"/>
      <c r="K543" s="179" t="str">
        <f t="shared" si="101"/>
        <v>כיסא מחשב</v>
      </c>
      <c r="L543" s="180"/>
      <c r="M543" s="181">
        <f t="shared" si="99"/>
        <v>-2</v>
      </c>
      <c r="N543" s="181">
        <f t="shared" si="100"/>
        <v>0</v>
      </c>
      <c r="O543" s="180"/>
      <c r="P543" s="192"/>
      <c r="Q543" s="185" t="str">
        <f t="shared" si="95"/>
        <v>תשושי נפש</v>
      </c>
      <c r="R543" s="185">
        <f t="shared" si="96"/>
        <v>30</v>
      </c>
      <c r="S543" s="185" t="str">
        <f t="shared" si="97"/>
        <v>ריהוט</v>
      </c>
      <c r="T543" s="186" t="str">
        <f t="shared" si="98"/>
        <v>כיסא מחשב</v>
      </c>
      <c r="U543" s="187">
        <f t="shared" si="92"/>
        <v>0</v>
      </c>
      <c r="V543" s="181">
        <f t="shared" si="93"/>
        <v>-2</v>
      </c>
      <c r="W543" s="181">
        <f t="shared" si="94"/>
        <v>450</v>
      </c>
      <c r="X543" s="181">
        <f t="shared" si="102"/>
        <v>0</v>
      </c>
      <c r="Y543" s="193"/>
      <c r="AA543" s="189" t="str">
        <f>'טבלה מרכזת תקן מקור'!A543</f>
        <v>תשושי נפש</v>
      </c>
      <c r="AB543" s="189">
        <f>'טבלה מרכזת תקן מקור'!B543</f>
        <v>30</v>
      </c>
      <c r="AC543" s="189" t="str">
        <f>'טבלה מרכזת תקן מקור'!C543</f>
        <v>ריהוט</v>
      </c>
      <c r="AD543" s="189" t="str">
        <f>'טבלה מרכזת תקן מקור'!D543</f>
        <v>חדר מחשבים</v>
      </c>
      <c r="AE543" s="189" t="str">
        <f>'טבלה מרכזת תקן מקור'!E543</f>
        <v>כיסא מחשב</v>
      </c>
      <c r="AF543" s="189">
        <f>'טבלה מרכזת תקן מקור'!F543</f>
        <v>450</v>
      </c>
      <c r="AG543" s="189">
        <f>'טבלה מרכזת תקן מקור'!G543</f>
        <v>2</v>
      </c>
      <c r="AH543" s="189">
        <f>'טבלה מרכזת תקן מקור'!H543</f>
        <v>900</v>
      </c>
    </row>
    <row r="544" spans="2:34" ht="15" thickBot="1" x14ac:dyDescent="0.25">
      <c r="B544" s="190" t="str">
        <f>תקן[[#This Row],[סוג מרכז]]</f>
        <v>תשושי נפש</v>
      </c>
      <c r="C544" s="190">
        <f>תקן[[#This Row],[גודל מרכז]]</f>
        <v>30</v>
      </c>
      <c r="D544" s="190" t="str">
        <f>תקן[[#This Row],[סוג פריט]]</f>
        <v>ריהוט</v>
      </c>
      <c r="E544" s="190" t="str">
        <f>תקן[[#This Row],[קטגוריה]]</f>
        <v>חדר מנהל</v>
      </c>
      <c r="F544" s="177" t="str">
        <f>תקן[[#This Row],[תיאור הפריט]]</f>
        <v>כיסא מנהל</v>
      </c>
      <c r="G544" s="190">
        <f>תקן[[#This Row],[עלות פריט]]</f>
        <v>1200</v>
      </c>
      <c r="H544" s="190">
        <f>תקן[[#This Row],[כמות]]</f>
        <v>1</v>
      </c>
      <c r="I544" s="190">
        <f>תקן[[#This Row],[סהכ עלות]]</f>
        <v>1200</v>
      </c>
      <c r="J544" s="191"/>
      <c r="K544" s="179" t="str">
        <f t="shared" si="101"/>
        <v>כיסא מנהל</v>
      </c>
      <c r="L544" s="180"/>
      <c r="M544" s="181">
        <f t="shared" si="99"/>
        <v>-1</v>
      </c>
      <c r="N544" s="181">
        <f t="shared" si="100"/>
        <v>0</v>
      </c>
      <c r="O544" s="180"/>
      <c r="P544" s="192"/>
      <c r="Q544" s="185" t="str">
        <f t="shared" si="95"/>
        <v>תשושי נפש</v>
      </c>
      <c r="R544" s="185">
        <f t="shared" si="96"/>
        <v>30</v>
      </c>
      <c r="S544" s="185" t="str">
        <f t="shared" si="97"/>
        <v>ריהוט</v>
      </c>
      <c r="T544" s="186" t="str">
        <f t="shared" si="98"/>
        <v>כיסא מנהל</v>
      </c>
      <c r="U544" s="187">
        <f t="shared" si="92"/>
        <v>0</v>
      </c>
      <c r="V544" s="181">
        <f t="shared" si="93"/>
        <v>-1</v>
      </c>
      <c r="W544" s="181">
        <f t="shared" si="94"/>
        <v>1200</v>
      </c>
      <c r="X544" s="181">
        <f t="shared" si="102"/>
        <v>0</v>
      </c>
      <c r="Y544" s="193"/>
      <c r="AA544" s="189" t="str">
        <f>'טבלה מרכזת תקן מקור'!A544</f>
        <v>תשושי נפש</v>
      </c>
      <c r="AB544" s="189">
        <f>'טבלה מרכזת תקן מקור'!B544</f>
        <v>30</v>
      </c>
      <c r="AC544" s="189" t="str">
        <f>'טבלה מרכזת תקן מקור'!C544</f>
        <v>ריהוט</v>
      </c>
      <c r="AD544" s="189" t="str">
        <f>'טבלה מרכזת תקן מקור'!D544</f>
        <v>חדר מנהל</v>
      </c>
      <c r="AE544" s="189" t="str">
        <f>'טבלה מרכזת תקן מקור'!E544</f>
        <v>כיסא מנהל</v>
      </c>
      <c r="AF544" s="189">
        <f>'טבלה מרכזת תקן מקור'!F544</f>
        <v>1200</v>
      </c>
      <c r="AG544" s="189">
        <f>'טבלה מרכזת תקן מקור'!G544</f>
        <v>1</v>
      </c>
      <c r="AH544" s="189">
        <f>'טבלה מרכזת תקן מקור'!H544</f>
        <v>1200</v>
      </c>
    </row>
    <row r="545" spans="2:34" ht="15" thickBot="1" x14ac:dyDescent="0.25">
      <c r="B545" s="190" t="str">
        <f>תקן[[#This Row],[סוג מרכז]]</f>
        <v>תשושי נפש</v>
      </c>
      <c r="C545" s="190">
        <f>תקן[[#This Row],[גודל מרכז]]</f>
        <v>30</v>
      </c>
      <c r="D545" s="190" t="str">
        <f>תקן[[#This Row],[סוג פריט]]</f>
        <v>ריהוט</v>
      </c>
      <c r="E545" s="190" t="str">
        <f>תקן[[#This Row],[קטגוריה]]</f>
        <v>אולם כניסה</v>
      </c>
      <c r="F545" s="177" t="str">
        <f>תקן[[#This Row],[תיאור הפריט]]</f>
        <v>כיסא פעילות/עובד</v>
      </c>
      <c r="G545" s="190">
        <f>תקן[[#This Row],[עלות פריט]]</f>
        <v>450</v>
      </c>
      <c r="H545" s="190">
        <f>תקן[[#This Row],[כמות]]</f>
        <v>3</v>
      </c>
      <c r="I545" s="190">
        <f>תקן[[#This Row],[סהכ עלות]]</f>
        <v>1350</v>
      </c>
      <c r="J545" s="191"/>
      <c r="K545" s="179" t="str">
        <f t="shared" si="101"/>
        <v>כיסא פעילות/עובד</v>
      </c>
      <c r="L545" s="180"/>
      <c r="M545" s="181">
        <f t="shared" si="99"/>
        <v>-3</v>
      </c>
      <c r="N545" s="181">
        <f t="shared" si="100"/>
        <v>0</v>
      </c>
      <c r="O545" s="180"/>
      <c r="P545" s="192"/>
      <c r="Q545" s="185" t="str">
        <f t="shared" si="95"/>
        <v>תשושי נפש</v>
      </c>
      <c r="R545" s="185">
        <f t="shared" si="96"/>
        <v>30</v>
      </c>
      <c r="S545" s="185" t="str">
        <f t="shared" si="97"/>
        <v>ריהוט</v>
      </c>
      <c r="T545" s="186" t="str">
        <f t="shared" si="98"/>
        <v>כיסא פעילות/עובד</v>
      </c>
      <c r="U545" s="187">
        <f t="shared" si="92"/>
        <v>0</v>
      </c>
      <c r="V545" s="181">
        <f t="shared" si="93"/>
        <v>-3</v>
      </c>
      <c r="W545" s="181">
        <f t="shared" si="94"/>
        <v>450</v>
      </c>
      <c r="X545" s="181">
        <f t="shared" si="102"/>
        <v>0</v>
      </c>
      <c r="Y545" s="193"/>
      <c r="AA545" s="189" t="str">
        <f>'טבלה מרכזת תקן מקור'!A545</f>
        <v>תשושי נפש</v>
      </c>
      <c r="AB545" s="189">
        <f>'טבלה מרכזת תקן מקור'!B545</f>
        <v>30</v>
      </c>
      <c r="AC545" s="189" t="str">
        <f>'טבלה מרכזת תקן מקור'!C545</f>
        <v>ריהוט</v>
      </c>
      <c r="AD545" s="189" t="str">
        <f>'טבלה מרכזת תקן מקור'!D545</f>
        <v>אולם כניסה</v>
      </c>
      <c r="AE545" s="189" t="str">
        <f>'טבלה מרכזת תקן מקור'!E545</f>
        <v>כיסא פעילות/עובד</v>
      </c>
      <c r="AF545" s="189">
        <f>'טבלה מרכזת תקן מקור'!F545</f>
        <v>450</v>
      </c>
      <c r="AG545" s="189">
        <f>'טבלה מרכזת תקן מקור'!G545</f>
        <v>3</v>
      </c>
      <c r="AH545" s="189">
        <f>'טבלה מרכזת תקן מקור'!H545</f>
        <v>1350</v>
      </c>
    </row>
    <row r="546" spans="2:34" ht="15" thickBot="1" x14ac:dyDescent="0.25">
      <c r="B546" s="190" t="str">
        <f>תקן[[#This Row],[סוג מרכז]]</f>
        <v>תשושי נפש</v>
      </c>
      <c r="C546" s="190">
        <f>תקן[[#This Row],[גודל מרכז]]</f>
        <v>30</v>
      </c>
      <c r="D546" s="190" t="str">
        <f>תקן[[#This Row],[סוג פריט]]</f>
        <v>ריהוט</v>
      </c>
      <c r="E546" s="190" t="str">
        <f>תקן[[#This Row],[קטגוריה]]</f>
        <v>חדר מזכירות וקבלה</v>
      </c>
      <c r="F546" s="177" t="str">
        <f>תקן[[#This Row],[תיאור הפריט]]</f>
        <v>כיסא פעילות/עובד</v>
      </c>
      <c r="G546" s="190">
        <f>תקן[[#This Row],[עלות פריט]]</f>
        <v>450</v>
      </c>
      <c r="H546" s="190">
        <f>תקן[[#This Row],[כמות]]</f>
        <v>2</v>
      </c>
      <c r="I546" s="190">
        <f>תקן[[#This Row],[סהכ עלות]]</f>
        <v>900</v>
      </c>
      <c r="J546" s="191"/>
      <c r="K546" s="179" t="str">
        <f t="shared" si="101"/>
        <v>כיסא פעילות/עובד</v>
      </c>
      <c r="L546" s="180"/>
      <c r="M546" s="181">
        <f t="shared" si="99"/>
        <v>-2</v>
      </c>
      <c r="N546" s="181">
        <f t="shared" si="100"/>
        <v>0</v>
      </c>
      <c r="O546" s="180"/>
      <c r="P546" s="192"/>
      <c r="Q546" s="185" t="str">
        <f t="shared" si="95"/>
        <v>תשושי נפש</v>
      </c>
      <c r="R546" s="185">
        <f t="shared" si="96"/>
        <v>30</v>
      </c>
      <c r="S546" s="185" t="str">
        <f t="shared" si="97"/>
        <v>ריהוט</v>
      </c>
      <c r="T546" s="186" t="str">
        <f t="shared" si="98"/>
        <v>כיסא פעילות/עובד</v>
      </c>
      <c r="U546" s="187">
        <f t="shared" si="92"/>
        <v>0</v>
      </c>
      <c r="V546" s="181">
        <f t="shared" si="93"/>
        <v>-2</v>
      </c>
      <c r="W546" s="181">
        <f t="shared" si="94"/>
        <v>450</v>
      </c>
      <c r="X546" s="181">
        <f t="shared" si="102"/>
        <v>0</v>
      </c>
      <c r="Y546" s="193"/>
      <c r="AA546" s="189" t="str">
        <f>'טבלה מרכזת תקן מקור'!A546</f>
        <v>תשושי נפש</v>
      </c>
      <c r="AB546" s="189">
        <f>'טבלה מרכזת תקן מקור'!B546</f>
        <v>30</v>
      </c>
      <c r="AC546" s="189" t="str">
        <f>'טבלה מרכזת תקן מקור'!C546</f>
        <v>ריהוט</v>
      </c>
      <c r="AD546" s="189" t="str">
        <f>'טבלה מרכזת תקן מקור'!D546</f>
        <v>חדר מזכירות וקבלה</v>
      </c>
      <c r="AE546" s="189" t="str">
        <f>'טבלה מרכזת תקן מקור'!E546</f>
        <v>כיסא פעילות/עובד</v>
      </c>
      <c r="AF546" s="189">
        <f>'טבלה מרכזת תקן מקור'!F546</f>
        <v>450</v>
      </c>
      <c r="AG546" s="189">
        <f>'טבלה מרכזת תקן מקור'!G546</f>
        <v>2</v>
      </c>
      <c r="AH546" s="189">
        <f>'טבלה מרכזת תקן מקור'!H546</f>
        <v>900</v>
      </c>
    </row>
    <row r="547" spans="2:34" ht="15" thickBot="1" x14ac:dyDescent="0.25">
      <c r="B547" s="190" t="str">
        <f>תקן[[#This Row],[סוג מרכז]]</f>
        <v>תשושי נפש</v>
      </c>
      <c r="C547" s="190">
        <f>תקן[[#This Row],[גודל מרכז]]</f>
        <v>30</v>
      </c>
      <c r="D547" s="190" t="str">
        <f>תקן[[#This Row],[סוג פריט]]</f>
        <v>ריהוט</v>
      </c>
      <c r="E547" s="190" t="str">
        <f>תקן[[#This Row],[קטגוריה]]</f>
        <v>חדר מנהל</v>
      </c>
      <c r="F547" s="177" t="str">
        <f>תקן[[#This Row],[תיאור הפריט]]</f>
        <v>כיסא פעילות/עובד</v>
      </c>
      <c r="G547" s="190">
        <f>תקן[[#This Row],[עלות פריט]]</f>
        <v>450</v>
      </c>
      <c r="H547" s="190">
        <f>תקן[[#This Row],[כמות]]</f>
        <v>2</v>
      </c>
      <c r="I547" s="190">
        <f>תקן[[#This Row],[סהכ עלות]]</f>
        <v>900</v>
      </c>
      <c r="J547" s="191"/>
      <c r="K547" s="179" t="str">
        <f t="shared" si="101"/>
        <v>כיסא פעילות/עובד</v>
      </c>
      <c r="L547" s="180"/>
      <c r="M547" s="181">
        <f t="shared" si="99"/>
        <v>-2</v>
      </c>
      <c r="N547" s="181">
        <f t="shared" si="100"/>
        <v>0</v>
      </c>
      <c r="O547" s="180"/>
      <c r="P547" s="192"/>
      <c r="Q547" s="185" t="str">
        <f t="shared" si="95"/>
        <v>תשושי נפש</v>
      </c>
      <c r="R547" s="185">
        <f t="shared" si="96"/>
        <v>30</v>
      </c>
      <c r="S547" s="185" t="str">
        <f t="shared" si="97"/>
        <v>ריהוט</v>
      </c>
      <c r="T547" s="186" t="str">
        <f t="shared" si="98"/>
        <v>כיסא פעילות/עובד</v>
      </c>
      <c r="U547" s="187">
        <f t="shared" si="92"/>
        <v>0</v>
      </c>
      <c r="V547" s="181">
        <f t="shared" si="93"/>
        <v>-2</v>
      </c>
      <c r="W547" s="181">
        <f t="shared" si="94"/>
        <v>450</v>
      </c>
      <c r="X547" s="181">
        <f t="shared" si="102"/>
        <v>0</v>
      </c>
      <c r="Y547" s="193"/>
      <c r="AA547" s="189" t="str">
        <f>'טבלה מרכזת תקן מקור'!A547</f>
        <v>תשושי נפש</v>
      </c>
      <c r="AB547" s="189">
        <f>'טבלה מרכזת תקן מקור'!B547</f>
        <v>30</v>
      </c>
      <c r="AC547" s="189" t="str">
        <f>'טבלה מרכזת תקן מקור'!C547</f>
        <v>ריהוט</v>
      </c>
      <c r="AD547" s="189" t="str">
        <f>'טבלה מרכזת תקן מקור'!D547</f>
        <v>חדר מנהל</v>
      </c>
      <c r="AE547" s="189" t="str">
        <f>'טבלה מרכזת תקן מקור'!E547</f>
        <v>כיסא פעילות/עובד</v>
      </c>
      <c r="AF547" s="189">
        <f>'טבלה מרכזת תקן מקור'!F547</f>
        <v>450</v>
      </c>
      <c r="AG547" s="189">
        <f>'טבלה מרכזת תקן מקור'!G547</f>
        <v>2</v>
      </c>
      <c r="AH547" s="189">
        <f>'טבלה מרכזת תקן מקור'!H547</f>
        <v>900</v>
      </c>
    </row>
    <row r="548" spans="2:34" ht="15" thickBot="1" x14ac:dyDescent="0.25">
      <c r="B548" s="190" t="str">
        <f>תקן[[#This Row],[סוג מרכז]]</f>
        <v>תשושי נפש</v>
      </c>
      <c r="C548" s="190">
        <f>תקן[[#This Row],[גודל מרכז]]</f>
        <v>30</v>
      </c>
      <c r="D548" s="190" t="str">
        <f>תקן[[#This Row],[סוג פריט]]</f>
        <v>ריהוט</v>
      </c>
      <c r="E548" s="190" t="str">
        <f>תקן[[#This Row],[קטגוריה]]</f>
        <v>חדרי פעילות/תעסוקה</v>
      </c>
      <c r="F548" s="177" t="str">
        <f>תקן[[#This Row],[תיאור הפריט]]</f>
        <v>כיסא פעילות/עובד</v>
      </c>
      <c r="G548" s="190">
        <f>תקן[[#This Row],[עלות פריט]]</f>
        <v>450</v>
      </c>
      <c r="H548" s="190">
        <f>תקן[[#This Row],[כמות]]</f>
        <v>30</v>
      </c>
      <c r="I548" s="190">
        <f>תקן[[#This Row],[סהכ עלות]]</f>
        <v>13500</v>
      </c>
      <c r="J548" s="191"/>
      <c r="K548" s="179" t="str">
        <f t="shared" si="101"/>
        <v>כיסא פעילות/עובד</v>
      </c>
      <c r="L548" s="180"/>
      <c r="M548" s="181">
        <f t="shared" si="99"/>
        <v>-30</v>
      </c>
      <c r="N548" s="181">
        <f t="shared" si="100"/>
        <v>0</v>
      </c>
      <c r="O548" s="180"/>
      <c r="P548" s="192"/>
      <c r="Q548" s="185" t="str">
        <f t="shared" si="95"/>
        <v>תשושי נפש</v>
      </c>
      <c r="R548" s="185">
        <f t="shared" si="96"/>
        <v>30</v>
      </c>
      <c r="S548" s="185" t="str">
        <f t="shared" si="97"/>
        <v>ריהוט</v>
      </c>
      <c r="T548" s="186" t="str">
        <f t="shared" si="98"/>
        <v>כיסא פעילות/עובד</v>
      </c>
      <c r="U548" s="187">
        <f t="shared" si="92"/>
        <v>0</v>
      </c>
      <c r="V548" s="181">
        <f t="shared" si="93"/>
        <v>-30</v>
      </c>
      <c r="W548" s="181">
        <f t="shared" si="94"/>
        <v>450</v>
      </c>
      <c r="X548" s="181">
        <f t="shared" si="102"/>
        <v>0</v>
      </c>
      <c r="Y548" s="193"/>
      <c r="AA548" s="189" t="str">
        <f>'טבלה מרכזת תקן מקור'!A548</f>
        <v>תשושי נפש</v>
      </c>
      <c r="AB548" s="189">
        <f>'טבלה מרכזת תקן מקור'!B548</f>
        <v>30</v>
      </c>
      <c r="AC548" s="189" t="str">
        <f>'טבלה מרכזת תקן מקור'!C548</f>
        <v>ריהוט</v>
      </c>
      <c r="AD548" s="189" t="str">
        <f>'טבלה מרכזת תקן מקור'!D548</f>
        <v>חדרי פעילות/תעסוקה</v>
      </c>
      <c r="AE548" s="189" t="str">
        <f>'טבלה מרכזת תקן מקור'!E548</f>
        <v>כיסא פעילות/עובד</v>
      </c>
      <c r="AF548" s="189">
        <f>'טבלה מרכזת תקן מקור'!F548</f>
        <v>450</v>
      </c>
      <c r="AG548" s="189">
        <f>'טבלה מרכזת תקן מקור'!G548</f>
        <v>30</v>
      </c>
      <c r="AH548" s="189">
        <f>'טבלה מרכזת תקן מקור'!H548</f>
        <v>13500</v>
      </c>
    </row>
    <row r="549" spans="2:34" ht="15" thickBot="1" x14ac:dyDescent="0.25">
      <c r="B549" s="190" t="str">
        <f>תקן[[#This Row],[סוג מרכז]]</f>
        <v>תשושי נפש</v>
      </c>
      <c r="C549" s="190">
        <f>תקן[[#This Row],[גודל מרכז]]</f>
        <v>30</v>
      </c>
      <c r="D549" s="190" t="str">
        <f>תקן[[#This Row],[סוג פריט]]</f>
        <v>ריהוט</v>
      </c>
      <c r="E549" s="190" t="str">
        <f>תקן[[#This Row],[קטגוריה]]</f>
        <v>חדרי צוות/רב תחומי</v>
      </c>
      <c r="F549" s="177" t="str">
        <f>תקן[[#This Row],[תיאור הפריט]]</f>
        <v>כיסא פעילות/עובד</v>
      </c>
      <c r="G549" s="190">
        <f>תקן[[#This Row],[עלות פריט]]</f>
        <v>450</v>
      </c>
      <c r="H549" s="190">
        <f>תקן[[#This Row],[כמות]]</f>
        <v>8</v>
      </c>
      <c r="I549" s="190">
        <f>תקן[[#This Row],[סהכ עלות]]</f>
        <v>3600</v>
      </c>
      <c r="J549" s="191"/>
      <c r="K549" s="179" t="str">
        <f t="shared" si="101"/>
        <v>כיסא פעילות/עובד</v>
      </c>
      <c r="L549" s="180"/>
      <c r="M549" s="181">
        <f t="shared" si="99"/>
        <v>-8</v>
      </c>
      <c r="N549" s="181">
        <f t="shared" si="100"/>
        <v>0</v>
      </c>
      <c r="O549" s="180"/>
      <c r="P549" s="192"/>
      <c r="Q549" s="185" t="str">
        <f t="shared" si="95"/>
        <v>תשושי נפש</v>
      </c>
      <c r="R549" s="185">
        <f t="shared" si="96"/>
        <v>30</v>
      </c>
      <c r="S549" s="185" t="str">
        <f t="shared" si="97"/>
        <v>ריהוט</v>
      </c>
      <c r="T549" s="186" t="str">
        <f t="shared" si="98"/>
        <v>כיסא פעילות/עובד</v>
      </c>
      <c r="U549" s="187">
        <f t="shared" si="92"/>
        <v>0</v>
      </c>
      <c r="V549" s="181">
        <f t="shared" si="93"/>
        <v>-8</v>
      </c>
      <c r="W549" s="181">
        <f t="shared" si="94"/>
        <v>450</v>
      </c>
      <c r="X549" s="181">
        <f t="shared" si="102"/>
        <v>0</v>
      </c>
      <c r="Y549" s="193"/>
      <c r="AA549" s="189" t="str">
        <f>'טבלה מרכזת תקן מקור'!A549</f>
        <v>תשושי נפש</v>
      </c>
      <c r="AB549" s="189">
        <f>'טבלה מרכזת תקן מקור'!B549</f>
        <v>30</v>
      </c>
      <c r="AC549" s="189" t="str">
        <f>'טבלה מרכזת תקן מקור'!C549</f>
        <v>ריהוט</v>
      </c>
      <c r="AD549" s="189" t="str">
        <f>'טבלה מרכזת תקן מקור'!D549</f>
        <v>חדרי צוות/רב תחומי</v>
      </c>
      <c r="AE549" s="189" t="str">
        <f>'טבלה מרכזת תקן מקור'!E549</f>
        <v>כיסא פעילות/עובד</v>
      </c>
      <c r="AF549" s="189">
        <f>'טבלה מרכזת תקן מקור'!F549</f>
        <v>450</v>
      </c>
      <c r="AG549" s="189">
        <f>'טבלה מרכזת תקן מקור'!G549</f>
        <v>8</v>
      </c>
      <c r="AH549" s="189">
        <f>'טבלה מרכזת תקן מקור'!H549</f>
        <v>3600</v>
      </c>
    </row>
    <row r="550" spans="2:34" ht="29.25" thickBot="1" x14ac:dyDescent="0.25">
      <c r="B550" s="190" t="str">
        <f>תקן[[#This Row],[סוג מרכז]]</f>
        <v>תשושי נפש</v>
      </c>
      <c r="C550" s="190">
        <f>תקן[[#This Row],[גודל מרכז]]</f>
        <v>30</v>
      </c>
      <c r="D550" s="190" t="str">
        <f>תקן[[#This Row],[סוג פריט]]</f>
        <v>ריהוט</v>
      </c>
      <c r="E550" s="190" t="str">
        <f>תקן[[#This Row],[קטגוריה]]</f>
        <v>חדר רחצה</v>
      </c>
      <c r="F550" s="177" t="str">
        <f>תקן[[#This Row],[תיאור הפריט]]</f>
        <v>כיסא רחצה תיקני על גלגלים</v>
      </c>
      <c r="G550" s="190">
        <f>תקן[[#This Row],[עלות פריט]]</f>
        <v>1200</v>
      </c>
      <c r="H550" s="190">
        <f>תקן[[#This Row],[כמות]]</f>
        <v>1</v>
      </c>
      <c r="I550" s="190">
        <f>תקן[[#This Row],[סהכ עלות]]</f>
        <v>1200</v>
      </c>
      <c r="J550" s="191"/>
      <c r="K550" s="179" t="str">
        <f t="shared" si="101"/>
        <v>כיסא רחצה תיקני על גלגלים</v>
      </c>
      <c r="L550" s="180"/>
      <c r="M550" s="181">
        <f t="shared" si="99"/>
        <v>-1</v>
      </c>
      <c r="N550" s="181">
        <f t="shared" si="100"/>
        <v>0</v>
      </c>
      <c r="O550" s="180"/>
      <c r="P550" s="192"/>
      <c r="Q550" s="185" t="str">
        <f t="shared" si="95"/>
        <v>תשושי נפש</v>
      </c>
      <c r="R550" s="185">
        <f t="shared" si="96"/>
        <v>30</v>
      </c>
      <c r="S550" s="185" t="str">
        <f t="shared" si="97"/>
        <v>ריהוט</v>
      </c>
      <c r="T550" s="186" t="str">
        <f t="shared" si="98"/>
        <v>כיסא רחצה תיקני על גלגלים</v>
      </c>
      <c r="U550" s="187">
        <f t="shared" si="92"/>
        <v>0</v>
      </c>
      <c r="V550" s="181">
        <f t="shared" si="93"/>
        <v>-1</v>
      </c>
      <c r="W550" s="181">
        <f t="shared" si="94"/>
        <v>1200</v>
      </c>
      <c r="X550" s="181">
        <f t="shared" si="102"/>
        <v>0</v>
      </c>
      <c r="Y550" s="193"/>
      <c r="AA550" s="189" t="str">
        <f>'טבלה מרכזת תקן מקור'!A550</f>
        <v>תשושי נפש</v>
      </c>
      <c r="AB550" s="189">
        <f>'טבלה מרכזת תקן מקור'!B550</f>
        <v>30</v>
      </c>
      <c r="AC550" s="189" t="str">
        <f>'טבלה מרכזת תקן מקור'!C550</f>
        <v>ריהוט</v>
      </c>
      <c r="AD550" s="189" t="str">
        <f>'טבלה מרכזת תקן מקור'!D550</f>
        <v>חדר רחצה</v>
      </c>
      <c r="AE550" s="189" t="str">
        <f>'טבלה מרכזת תקן מקור'!E550</f>
        <v>כיסא רחצה תיקני על גלגלים</v>
      </c>
      <c r="AF550" s="189">
        <f>'טבלה מרכזת תקן מקור'!F550</f>
        <v>1200</v>
      </c>
      <c r="AG550" s="189">
        <f>'טבלה מרכזת תקן מקור'!G550</f>
        <v>1</v>
      </c>
      <c r="AH550" s="189">
        <f>'טבלה מרכזת תקן מקור'!H550</f>
        <v>1200</v>
      </c>
    </row>
    <row r="551" spans="2:34" ht="15" thickBot="1" x14ac:dyDescent="0.25">
      <c r="B551" s="190" t="str">
        <f>תקן[[#This Row],[סוג מרכז]]</f>
        <v>תשושי נפש</v>
      </c>
      <c r="C551" s="190">
        <f>תקן[[#This Row],[גודל מרכז]]</f>
        <v>30</v>
      </c>
      <c r="D551" s="190" t="str">
        <f>תקן[[#This Row],[סוג פריט]]</f>
        <v>ריהוט</v>
      </c>
      <c r="E551" s="190" t="str">
        <f>תקן[[#This Row],[קטגוריה]]</f>
        <v>כללי</v>
      </c>
      <c r="F551" s="177" t="str">
        <f>תקן[[#This Row],[תיאור הפריט]]</f>
        <v>כספת</v>
      </c>
      <c r="G551" s="190">
        <f>תקן[[#This Row],[עלות פריט]]</f>
        <v>800</v>
      </c>
      <c r="H551" s="190">
        <f>תקן[[#This Row],[כמות]]</f>
        <v>1</v>
      </c>
      <c r="I551" s="190">
        <f>תקן[[#This Row],[סהכ עלות]]</f>
        <v>800</v>
      </c>
      <c r="J551" s="191"/>
      <c r="K551" s="179" t="str">
        <f t="shared" si="101"/>
        <v>כספת</v>
      </c>
      <c r="L551" s="180"/>
      <c r="M551" s="181">
        <f t="shared" si="99"/>
        <v>-1</v>
      </c>
      <c r="N551" s="181">
        <f t="shared" si="100"/>
        <v>0</v>
      </c>
      <c r="O551" s="180"/>
      <c r="P551" s="192"/>
      <c r="Q551" s="185" t="str">
        <f t="shared" si="95"/>
        <v>תשושי נפש</v>
      </c>
      <c r="R551" s="185">
        <f t="shared" si="96"/>
        <v>30</v>
      </c>
      <c r="S551" s="185" t="str">
        <f t="shared" si="97"/>
        <v>ריהוט</v>
      </c>
      <c r="T551" s="186" t="str">
        <f t="shared" si="98"/>
        <v>כספת</v>
      </c>
      <c r="U551" s="187">
        <f t="shared" si="92"/>
        <v>0</v>
      </c>
      <c r="V551" s="181">
        <f t="shared" si="93"/>
        <v>-1</v>
      </c>
      <c r="W551" s="181">
        <f t="shared" si="94"/>
        <v>800</v>
      </c>
      <c r="X551" s="181">
        <f t="shared" si="102"/>
        <v>0</v>
      </c>
      <c r="Y551" s="193"/>
      <c r="AA551" s="189" t="str">
        <f>'טבלה מרכזת תקן מקור'!A551</f>
        <v>תשושי נפש</v>
      </c>
      <c r="AB551" s="189">
        <f>'טבלה מרכזת תקן מקור'!B551</f>
        <v>30</v>
      </c>
      <c r="AC551" s="189" t="str">
        <f>'טבלה מרכזת תקן מקור'!C551</f>
        <v>ריהוט</v>
      </c>
      <c r="AD551" s="189" t="str">
        <f>'טבלה מרכזת תקן מקור'!D551</f>
        <v>כללי</v>
      </c>
      <c r="AE551" s="189" t="str">
        <f>'טבלה מרכזת תקן מקור'!E551</f>
        <v>כספת</v>
      </c>
      <c r="AF551" s="189">
        <f>'טבלה מרכזת תקן מקור'!F551</f>
        <v>800</v>
      </c>
      <c r="AG551" s="189">
        <f>'טבלה מרכזת תקן מקור'!G551</f>
        <v>1</v>
      </c>
      <c r="AH551" s="189">
        <f>'טבלה מרכזת תקן מקור'!H551</f>
        <v>800</v>
      </c>
    </row>
    <row r="552" spans="2:34" ht="15" thickBot="1" x14ac:dyDescent="0.25">
      <c r="B552" s="190" t="str">
        <f>תקן[[#This Row],[סוג מרכז]]</f>
        <v>תשושי נפש</v>
      </c>
      <c r="C552" s="190">
        <f>תקן[[#This Row],[גודל מרכז]]</f>
        <v>30</v>
      </c>
      <c r="D552" s="190" t="str">
        <f>תקן[[#This Row],[סוג פריט]]</f>
        <v>ריהוט</v>
      </c>
      <c r="E552" s="190" t="str">
        <f>תקן[[#This Row],[קטגוריה]]</f>
        <v>חדר רחצה</v>
      </c>
      <c r="F552" s="177" t="str">
        <f>תקן[[#This Row],[תיאור הפריט]]</f>
        <v>מדף להנחת אביזרים</v>
      </c>
      <c r="G552" s="190">
        <f>תקן[[#This Row],[עלות פריט]]</f>
        <v>350</v>
      </c>
      <c r="H552" s="190">
        <f>תקן[[#This Row],[כמות]]</f>
        <v>1</v>
      </c>
      <c r="I552" s="190">
        <f>תקן[[#This Row],[סהכ עלות]]</f>
        <v>350</v>
      </c>
      <c r="J552" s="191"/>
      <c r="K552" s="179" t="str">
        <f t="shared" si="101"/>
        <v>מדף להנחת אביזרים</v>
      </c>
      <c r="L552" s="180"/>
      <c r="M552" s="181">
        <f t="shared" si="99"/>
        <v>-1</v>
      </c>
      <c r="N552" s="181">
        <f t="shared" si="100"/>
        <v>0</v>
      </c>
      <c r="O552" s="180"/>
      <c r="P552" s="192"/>
      <c r="Q552" s="185" t="str">
        <f t="shared" si="95"/>
        <v>תשושי נפש</v>
      </c>
      <c r="R552" s="185">
        <f t="shared" si="96"/>
        <v>30</v>
      </c>
      <c r="S552" s="185" t="str">
        <f t="shared" si="97"/>
        <v>ריהוט</v>
      </c>
      <c r="T552" s="186" t="str">
        <f t="shared" si="98"/>
        <v>מדף להנחת אביזרים</v>
      </c>
      <c r="U552" s="187">
        <f t="shared" si="92"/>
        <v>0</v>
      </c>
      <c r="V552" s="181">
        <f t="shared" si="93"/>
        <v>-1</v>
      </c>
      <c r="W552" s="181">
        <f t="shared" si="94"/>
        <v>350</v>
      </c>
      <c r="X552" s="181">
        <f t="shared" si="102"/>
        <v>0</v>
      </c>
      <c r="Y552" s="193"/>
      <c r="AA552" s="189" t="str">
        <f>'טבלה מרכזת תקן מקור'!A552</f>
        <v>תשושי נפש</v>
      </c>
      <c r="AB552" s="189">
        <f>'טבלה מרכזת תקן מקור'!B552</f>
        <v>30</v>
      </c>
      <c r="AC552" s="189" t="str">
        <f>'טבלה מרכזת תקן מקור'!C552</f>
        <v>ריהוט</v>
      </c>
      <c r="AD552" s="189" t="str">
        <f>'טבלה מרכזת תקן מקור'!D552</f>
        <v>חדר רחצה</v>
      </c>
      <c r="AE552" s="189" t="str">
        <f>'טבלה מרכזת תקן מקור'!E552</f>
        <v>מדף להנחת אביזרים</v>
      </c>
      <c r="AF552" s="189">
        <f>'טבלה מרכזת תקן מקור'!F552</f>
        <v>350</v>
      </c>
      <c r="AG552" s="189">
        <f>'טבלה מרכזת תקן מקור'!G552</f>
        <v>1</v>
      </c>
      <c r="AH552" s="189">
        <f>'טבלה מרכזת תקן מקור'!H552</f>
        <v>350</v>
      </c>
    </row>
    <row r="553" spans="2:34" ht="15" thickBot="1" x14ac:dyDescent="0.25">
      <c r="B553" s="190" t="str">
        <f>תקן[[#This Row],[סוג מרכז]]</f>
        <v>תשושי נפש</v>
      </c>
      <c r="C553" s="190">
        <f>תקן[[#This Row],[גודל מרכז]]</f>
        <v>30</v>
      </c>
      <c r="D553" s="190" t="str">
        <f>תקן[[#This Row],[סוג פריט]]</f>
        <v>ריהוט</v>
      </c>
      <c r="E553" s="190" t="str">
        <f>תקן[[#This Row],[קטגוריה]]</f>
        <v>חדר מנוחה</v>
      </c>
      <c r="F553" s="177" t="str">
        <f>תקן[[#This Row],[תיאור הפריט]]</f>
        <v>מיטה + מזרון לטקס</v>
      </c>
      <c r="G553" s="190">
        <f>תקן[[#This Row],[עלות פריט]]</f>
        <v>1500</v>
      </c>
      <c r="H553" s="190">
        <f>תקן[[#This Row],[כמות]]</f>
        <v>1</v>
      </c>
      <c r="I553" s="190">
        <f>תקן[[#This Row],[סהכ עלות]]</f>
        <v>1500</v>
      </c>
      <c r="J553" s="191"/>
      <c r="K553" s="179" t="str">
        <f t="shared" si="101"/>
        <v>מיטה + מזרון לטקס</v>
      </c>
      <c r="L553" s="180"/>
      <c r="M553" s="181">
        <f t="shared" si="99"/>
        <v>-1</v>
      </c>
      <c r="N553" s="181">
        <f t="shared" si="100"/>
        <v>0</v>
      </c>
      <c r="O553" s="180"/>
      <c r="P553" s="192"/>
      <c r="Q553" s="185" t="str">
        <f t="shared" si="95"/>
        <v>תשושי נפש</v>
      </c>
      <c r="R553" s="185">
        <f t="shared" si="96"/>
        <v>30</v>
      </c>
      <c r="S553" s="185" t="str">
        <f t="shared" si="97"/>
        <v>ריהוט</v>
      </c>
      <c r="T553" s="186" t="str">
        <f t="shared" si="98"/>
        <v>מיטה + מזרון לטקס</v>
      </c>
      <c r="U553" s="187">
        <f t="shared" si="92"/>
        <v>0</v>
      </c>
      <c r="V553" s="181">
        <f t="shared" si="93"/>
        <v>-1</v>
      </c>
      <c r="W553" s="181">
        <f t="shared" si="94"/>
        <v>1500</v>
      </c>
      <c r="X553" s="181">
        <f t="shared" si="102"/>
        <v>0</v>
      </c>
      <c r="Y553" s="193"/>
      <c r="AA553" s="189" t="str">
        <f>'טבלה מרכזת תקן מקור'!A553</f>
        <v>תשושי נפש</v>
      </c>
      <c r="AB553" s="189">
        <f>'טבלה מרכזת תקן מקור'!B553</f>
        <v>30</v>
      </c>
      <c r="AC553" s="189" t="str">
        <f>'טבלה מרכזת תקן מקור'!C553</f>
        <v>ריהוט</v>
      </c>
      <c r="AD553" s="189" t="str">
        <f>'טבלה מרכזת תקן מקור'!D553</f>
        <v>חדר מנוחה</v>
      </c>
      <c r="AE553" s="189" t="str">
        <f>'טבלה מרכזת תקן מקור'!E553</f>
        <v>מיטה + מזרון לטקס</v>
      </c>
      <c r="AF553" s="189">
        <f>'טבלה מרכזת תקן מקור'!F553</f>
        <v>1500</v>
      </c>
      <c r="AG553" s="189">
        <f>'טבלה מרכזת תקן מקור'!G553</f>
        <v>1</v>
      </c>
      <c r="AH553" s="189">
        <f>'טבלה מרכזת תקן מקור'!H553</f>
        <v>1500</v>
      </c>
    </row>
    <row r="554" spans="2:34" ht="15" thickBot="1" x14ac:dyDescent="0.25">
      <c r="B554" s="190" t="str">
        <f>תקן[[#This Row],[סוג מרכז]]</f>
        <v>תשושי נפש</v>
      </c>
      <c r="C554" s="190">
        <f>תקן[[#This Row],[גודל מרכז]]</f>
        <v>30</v>
      </c>
      <c r="D554" s="190" t="str">
        <f>תקן[[#This Row],[סוג פריט]]</f>
        <v>ריהוט</v>
      </c>
      <c r="E554" s="190" t="str">
        <f>תקן[[#This Row],[קטגוריה]]</f>
        <v>חדרי צוות/רב תחומי</v>
      </c>
      <c r="F554" s="177" t="str">
        <f>תקן[[#This Row],[תיאור הפריט]]</f>
        <v>מיטה חשמלית</v>
      </c>
      <c r="G554" s="190">
        <f>תקן[[#This Row],[עלות פריט]]</f>
        <v>6000</v>
      </c>
      <c r="H554" s="190">
        <f>תקן[[#This Row],[כמות]]</f>
        <v>1</v>
      </c>
      <c r="I554" s="190">
        <f>תקן[[#This Row],[סהכ עלות]]</f>
        <v>6000</v>
      </c>
      <c r="J554" s="191"/>
      <c r="K554" s="179" t="str">
        <f t="shared" si="101"/>
        <v>מיטה חשמלית</v>
      </c>
      <c r="L554" s="180"/>
      <c r="M554" s="181">
        <f t="shared" si="99"/>
        <v>-1</v>
      </c>
      <c r="N554" s="181">
        <f t="shared" si="100"/>
        <v>0</v>
      </c>
      <c r="O554" s="180"/>
      <c r="P554" s="192"/>
      <c r="Q554" s="185" t="str">
        <f t="shared" si="95"/>
        <v>תשושי נפש</v>
      </c>
      <c r="R554" s="185">
        <f t="shared" si="96"/>
        <v>30</v>
      </c>
      <c r="S554" s="185" t="str">
        <f t="shared" si="97"/>
        <v>ריהוט</v>
      </c>
      <c r="T554" s="186" t="str">
        <f t="shared" si="98"/>
        <v>מיטה חשמלית</v>
      </c>
      <c r="U554" s="187">
        <f t="shared" si="92"/>
        <v>0</v>
      </c>
      <c r="V554" s="181">
        <f t="shared" si="93"/>
        <v>-1</v>
      </c>
      <c r="W554" s="181">
        <f t="shared" si="94"/>
        <v>6000</v>
      </c>
      <c r="X554" s="181">
        <f t="shared" si="102"/>
        <v>0</v>
      </c>
      <c r="Y554" s="193"/>
      <c r="AA554" s="189" t="str">
        <f>'טבלה מרכזת תקן מקור'!A554</f>
        <v>תשושי נפש</v>
      </c>
      <c r="AB554" s="189">
        <f>'טבלה מרכזת תקן מקור'!B554</f>
        <v>30</v>
      </c>
      <c r="AC554" s="189" t="str">
        <f>'טבלה מרכזת תקן מקור'!C554</f>
        <v>ריהוט</v>
      </c>
      <c r="AD554" s="189" t="str">
        <f>'טבלה מרכזת תקן מקור'!D554</f>
        <v>חדרי צוות/רב תחומי</v>
      </c>
      <c r="AE554" s="189" t="str">
        <f>'טבלה מרכזת תקן מקור'!E554</f>
        <v>מיטה חשמלית</v>
      </c>
      <c r="AF554" s="189">
        <f>'טבלה מרכזת תקן מקור'!F554</f>
        <v>6000</v>
      </c>
      <c r="AG554" s="189">
        <f>'טבלה מרכזת תקן מקור'!G554</f>
        <v>1</v>
      </c>
      <c r="AH554" s="189">
        <f>'טבלה מרכזת תקן מקור'!H554</f>
        <v>6000</v>
      </c>
    </row>
    <row r="555" spans="2:34" ht="15" thickBot="1" x14ac:dyDescent="0.25">
      <c r="B555" s="190" t="str">
        <f>תקן[[#This Row],[סוג מרכז]]</f>
        <v>תשושי נפש</v>
      </c>
      <c r="C555" s="190">
        <f>תקן[[#This Row],[גודל מרכז]]</f>
        <v>30</v>
      </c>
      <c r="D555" s="190" t="str">
        <f>תקן[[#This Row],[סוג פריט]]</f>
        <v>ריהוט</v>
      </c>
      <c r="E555" s="190" t="str">
        <f>תקן[[#This Row],[קטגוריה]]</f>
        <v>חדר רחצה</v>
      </c>
      <c r="F555" s="177" t="str">
        <f>תקן[[#This Row],[תיאור הפריט]]</f>
        <v>מראה</v>
      </c>
      <c r="G555" s="190">
        <f>תקן[[#This Row],[עלות פריט]]</f>
        <v>250</v>
      </c>
      <c r="H555" s="190">
        <f>תקן[[#This Row],[כמות]]</f>
        <v>1</v>
      </c>
      <c r="I555" s="190">
        <f>תקן[[#This Row],[סהכ עלות]]</f>
        <v>250</v>
      </c>
      <c r="J555" s="191"/>
      <c r="K555" s="179" t="str">
        <f t="shared" si="101"/>
        <v>מראה</v>
      </c>
      <c r="L555" s="180"/>
      <c r="M555" s="181">
        <f t="shared" si="99"/>
        <v>-1</v>
      </c>
      <c r="N555" s="181">
        <f t="shared" si="100"/>
        <v>0</v>
      </c>
      <c r="O555" s="180"/>
      <c r="P555" s="192"/>
      <c r="Q555" s="185" t="str">
        <f t="shared" si="95"/>
        <v>תשושי נפש</v>
      </c>
      <c r="R555" s="185">
        <f t="shared" si="96"/>
        <v>30</v>
      </c>
      <c r="S555" s="185" t="str">
        <f t="shared" si="97"/>
        <v>ריהוט</v>
      </c>
      <c r="T555" s="186" t="str">
        <f t="shared" si="98"/>
        <v>מראה</v>
      </c>
      <c r="U555" s="187">
        <f t="shared" si="92"/>
        <v>0</v>
      </c>
      <c r="V555" s="181">
        <f t="shared" si="93"/>
        <v>-1</v>
      </c>
      <c r="W555" s="181">
        <f t="shared" si="94"/>
        <v>250</v>
      </c>
      <c r="X555" s="181">
        <f t="shared" si="102"/>
        <v>0</v>
      </c>
      <c r="Y555" s="193"/>
      <c r="AA555" s="189" t="str">
        <f>'טבלה מרכזת תקן מקור'!A555</f>
        <v>תשושי נפש</v>
      </c>
      <c r="AB555" s="189">
        <f>'טבלה מרכזת תקן מקור'!B555</f>
        <v>30</v>
      </c>
      <c r="AC555" s="189" t="str">
        <f>'טבלה מרכזת תקן מקור'!C555</f>
        <v>ריהוט</v>
      </c>
      <c r="AD555" s="189" t="str">
        <f>'טבלה מרכזת תקן מקור'!D555</f>
        <v>חדר רחצה</v>
      </c>
      <c r="AE555" s="189" t="str">
        <f>'טבלה מרכזת תקן מקור'!E555</f>
        <v>מראה</v>
      </c>
      <c r="AF555" s="189">
        <f>'טבלה מרכזת תקן מקור'!F555</f>
        <v>250</v>
      </c>
      <c r="AG555" s="189">
        <f>'טבלה מרכזת תקן מקור'!G555</f>
        <v>1</v>
      </c>
      <c r="AH555" s="189">
        <f>'טבלה מרכזת תקן מקור'!H555</f>
        <v>250</v>
      </c>
    </row>
    <row r="556" spans="2:34" ht="15" thickBot="1" x14ac:dyDescent="0.25">
      <c r="B556" s="190" t="str">
        <f>תקן[[#This Row],[סוג מרכז]]</f>
        <v>תשושי נפש</v>
      </c>
      <c r="C556" s="190">
        <f>תקן[[#This Row],[גודל מרכז]]</f>
        <v>30</v>
      </c>
      <c r="D556" s="190" t="str">
        <f>תקן[[#This Row],[סוג פריט]]</f>
        <v>ריהוט</v>
      </c>
      <c r="E556" s="190" t="str">
        <f>תקן[[#This Row],[קטגוריה]]</f>
        <v>מלתחה</v>
      </c>
      <c r="F556" s="177" t="str">
        <f>תקן[[#This Row],[תיאור הפריט]]</f>
        <v>מראת קיר גבוהה</v>
      </c>
      <c r="G556" s="190">
        <f>תקן[[#This Row],[עלות פריט]]</f>
        <v>1200</v>
      </c>
      <c r="H556" s="190">
        <f>תקן[[#This Row],[כמות]]</f>
        <v>1</v>
      </c>
      <c r="I556" s="190">
        <f>תקן[[#This Row],[סהכ עלות]]</f>
        <v>1200</v>
      </c>
      <c r="J556" s="191"/>
      <c r="K556" s="179" t="str">
        <f t="shared" si="101"/>
        <v>מראת קיר גבוהה</v>
      </c>
      <c r="L556" s="180"/>
      <c r="M556" s="181">
        <f t="shared" si="99"/>
        <v>-1</v>
      </c>
      <c r="N556" s="181">
        <f t="shared" si="100"/>
        <v>0</v>
      </c>
      <c r="O556" s="180"/>
      <c r="P556" s="192"/>
      <c r="Q556" s="185" t="str">
        <f t="shared" si="95"/>
        <v>תשושי נפש</v>
      </c>
      <c r="R556" s="185">
        <f t="shared" si="96"/>
        <v>30</v>
      </c>
      <c r="S556" s="185" t="str">
        <f t="shared" si="97"/>
        <v>ריהוט</v>
      </c>
      <c r="T556" s="186" t="str">
        <f t="shared" si="98"/>
        <v>מראת קיר גבוהה</v>
      </c>
      <c r="U556" s="187">
        <f t="shared" si="92"/>
        <v>0</v>
      </c>
      <c r="V556" s="181">
        <f t="shared" si="93"/>
        <v>-1</v>
      </c>
      <c r="W556" s="181">
        <f t="shared" si="94"/>
        <v>1200</v>
      </c>
      <c r="X556" s="181">
        <f t="shared" si="102"/>
        <v>0</v>
      </c>
      <c r="Y556" s="193"/>
      <c r="AA556" s="189" t="str">
        <f>'טבלה מרכזת תקן מקור'!A556</f>
        <v>תשושי נפש</v>
      </c>
      <c r="AB556" s="189">
        <f>'טבלה מרכזת תקן מקור'!B556</f>
        <v>30</v>
      </c>
      <c r="AC556" s="189" t="str">
        <f>'טבלה מרכזת תקן מקור'!C556</f>
        <v>ריהוט</v>
      </c>
      <c r="AD556" s="189" t="str">
        <f>'טבלה מרכזת תקן מקור'!D556</f>
        <v>מלתחה</v>
      </c>
      <c r="AE556" s="189" t="str">
        <f>'טבלה מרכזת תקן מקור'!E556</f>
        <v>מראת קיר גבוהה</v>
      </c>
      <c r="AF556" s="189">
        <f>'טבלה מרכזת תקן מקור'!F556</f>
        <v>1200</v>
      </c>
      <c r="AG556" s="189">
        <f>'טבלה מרכזת תקן מקור'!G556</f>
        <v>1</v>
      </c>
      <c r="AH556" s="189">
        <f>'טבלה מרכזת תקן מקור'!H556</f>
        <v>1200</v>
      </c>
    </row>
    <row r="557" spans="2:34" ht="15" thickBot="1" x14ac:dyDescent="0.25">
      <c r="B557" s="190" t="str">
        <f>תקן[[#This Row],[סוג מרכז]]</f>
        <v>תשושי נפש</v>
      </c>
      <c r="C557" s="190">
        <f>תקן[[#This Row],[גודל מרכז]]</f>
        <v>30</v>
      </c>
      <c r="D557" s="190" t="str">
        <f>תקן[[#This Row],[סוג פריט]]</f>
        <v>ריהוט</v>
      </c>
      <c r="E557" s="190" t="str">
        <f>תקן[[#This Row],[קטגוריה]]</f>
        <v>שירותי צוות ומלתחה</v>
      </c>
      <c r="F557" s="177" t="str">
        <f>תקן[[#This Row],[תיאור הפריט]]</f>
        <v>מראת קיר גבוהה</v>
      </c>
      <c r="G557" s="190">
        <f>תקן[[#This Row],[עלות פריט]]</f>
        <v>1200</v>
      </c>
      <c r="H557" s="190">
        <f>תקן[[#This Row],[כמות]]</f>
        <v>1</v>
      </c>
      <c r="I557" s="190">
        <f>תקן[[#This Row],[סהכ עלות]]</f>
        <v>1200</v>
      </c>
      <c r="J557" s="191"/>
      <c r="K557" s="179" t="str">
        <f t="shared" si="101"/>
        <v>מראת קיר גבוהה</v>
      </c>
      <c r="L557" s="180"/>
      <c r="M557" s="181">
        <f t="shared" si="99"/>
        <v>-1</v>
      </c>
      <c r="N557" s="181">
        <f t="shared" si="100"/>
        <v>0</v>
      </c>
      <c r="O557" s="180"/>
      <c r="P557" s="192"/>
      <c r="Q557" s="185" t="str">
        <f t="shared" si="95"/>
        <v>תשושי נפש</v>
      </c>
      <c r="R557" s="185">
        <f t="shared" si="96"/>
        <v>30</v>
      </c>
      <c r="S557" s="185" t="str">
        <f t="shared" si="97"/>
        <v>ריהוט</v>
      </c>
      <c r="T557" s="186" t="str">
        <f t="shared" si="98"/>
        <v>מראת קיר גבוהה</v>
      </c>
      <c r="U557" s="187">
        <f t="shared" si="92"/>
        <v>0</v>
      </c>
      <c r="V557" s="181">
        <f t="shared" si="93"/>
        <v>-1</v>
      </c>
      <c r="W557" s="181">
        <f t="shared" si="94"/>
        <v>1200</v>
      </c>
      <c r="X557" s="181">
        <f t="shared" si="102"/>
        <v>0</v>
      </c>
      <c r="Y557" s="193"/>
      <c r="AA557" s="189" t="str">
        <f>'טבלה מרכזת תקן מקור'!A557</f>
        <v>תשושי נפש</v>
      </c>
      <c r="AB557" s="189">
        <f>'טבלה מרכזת תקן מקור'!B557</f>
        <v>30</v>
      </c>
      <c r="AC557" s="189" t="str">
        <f>'טבלה מרכזת תקן מקור'!C557</f>
        <v>ריהוט</v>
      </c>
      <c r="AD557" s="189" t="str">
        <f>'טבלה מרכזת תקן מקור'!D557</f>
        <v>שירותי צוות ומלתחה</v>
      </c>
      <c r="AE557" s="189" t="str">
        <f>'טבלה מרכזת תקן מקור'!E557</f>
        <v>מראת קיר גבוהה</v>
      </c>
      <c r="AF557" s="189">
        <f>'טבלה מרכזת תקן מקור'!F557</f>
        <v>1200</v>
      </c>
      <c r="AG557" s="189">
        <f>'טבלה מרכזת תקן מקור'!G557</f>
        <v>1</v>
      </c>
      <c r="AH557" s="189">
        <f>'טבלה מרכזת תקן מקור'!H557</f>
        <v>1200</v>
      </c>
    </row>
    <row r="558" spans="2:34" ht="15" thickBot="1" x14ac:dyDescent="0.25">
      <c r="B558" s="190" t="str">
        <f>תקן[[#This Row],[סוג מרכז]]</f>
        <v>תשושי נפש</v>
      </c>
      <c r="C558" s="190">
        <f>תקן[[#This Row],[גודל מרכז]]</f>
        <v>30</v>
      </c>
      <c r="D558" s="190" t="str">
        <f>תקן[[#This Row],[סוג פריט]]</f>
        <v>ריהוט</v>
      </c>
      <c r="E558" s="190" t="str">
        <f>תקן[[#This Row],[קטגוריה]]</f>
        <v>חצר פעילות ומנוחה</v>
      </c>
      <c r="F558" s="177" t="str">
        <f>תקן[[#This Row],[תיאור הפריט]]</f>
        <v>ספסל גן</v>
      </c>
      <c r="G558" s="190">
        <f>תקן[[#This Row],[עלות פריט]]</f>
        <v>1650</v>
      </c>
      <c r="H558" s="190">
        <f>תקן[[#This Row],[כמות]]</f>
        <v>2</v>
      </c>
      <c r="I558" s="190">
        <f>תקן[[#This Row],[סהכ עלות]]</f>
        <v>3300</v>
      </c>
      <c r="J558" s="191"/>
      <c r="K558" s="179" t="str">
        <f t="shared" si="101"/>
        <v>ספסל גן</v>
      </c>
      <c r="L558" s="180"/>
      <c r="M558" s="181">
        <f t="shared" si="99"/>
        <v>-2</v>
      </c>
      <c r="N558" s="181">
        <f t="shared" si="100"/>
        <v>0</v>
      </c>
      <c r="O558" s="180"/>
      <c r="P558" s="192"/>
      <c r="Q558" s="185" t="str">
        <f t="shared" si="95"/>
        <v>תשושי נפש</v>
      </c>
      <c r="R558" s="185">
        <f t="shared" si="96"/>
        <v>30</v>
      </c>
      <c r="S558" s="185" t="str">
        <f t="shared" si="97"/>
        <v>ריהוט</v>
      </c>
      <c r="T558" s="186" t="str">
        <f t="shared" si="98"/>
        <v>ספסל גן</v>
      </c>
      <c r="U558" s="187">
        <f t="shared" si="92"/>
        <v>0</v>
      </c>
      <c r="V558" s="181">
        <f t="shared" si="93"/>
        <v>-2</v>
      </c>
      <c r="W558" s="181">
        <f t="shared" si="94"/>
        <v>1650</v>
      </c>
      <c r="X558" s="181">
        <f t="shared" si="102"/>
        <v>0</v>
      </c>
      <c r="Y558" s="193"/>
      <c r="AA558" s="189" t="str">
        <f>'טבלה מרכזת תקן מקור'!A558</f>
        <v>תשושי נפש</v>
      </c>
      <c r="AB558" s="189">
        <f>'טבלה מרכזת תקן מקור'!B558</f>
        <v>30</v>
      </c>
      <c r="AC558" s="189" t="str">
        <f>'טבלה מרכזת תקן מקור'!C558</f>
        <v>ריהוט</v>
      </c>
      <c r="AD558" s="189" t="str">
        <f>'טבלה מרכזת תקן מקור'!D558</f>
        <v>חצר פעילות ומנוחה</v>
      </c>
      <c r="AE558" s="189" t="str">
        <f>'טבלה מרכזת תקן מקור'!E558</f>
        <v>ספסל גן</v>
      </c>
      <c r="AF558" s="189">
        <f>'טבלה מרכזת תקן מקור'!F558</f>
        <v>1650</v>
      </c>
      <c r="AG558" s="189">
        <f>'טבלה מרכזת תקן מקור'!G558</f>
        <v>2</v>
      </c>
      <c r="AH558" s="189">
        <f>'טבלה מרכזת תקן מקור'!H558</f>
        <v>3300</v>
      </c>
    </row>
    <row r="559" spans="2:34" ht="15" thickBot="1" x14ac:dyDescent="0.25">
      <c r="B559" s="190" t="str">
        <f>תקן[[#This Row],[סוג מרכז]]</f>
        <v>תשושי נפש</v>
      </c>
      <c r="C559" s="190">
        <f>תקן[[#This Row],[גודל מרכז]]</f>
        <v>30</v>
      </c>
      <c r="D559" s="190" t="str">
        <f>תקן[[#This Row],[סוג פריט]]</f>
        <v>ריהוט</v>
      </c>
      <c r="E559" s="190" t="str">
        <f>תקן[[#This Row],[קטגוריה]]</f>
        <v>חדר רחצה</v>
      </c>
      <c r="F559" s="177" t="str">
        <f>תקן[[#This Row],[תיאור הפריט]]</f>
        <v>ספסל הלבשה</v>
      </c>
      <c r="G559" s="190">
        <f>תקן[[#This Row],[עלות פריט]]</f>
        <v>600</v>
      </c>
      <c r="H559" s="190">
        <f>תקן[[#This Row],[כמות]]</f>
        <v>1</v>
      </c>
      <c r="I559" s="190">
        <f>תקן[[#This Row],[סהכ עלות]]</f>
        <v>600</v>
      </c>
      <c r="J559" s="191"/>
      <c r="K559" s="179" t="str">
        <f t="shared" si="101"/>
        <v>ספסל הלבשה</v>
      </c>
      <c r="L559" s="180"/>
      <c r="M559" s="181">
        <f t="shared" si="99"/>
        <v>-1</v>
      </c>
      <c r="N559" s="181">
        <f t="shared" si="100"/>
        <v>0</v>
      </c>
      <c r="O559" s="180"/>
      <c r="P559" s="192"/>
      <c r="Q559" s="185" t="str">
        <f t="shared" si="95"/>
        <v>תשושי נפש</v>
      </c>
      <c r="R559" s="185">
        <f t="shared" si="96"/>
        <v>30</v>
      </c>
      <c r="S559" s="185" t="str">
        <f t="shared" si="97"/>
        <v>ריהוט</v>
      </c>
      <c r="T559" s="186" t="str">
        <f t="shared" si="98"/>
        <v>ספסל הלבשה</v>
      </c>
      <c r="U559" s="187">
        <f t="shared" si="92"/>
        <v>0</v>
      </c>
      <c r="V559" s="181">
        <f t="shared" si="93"/>
        <v>-1</v>
      </c>
      <c r="W559" s="181">
        <f t="shared" si="94"/>
        <v>600</v>
      </c>
      <c r="X559" s="181">
        <f t="shared" si="102"/>
        <v>0</v>
      </c>
      <c r="Y559" s="193"/>
      <c r="AA559" s="189" t="str">
        <f>'טבלה מרכזת תקן מקור'!A559</f>
        <v>תשושי נפש</v>
      </c>
      <c r="AB559" s="189">
        <f>'טבלה מרכזת תקן מקור'!B559</f>
        <v>30</v>
      </c>
      <c r="AC559" s="189" t="str">
        <f>'טבלה מרכזת תקן מקור'!C559</f>
        <v>ריהוט</v>
      </c>
      <c r="AD559" s="189" t="str">
        <f>'טבלה מרכזת תקן מקור'!D559</f>
        <v>חדר רחצה</v>
      </c>
      <c r="AE559" s="189" t="str">
        <f>'טבלה מרכזת תקן מקור'!E559</f>
        <v>ספסל הלבשה</v>
      </c>
      <c r="AF559" s="189">
        <f>'טבלה מרכזת תקן מקור'!F559</f>
        <v>600</v>
      </c>
      <c r="AG559" s="189">
        <f>'טבלה מרכזת תקן מקור'!G559</f>
        <v>1</v>
      </c>
      <c r="AH559" s="189">
        <f>'טבלה מרכזת תקן מקור'!H559</f>
        <v>600</v>
      </c>
    </row>
    <row r="560" spans="2:34" ht="15" thickBot="1" x14ac:dyDescent="0.25">
      <c r="B560" s="190" t="str">
        <f>תקן[[#This Row],[סוג מרכז]]</f>
        <v>תשושי נפש</v>
      </c>
      <c r="C560" s="190">
        <f>תקן[[#This Row],[גודל מרכז]]</f>
        <v>30</v>
      </c>
      <c r="D560" s="190" t="str">
        <f>תקן[[#This Row],[סוג פריט]]</f>
        <v>ריהוט</v>
      </c>
      <c r="E560" s="190" t="str">
        <f>תקן[[#This Row],[קטגוריה]]</f>
        <v>חדר מזכירות וקבלה</v>
      </c>
      <c r="F560" s="177" t="str">
        <f>תקן[[#This Row],[תיאור הפריט]]</f>
        <v>עמדת מחשב ומדפסת</v>
      </c>
      <c r="G560" s="190">
        <f>תקן[[#This Row],[עלות פריט]]</f>
        <v>1100</v>
      </c>
      <c r="H560" s="190">
        <f>תקן[[#This Row],[כמות]]</f>
        <v>1</v>
      </c>
      <c r="I560" s="190">
        <f>תקן[[#This Row],[סהכ עלות]]</f>
        <v>1100</v>
      </c>
      <c r="J560" s="191"/>
      <c r="K560" s="179" t="str">
        <f t="shared" si="101"/>
        <v>עמדת מחשב ומדפסת</v>
      </c>
      <c r="L560" s="180"/>
      <c r="M560" s="181">
        <f t="shared" si="99"/>
        <v>-1</v>
      </c>
      <c r="N560" s="181">
        <f t="shared" si="100"/>
        <v>0</v>
      </c>
      <c r="O560" s="180"/>
      <c r="P560" s="192"/>
      <c r="Q560" s="185" t="str">
        <f t="shared" si="95"/>
        <v>תשושי נפש</v>
      </c>
      <c r="R560" s="185">
        <f t="shared" si="96"/>
        <v>30</v>
      </c>
      <c r="S560" s="185" t="str">
        <f t="shared" si="97"/>
        <v>ריהוט</v>
      </c>
      <c r="T560" s="186" t="str">
        <f t="shared" si="98"/>
        <v>עמדת מחשב ומדפסת</v>
      </c>
      <c r="U560" s="187">
        <f t="shared" si="92"/>
        <v>0</v>
      </c>
      <c r="V560" s="181">
        <f t="shared" si="93"/>
        <v>-1</v>
      </c>
      <c r="W560" s="181">
        <f t="shared" si="94"/>
        <v>1100</v>
      </c>
      <c r="X560" s="181">
        <f t="shared" si="102"/>
        <v>0</v>
      </c>
      <c r="Y560" s="193"/>
      <c r="AA560" s="189" t="str">
        <f>'טבלה מרכזת תקן מקור'!A560</f>
        <v>תשושי נפש</v>
      </c>
      <c r="AB560" s="189">
        <f>'טבלה מרכזת תקן מקור'!B560</f>
        <v>30</v>
      </c>
      <c r="AC560" s="189" t="str">
        <f>'טבלה מרכזת תקן מקור'!C560</f>
        <v>ריהוט</v>
      </c>
      <c r="AD560" s="189" t="str">
        <f>'טבלה מרכזת תקן מקור'!D560</f>
        <v>חדר מזכירות וקבלה</v>
      </c>
      <c r="AE560" s="189" t="str">
        <f>'טבלה מרכזת תקן מקור'!E560</f>
        <v>עמדת מחשב ומדפסת</v>
      </c>
      <c r="AF560" s="189">
        <f>'טבלה מרכזת תקן מקור'!F560</f>
        <v>1100</v>
      </c>
      <c r="AG560" s="189">
        <f>'טבלה מרכזת תקן מקור'!G560</f>
        <v>1</v>
      </c>
      <c r="AH560" s="189">
        <f>'טבלה מרכזת תקן מקור'!H560</f>
        <v>1100</v>
      </c>
    </row>
    <row r="561" spans="2:34" ht="15" thickBot="1" x14ac:dyDescent="0.25">
      <c r="B561" s="190" t="str">
        <f>תקן[[#This Row],[סוג מרכז]]</f>
        <v>תשושי נפש</v>
      </c>
      <c r="C561" s="190">
        <f>תקן[[#This Row],[גודל מרכז]]</f>
        <v>30</v>
      </c>
      <c r="D561" s="190" t="str">
        <f>תקן[[#This Row],[סוג פריט]]</f>
        <v>ריהוט</v>
      </c>
      <c r="E561" s="190" t="str">
        <f>תקן[[#This Row],[קטגוריה]]</f>
        <v>חדר מנוחה</v>
      </c>
      <c r="F561" s="177" t="str">
        <f>תקן[[#This Row],[תיאור הפריט]]</f>
        <v>פרגוד אחות 3 כנפיים</v>
      </c>
      <c r="G561" s="190">
        <f>תקן[[#This Row],[עלות פריט]]</f>
        <v>700</v>
      </c>
      <c r="H561" s="190">
        <f>תקן[[#This Row],[כמות]]</f>
        <v>1</v>
      </c>
      <c r="I561" s="190">
        <f>תקן[[#This Row],[סהכ עלות]]</f>
        <v>700</v>
      </c>
      <c r="J561" s="191"/>
      <c r="K561" s="179" t="str">
        <f t="shared" si="101"/>
        <v>פרגוד אחות 3 כנפיים</v>
      </c>
      <c r="L561" s="180"/>
      <c r="M561" s="181">
        <f t="shared" si="99"/>
        <v>-1</v>
      </c>
      <c r="N561" s="181">
        <f t="shared" si="100"/>
        <v>0</v>
      </c>
      <c r="O561" s="180"/>
      <c r="P561" s="192"/>
      <c r="Q561" s="185" t="str">
        <f t="shared" si="95"/>
        <v>תשושי נפש</v>
      </c>
      <c r="R561" s="185">
        <f t="shared" si="96"/>
        <v>30</v>
      </c>
      <c r="S561" s="185" t="str">
        <f t="shared" si="97"/>
        <v>ריהוט</v>
      </c>
      <c r="T561" s="186" t="str">
        <f t="shared" si="98"/>
        <v>פרגוד אחות 3 כנפיים</v>
      </c>
      <c r="U561" s="187">
        <f t="shared" si="92"/>
        <v>0</v>
      </c>
      <c r="V561" s="181">
        <f t="shared" si="93"/>
        <v>-1</v>
      </c>
      <c r="W561" s="181">
        <f t="shared" si="94"/>
        <v>700</v>
      </c>
      <c r="X561" s="181">
        <f t="shared" si="102"/>
        <v>0</v>
      </c>
      <c r="Y561" s="193"/>
      <c r="AA561" s="189" t="str">
        <f>'טבלה מרכזת תקן מקור'!A561</f>
        <v>תשושי נפש</v>
      </c>
      <c r="AB561" s="189">
        <f>'טבלה מרכזת תקן מקור'!B561</f>
        <v>30</v>
      </c>
      <c r="AC561" s="189" t="str">
        <f>'טבלה מרכזת תקן מקור'!C561</f>
        <v>ריהוט</v>
      </c>
      <c r="AD561" s="189" t="str">
        <f>'טבלה מרכזת תקן מקור'!D561</f>
        <v>חדר מנוחה</v>
      </c>
      <c r="AE561" s="189" t="str">
        <f>'טבלה מרכזת תקן מקור'!E561</f>
        <v>פרגוד אחות 3 כנפיים</v>
      </c>
      <c r="AF561" s="189">
        <f>'טבלה מרכזת תקן מקור'!F561</f>
        <v>700</v>
      </c>
      <c r="AG561" s="189">
        <f>'טבלה מרכזת תקן מקור'!G561</f>
        <v>1</v>
      </c>
      <c r="AH561" s="189">
        <f>'טבלה מרכזת תקן מקור'!H561</f>
        <v>700</v>
      </c>
    </row>
    <row r="562" spans="2:34" ht="15" thickBot="1" x14ac:dyDescent="0.25">
      <c r="B562" s="190" t="str">
        <f>תקן[[#This Row],[סוג מרכז]]</f>
        <v>תשושי נפש</v>
      </c>
      <c r="C562" s="190">
        <f>תקן[[#This Row],[גודל מרכז]]</f>
        <v>30</v>
      </c>
      <c r="D562" s="190" t="str">
        <f>תקן[[#This Row],[סוג פריט]]</f>
        <v>ריהוט</v>
      </c>
      <c r="E562" s="190" t="str">
        <f>תקן[[#This Row],[קטגוריה]]</f>
        <v>חדרי צוות/רב תחומי</v>
      </c>
      <c r="F562" s="177" t="str">
        <f>תקן[[#This Row],[תיאור הפריט]]</f>
        <v>פרגוד אחות 3 כנפיים</v>
      </c>
      <c r="G562" s="190">
        <f>תקן[[#This Row],[עלות פריט]]</f>
        <v>700</v>
      </c>
      <c r="H562" s="190">
        <f>תקן[[#This Row],[כמות]]</f>
        <v>1</v>
      </c>
      <c r="I562" s="190">
        <f>תקן[[#This Row],[סהכ עלות]]</f>
        <v>700</v>
      </c>
      <c r="J562" s="191"/>
      <c r="K562" s="179" t="str">
        <f t="shared" si="101"/>
        <v>פרגוד אחות 3 כנפיים</v>
      </c>
      <c r="L562" s="180"/>
      <c r="M562" s="181">
        <f t="shared" si="99"/>
        <v>-1</v>
      </c>
      <c r="N562" s="181">
        <f t="shared" si="100"/>
        <v>0</v>
      </c>
      <c r="O562" s="180"/>
      <c r="P562" s="192"/>
      <c r="Q562" s="185" t="str">
        <f t="shared" si="95"/>
        <v>תשושי נפש</v>
      </c>
      <c r="R562" s="185">
        <f t="shared" si="96"/>
        <v>30</v>
      </c>
      <c r="S562" s="185" t="str">
        <f t="shared" si="97"/>
        <v>ריהוט</v>
      </c>
      <c r="T562" s="186" t="str">
        <f t="shared" si="98"/>
        <v>פרגוד אחות 3 כנפיים</v>
      </c>
      <c r="U562" s="187">
        <f t="shared" si="92"/>
        <v>0</v>
      </c>
      <c r="V562" s="181">
        <f t="shared" si="93"/>
        <v>-1</v>
      </c>
      <c r="W562" s="181">
        <f t="shared" si="94"/>
        <v>700</v>
      </c>
      <c r="X562" s="181">
        <f t="shared" si="102"/>
        <v>0</v>
      </c>
      <c r="Y562" s="193"/>
      <c r="AA562" s="189" t="str">
        <f>'טבלה מרכזת תקן מקור'!A562</f>
        <v>תשושי נפש</v>
      </c>
      <c r="AB562" s="189">
        <f>'טבלה מרכזת תקן מקור'!B562</f>
        <v>30</v>
      </c>
      <c r="AC562" s="189" t="str">
        <f>'טבלה מרכזת תקן מקור'!C562</f>
        <v>ריהוט</v>
      </c>
      <c r="AD562" s="189" t="str">
        <f>'טבלה מרכזת תקן מקור'!D562</f>
        <v>חדרי צוות/רב תחומי</v>
      </c>
      <c r="AE562" s="189" t="str">
        <f>'טבלה מרכזת תקן מקור'!E562</f>
        <v>פרגוד אחות 3 כנפיים</v>
      </c>
      <c r="AF562" s="189">
        <f>'טבלה מרכזת תקן מקור'!F562</f>
        <v>700</v>
      </c>
      <c r="AG562" s="189">
        <f>'טבלה מרכזת תקן מקור'!G562</f>
        <v>1</v>
      </c>
      <c r="AH562" s="189">
        <f>'טבלה מרכזת תקן מקור'!H562</f>
        <v>700</v>
      </c>
    </row>
    <row r="563" spans="2:34" ht="15" thickBot="1" x14ac:dyDescent="0.25">
      <c r="B563" s="190" t="str">
        <f>תקן[[#This Row],[סוג מרכז]]</f>
        <v>תשושי נפש</v>
      </c>
      <c r="C563" s="190">
        <f>תקן[[#This Row],[גודל מרכז]]</f>
        <v>30</v>
      </c>
      <c r="D563" s="190" t="str">
        <f>תקן[[#This Row],[סוג פריט]]</f>
        <v>ריהוט</v>
      </c>
      <c r="E563" s="190" t="str">
        <f>תקן[[#This Row],[קטגוריה]]</f>
        <v>חדר אוכל</v>
      </c>
      <c r="F563" s="177" t="str">
        <f>תקן[[#This Row],[תיאור הפריט]]</f>
        <v>שולחן אוכל (4 מקומות)</v>
      </c>
      <c r="G563" s="190">
        <f>תקן[[#This Row],[עלות פריט]]</f>
        <v>1590</v>
      </c>
      <c r="H563" s="190">
        <f>תקן[[#This Row],[כמות]]</f>
        <v>8</v>
      </c>
      <c r="I563" s="190">
        <f>תקן[[#This Row],[סהכ עלות]]</f>
        <v>12720</v>
      </c>
      <c r="J563" s="191"/>
      <c r="K563" s="179" t="str">
        <f t="shared" si="101"/>
        <v>שולחן אוכל (4 מקומות)</v>
      </c>
      <c r="L563" s="180"/>
      <c r="M563" s="181">
        <f t="shared" si="99"/>
        <v>-8</v>
      </c>
      <c r="N563" s="181">
        <f t="shared" si="100"/>
        <v>0</v>
      </c>
      <c r="O563" s="180"/>
      <c r="P563" s="192"/>
      <c r="Q563" s="185" t="str">
        <f t="shared" si="95"/>
        <v>תשושי נפש</v>
      </c>
      <c r="R563" s="185">
        <f t="shared" si="96"/>
        <v>30</v>
      </c>
      <c r="S563" s="185" t="str">
        <f t="shared" si="97"/>
        <v>ריהוט</v>
      </c>
      <c r="T563" s="186" t="str">
        <f t="shared" si="98"/>
        <v>שולחן אוכל (4 מקומות)</v>
      </c>
      <c r="U563" s="187">
        <f t="shared" si="92"/>
        <v>0</v>
      </c>
      <c r="V563" s="181">
        <f t="shared" si="93"/>
        <v>-8</v>
      </c>
      <c r="W563" s="181">
        <f t="shared" si="94"/>
        <v>1590</v>
      </c>
      <c r="X563" s="181">
        <f t="shared" si="102"/>
        <v>0</v>
      </c>
      <c r="Y563" s="193"/>
      <c r="AA563" s="189" t="str">
        <f>'טבלה מרכזת תקן מקור'!A563</f>
        <v>תשושי נפש</v>
      </c>
      <c r="AB563" s="189">
        <f>'טבלה מרכזת תקן מקור'!B563</f>
        <v>30</v>
      </c>
      <c r="AC563" s="189" t="str">
        <f>'טבלה מרכזת תקן מקור'!C563</f>
        <v>ריהוט</v>
      </c>
      <c r="AD563" s="189" t="str">
        <f>'טבלה מרכזת תקן מקור'!D563</f>
        <v>חדר אוכל</v>
      </c>
      <c r="AE563" s="189" t="str">
        <f>'טבלה מרכזת תקן מקור'!E563</f>
        <v>שולחן אוכל (4 מקומות)</v>
      </c>
      <c r="AF563" s="189">
        <f>'טבלה מרכזת תקן מקור'!F563</f>
        <v>1590</v>
      </c>
      <c r="AG563" s="189">
        <f>'טבלה מרכזת תקן מקור'!G563</f>
        <v>8</v>
      </c>
      <c r="AH563" s="189">
        <f>'טבלה מרכזת תקן מקור'!H563</f>
        <v>12720</v>
      </c>
    </row>
    <row r="564" spans="2:34" ht="15" thickBot="1" x14ac:dyDescent="0.25">
      <c r="B564" s="190" t="str">
        <f>תקן[[#This Row],[סוג מרכז]]</f>
        <v>תשושי נפש</v>
      </c>
      <c r="C564" s="190">
        <f>תקן[[#This Row],[גודל מרכז]]</f>
        <v>30</v>
      </c>
      <c r="D564" s="190" t="str">
        <f>תקן[[#This Row],[סוג פריט]]</f>
        <v>ריהוט</v>
      </c>
      <c r="E564" s="190" t="str">
        <f>תקן[[#This Row],[קטגוריה]]</f>
        <v>חצר פעילות ומנוחה</v>
      </c>
      <c r="F564" s="177" t="str">
        <f>תקן[[#This Row],[תיאור הפריט]]</f>
        <v>שולחן גן</v>
      </c>
      <c r="G564" s="190">
        <f>תקן[[#This Row],[עלות פריט]]</f>
        <v>850</v>
      </c>
      <c r="H564" s="190">
        <f>תקן[[#This Row],[כמות]]</f>
        <v>2</v>
      </c>
      <c r="I564" s="190">
        <f>תקן[[#This Row],[סהכ עלות]]</f>
        <v>1700</v>
      </c>
      <c r="J564" s="191"/>
      <c r="K564" s="179" t="str">
        <f t="shared" si="101"/>
        <v>שולחן גן</v>
      </c>
      <c r="L564" s="180"/>
      <c r="M564" s="181">
        <f t="shared" si="99"/>
        <v>-2</v>
      </c>
      <c r="N564" s="181">
        <f t="shared" si="100"/>
        <v>0</v>
      </c>
      <c r="O564" s="180"/>
      <c r="P564" s="192"/>
      <c r="Q564" s="185" t="str">
        <f t="shared" si="95"/>
        <v>תשושי נפש</v>
      </c>
      <c r="R564" s="185">
        <f t="shared" si="96"/>
        <v>30</v>
      </c>
      <c r="S564" s="185" t="str">
        <f t="shared" si="97"/>
        <v>ריהוט</v>
      </c>
      <c r="T564" s="186" t="str">
        <f t="shared" si="98"/>
        <v>שולחן גן</v>
      </c>
      <c r="U564" s="187">
        <f t="shared" si="92"/>
        <v>0</v>
      </c>
      <c r="V564" s="181">
        <f t="shared" si="93"/>
        <v>-2</v>
      </c>
      <c r="W564" s="181">
        <f t="shared" si="94"/>
        <v>850</v>
      </c>
      <c r="X564" s="181">
        <f t="shared" si="102"/>
        <v>0</v>
      </c>
      <c r="Y564" s="193"/>
      <c r="AA564" s="189" t="str">
        <f>'טבלה מרכזת תקן מקור'!A564</f>
        <v>תשושי נפש</v>
      </c>
      <c r="AB564" s="189">
        <f>'טבלה מרכזת תקן מקור'!B564</f>
        <v>30</v>
      </c>
      <c r="AC564" s="189" t="str">
        <f>'טבלה מרכזת תקן מקור'!C564</f>
        <v>ריהוט</v>
      </c>
      <c r="AD564" s="189" t="str">
        <f>'טבלה מרכזת תקן מקור'!D564</f>
        <v>חצר פעילות ומנוחה</v>
      </c>
      <c r="AE564" s="189" t="str">
        <f>'טבלה מרכזת תקן מקור'!E564</f>
        <v>שולחן גן</v>
      </c>
      <c r="AF564" s="189">
        <f>'טבלה מרכזת תקן מקור'!F564</f>
        <v>850</v>
      </c>
      <c r="AG564" s="189">
        <f>'טבלה מרכזת תקן מקור'!G564</f>
        <v>2</v>
      </c>
      <c r="AH564" s="189">
        <f>'טבלה מרכזת תקן מקור'!H564</f>
        <v>1700</v>
      </c>
    </row>
    <row r="565" spans="2:34" ht="15" thickBot="1" x14ac:dyDescent="0.25">
      <c r="B565" s="190" t="str">
        <f>תקן[[#This Row],[סוג מרכז]]</f>
        <v>תשושי נפש</v>
      </c>
      <c r="C565" s="190">
        <f>תקן[[#This Row],[גודל מרכז]]</f>
        <v>30</v>
      </c>
      <c r="D565" s="190" t="str">
        <f>תקן[[#This Row],[סוג פריט]]</f>
        <v>ריהוט</v>
      </c>
      <c r="E565" s="190" t="str">
        <f>תקן[[#This Row],[קטגוריה]]</f>
        <v>חדר מחשבים</v>
      </c>
      <c r="F565" s="177" t="str">
        <f>תקן[[#This Row],[תיאור הפריט]]</f>
        <v>שולחן מחשב</v>
      </c>
      <c r="G565" s="190">
        <f>תקן[[#This Row],[עלות פריט]]</f>
        <v>750</v>
      </c>
      <c r="H565" s="190">
        <f>תקן[[#This Row],[כמות]]</f>
        <v>1</v>
      </c>
      <c r="I565" s="190">
        <f>תקן[[#This Row],[סהכ עלות]]</f>
        <v>750</v>
      </c>
      <c r="J565" s="191"/>
      <c r="K565" s="179" t="str">
        <f t="shared" si="101"/>
        <v>שולחן מחשב</v>
      </c>
      <c r="L565" s="180"/>
      <c r="M565" s="181">
        <f t="shared" si="99"/>
        <v>-1</v>
      </c>
      <c r="N565" s="181">
        <f t="shared" si="100"/>
        <v>0</v>
      </c>
      <c r="O565" s="180"/>
      <c r="P565" s="192"/>
      <c r="Q565" s="185" t="str">
        <f t="shared" si="95"/>
        <v>תשושי נפש</v>
      </c>
      <c r="R565" s="185">
        <f t="shared" si="96"/>
        <v>30</v>
      </c>
      <c r="S565" s="185" t="str">
        <f t="shared" si="97"/>
        <v>ריהוט</v>
      </c>
      <c r="T565" s="186" t="str">
        <f t="shared" si="98"/>
        <v>שולחן מחשב</v>
      </c>
      <c r="U565" s="187">
        <f t="shared" si="92"/>
        <v>0</v>
      </c>
      <c r="V565" s="181">
        <f t="shared" si="93"/>
        <v>-1</v>
      </c>
      <c r="W565" s="181">
        <f t="shared" si="94"/>
        <v>750</v>
      </c>
      <c r="X565" s="181">
        <f t="shared" si="102"/>
        <v>0</v>
      </c>
      <c r="Y565" s="193"/>
      <c r="AA565" s="189" t="str">
        <f>'טבלה מרכזת תקן מקור'!A565</f>
        <v>תשושי נפש</v>
      </c>
      <c r="AB565" s="189">
        <f>'טבלה מרכזת תקן מקור'!B565</f>
        <v>30</v>
      </c>
      <c r="AC565" s="189" t="str">
        <f>'טבלה מרכזת תקן מקור'!C565</f>
        <v>ריהוט</v>
      </c>
      <c r="AD565" s="189" t="str">
        <f>'טבלה מרכזת תקן מקור'!D565</f>
        <v>חדר מחשבים</v>
      </c>
      <c r="AE565" s="189" t="str">
        <f>'טבלה מרכזת תקן מקור'!E565</f>
        <v>שולחן מחשב</v>
      </c>
      <c r="AF565" s="189">
        <f>'טבלה מרכזת תקן מקור'!F565</f>
        <v>750</v>
      </c>
      <c r="AG565" s="189">
        <f>'טבלה מרכזת תקן מקור'!G565</f>
        <v>1</v>
      </c>
      <c r="AH565" s="189">
        <f>'טבלה מרכזת תקן מקור'!H565</f>
        <v>750</v>
      </c>
    </row>
    <row r="566" spans="2:34" ht="15" thickBot="1" x14ac:dyDescent="0.25">
      <c r="B566" s="190" t="str">
        <f>תקן[[#This Row],[סוג מרכז]]</f>
        <v>תשושי נפש</v>
      </c>
      <c r="C566" s="190">
        <f>תקן[[#This Row],[גודל מרכז]]</f>
        <v>30</v>
      </c>
      <c r="D566" s="190" t="str">
        <f>תקן[[#This Row],[סוג פריט]]</f>
        <v>ריהוט</v>
      </c>
      <c r="E566" s="190" t="str">
        <f>תקן[[#This Row],[קטגוריה]]</f>
        <v>חדר מחשבים</v>
      </c>
      <c r="F566" s="177" t="str">
        <f>תקן[[#This Row],[תיאור הפריט]]</f>
        <v>שולחן מחשב מתכנן</v>
      </c>
      <c r="G566" s="190">
        <f>תקן[[#This Row],[עלות פריט]]</f>
        <v>2500</v>
      </c>
      <c r="H566" s="190">
        <f>תקן[[#This Row],[כמות]]</f>
        <v>1</v>
      </c>
      <c r="I566" s="190">
        <f>תקן[[#This Row],[סהכ עלות]]</f>
        <v>2500</v>
      </c>
      <c r="J566" s="191"/>
      <c r="K566" s="179" t="str">
        <f t="shared" si="101"/>
        <v>שולחן מחשב מתכנן</v>
      </c>
      <c r="L566" s="180"/>
      <c r="M566" s="181">
        <f t="shared" si="99"/>
        <v>-1</v>
      </c>
      <c r="N566" s="181">
        <f t="shared" si="100"/>
        <v>0</v>
      </c>
      <c r="O566" s="180"/>
      <c r="P566" s="192"/>
      <c r="Q566" s="185" t="str">
        <f t="shared" si="95"/>
        <v>תשושי נפש</v>
      </c>
      <c r="R566" s="185">
        <f t="shared" si="96"/>
        <v>30</v>
      </c>
      <c r="S566" s="185" t="str">
        <f t="shared" si="97"/>
        <v>ריהוט</v>
      </c>
      <c r="T566" s="186" t="str">
        <f t="shared" si="98"/>
        <v>שולחן מחשב מתכנן</v>
      </c>
      <c r="U566" s="187">
        <f t="shared" si="92"/>
        <v>0</v>
      </c>
      <c r="V566" s="181">
        <f t="shared" si="93"/>
        <v>-1</v>
      </c>
      <c r="W566" s="181">
        <f t="shared" si="94"/>
        <v>2500</v>
      </c>
      <c r="X566" s="181">
        <f t="shared" si="102"/>
        <v>0</v>
      </c>
      <c r="Y566" s="193"/>
      <c r="AA566" s="189" t="str">
        <f>'טבלה מרכזת תקן מקור'!A566</f>
        <v>תשושי נפש</v>
      </c>
      <c r="AB566" s="189">
        <f>'טבלה מרכזת תקן מקור'!B566</f>
        <v>30</v>
      </c>
      <c r="AC566" s="189" t="str">
        <f>'טבלה מרכזת תקן מקור'!C566</f>
        <v>ריהוט</v>
      </c>
      <c r="AD566" s="189" t="str">
        <f>'טבלה מרכזת תקן מקור'!D566</f>
        <v>חדר מחשבים</v>
      </c>
      <c r="AE566" s="189" t="str">
        <f>'טבלה מרכזת תקן מקור'!E566</f>
        <v>שולחן מחשב מתכנן</v>
      </c>
      <c r="AF566" s="189">
        <f>'טבלה מרכזת תקן מקור'!F566</f>
        <v>2500</v>
      </c>
      <c r="AG566" s="189">
        <f>'טבלה מרכזת תקן מקור'!G566</f>
        <v>1</v>
      </c>
      <c r="AH566" s="189">
        <f>'טבלה מרכזת תקן מקור'!H566</f>
        <v>2500</v>
      </c>
    </row>
    <row r="567" spans="2:34" ht="29.25" thickBot="1" x14ac:dyDescent="0.25">
      <c r="B567" s="190" t="str">
        <f>תקן[[#This Row],[סוג מרכז]]</f>
        <v>תשושי נפש</v>
      </c>
      <c r="C567" s="190">
        <f>תקן[[#This Row],[גודל מרכז]]</f>
        <v>30</v>
      </c>
      <c r="D567" s="190" t="str">
        <f>תקן[[#This Row],[סוג פריט]]</f>
        <v>ריהוט</v>
      </c>
      <c r="E567" s="190" t="str">
        <f>תקן[[#This Row],[קטגוריה]]</f>
        <v>חדר מזכירות וקבלה</v>
      </c>
      <c r="F567" s="177" t="str">
        <f>תקן[[#This Row],[תיאור הפריט]]</f>
        <v>שולחן משרדי + שלוחה + מגירות</v>
      </c>
      <c r="G567" s="190">
        <f>תקן[[#This Row],[עלות פריט]]</f>
        <v>1700</v>
      </c>
      <c r="H567" s="190">
        <f>תקן[[#This Row],[כמות]]</f>
        <v>1</v>
      </c>
      <c r="I567" s="190">
        <f>תקן[[#This Row],[סהכ עלות]]</f>
        <v>1700</v>
      </c>
      <c r="J567" s="191"/>
      <c r="K567" s="179" t="str">
        <f t="shared" si="101"/>
        <v>שולחן משרדי + שלוחה + מגירות</v>
      </c>
      <c r="L567" s="180"/>
      <c r="M567" s="181">
        <f t="shared" si="99"/>
        <v>-1</v>
      </c>
      <c r="N567" s="181">
        <f t="shared" si="100"/>
        <v>0</v>
      </c>
      <c r="O567" s="180"/>
      <c r="P567" s="192"/>
      <c r="Q567" s="185" t="str">
        <f t="shared" si="95"/>
        <v>תשושי נפש</v>
      </c>
      <c r="R567" s="185">
        <f t="shared" si="96"/>
        <v>30</v>
      </c>
      <c r="S567" s="185" t="str">
        <f t="shared" si="97"/>
        <v>ריהוט</v>
      </c>
      <c r="T567" s="186" t="str">
        <f t="shared" si="98"/>
        <v>שולחן משרדי + שלוחה + מגירות</v>
      </c>
      <c r="U567" s="187">
        <f t="shared" si="92"/>
        <v>0</v>
      </c>
      <c r="V567" s="181">
        <f t="shared" si="93"/>
        <v>-1</v>
      </c>
      <c r="W567" s="181">
        <f t="shared" si="94"/>
        <v>1700</v>
      </c>
      <c r="X567" s="181">
        <f t="shared" si="102"/>
        <v>0</v>
      </c>
      <c r="Y567" s="193"/>
      <c r="AA567" s="189" t="str">
        <f>'טבלה מרכזת תקן מקור'!A567</f>
        <v>תשושי נפש</v>
      </c>
      <c r="AB567" s="189">
        <f>'טבלה מרכזת תקן מקור'!B567</f>
        <v>30</v>
      </c>
      <c r="AC567" s="189" t="str">
        <f>'טבלה מרכזת תקן מקור'!C567</f>
        <v>ריהוט</v>
      </c>
      <c r="AD567" s="189" t="str">
        <f>'טבלה מרכזת תקן מקור'!D567</f>
        <v>חדר מזכירות וקבלה</v>
      </c>
      <c r="AE567" s="189" t="str">
        <f>'טבלה מרכזת תקן מקור'!E567</f>
        <v>שולחן משרדי + שלוחה + מגירות</v>
      </c>
      <c r="AF567" s="189">
        <f>'טבלה מרכזת תקן מקור'!F567</f>
        <v>1700</v>
      </c>
      <c r="AG567" s="189">
        <f>'טבלה מרכזת תקן מקור'!G567</f>
        <v>1</v>
      </c>
      <c r="AH567" s="189">
        <f>'טבלה מרכזת תקן מקור'!H567</f>
        <v>1700</v>
      </c>
    </row>
    <row r="568" spans="2:34" ht="29.25" thickBot="1" x14ac:dyDescent="0.25">
      <c r="B568" s="190" t="str">
        <f>תקן[[#This Row],[סוג מרכז]]</f>
        <v>תשושי נפש</v>
      </c>
      <c r="C568" s="190">
        <f>תקן[[#This Row],[גודל מרכז]]</f>
        <v>30</v>
      </c>
      <c r="D568" s="190" t="str">
        <f>תקן[[#This Row],[סוג פריט]]</f>
        <v>ריהוט</v>
      </c>
      <c r="E568" s="190" t="str">
        <f>תקן[[#This Row],[קטגוריה]]</f>
        <v>חדר מנהל</v>
      </c>
      <c r="F568" s="177" t="str">
        <f>תקן[[#This Row],[תיאור הפריט]]</f>
        <v>שולחן משרדי + שלוחה + מגירות</v>
      </c>
      <c r="G568" s="190">
        <f>תקן[[#This Row],[עלות פריט]]</f>
        <v>1700</v>
      </c>
      <c r="H568" s="190">
        <f>תקן[[#This Row],[כמות]]</f>
        <v>1</v>
      </c>
      <c r="I568" s="190">
        <f>תקן[[#This Row],[סהכ עלות]]</f>
        <v>1700</v>
      </c>
      <c r="J568" s="191"/>
      <c r="K568" s="179" t="str">
        <f t="shared" si="101"/>
        <v>שולחן משרדי + שלוחה + מגירות</v>
      </c>
      <c r="L568" s="180"/>
      <c r="M568" s="181">
        <f t="shared" si="99"/>
        <v>-1</v>
      </c>
      <c r="N568" s="181">
        <f t="shared" si="100"/>
        <v>0</v>
      </c>
      <c r="O568" s="180"/>
      <c r="P568" s="192"/>
      <c r="Q568" s="185" t="str">
        <f t="shared" si="95"/>
        <v>תשושי נפש</v>
      </c>
      <c r="R568" s="185">
        <f t="shared" si="96"/>
        <v>30</v>
      </c>
      <c r="S568" s="185" t="str">
        <f t="shared" si="97"/>
        <v>ריהוט</v>
      </c>
      <c r="T568" s="186" t="str">
        <f t="shared" si="98"/>
        <v>שולחן משרדי + שלוחה + מגירות</v>
      </c>
      <c r="U568" s="187">
        <f t="shared" si="92"/>
        <v>0</v>
      </c>
      <c r="V568" s="181">
        <f t="shared" si="93"/>
        <v>-1</v>
      </c>
      <c r="W568" s="181">
        <f t="shared" si="94"/>
        <v>1700</v>
      </c>
      <c r="X568" s="181">
        <f t="shared" si="102"/>
        <v>0</v>
      </c>
      <c r="Y568" s="193"/>
      <c r="AA568" s="189" t="str">
        <f>'טבלה מרכזת תקן מקור'!A568</f>
        <v>תשושי נפש</v>
      </c>
      <c r="AB568" s="189">
        <f>'טבלה מרכזת תקן מקור'!B568</f>
        <v>30</v>
      </c>
      <c r="AC568" s="189" t="str">
        <f>'טבלה מרכזת תקן מקור'!C568</f>
        <v>ריהוט</v>
      </c>
      <c r="AD568" s="189" t="str">
        <f>'טבלה מרכזת תקן מקור'!D568</f>
        <v>חדר מנהל</v>
      </c>
      <c r="AE568" s="189" t="str">
        <f>'טבלה מרכזת תקן מקור'!E568</f>
        <v>שולחן משרדי + שלוחה + מגירות</v>
      </c>
      <c r="AF568" s="189">
        <f>'טבלה מרכזת תקן מקור'!F568</f>
        <v>1700</v>
      </c>
      <c r="AG568" s="189">
        <f>'טבלה מרכזת תקן מקור'!G568</f>
        <v>1</v>
      </c>
      <c r="AH568" s="189">
        <f>'טבלה מרכזת תקן מקור'!H568</f>
        <v>1700</v>
      </c>
    </row>
    <row r="569" spans="2:34" ht="29.25" thickBot="1" x14ac:dyDescent="0.25">
      <c r="B569" s="190" t="str">
        <f>תקן[[#This Row],[סוג מרכז]]</f>
        <v>תשושי נפש</v>
      </c>
      <c r="C569" s="190">
        <f>תקן[[#This Row],[גודל מרכז]]</f>
        <v>30</v>
      </c>
      <c r="D569" s="190" t="str">
        <f>תקן[[#This Row],[סוג פריט]]</f>
        <v>ריהוט</v>
      </c>
      <c r="E569" s="190" t="str">
        <f>תקן[[#This Row],[קטגוריה]]</f>
        <v>חדרי צוות/רב תחומי</v>
      </c>
      <c r="F569" s="177" t="str">
        <f>תקן[[#This Row],[תיאור הפריט]]</f>
        <v>שולחן משרדי + שלוחה + מגירות</v>
      </c>
      <c r="G569" s="190">
        <f>תקן[[#This Row],[עלות פריט]]</f>
        <v>1700</v>
      </c>
      <c r="H569" s="190">
        <f>תקן[[#This Row],[כמות]]</f>
        <v>1</v>
      </c>
      <c r="I569" s="190">
        <f>תקן[[#This Row],[סהכ עלות]]</f>
        <v>1700</v>
      </c>
      <c r="J569" s="191"/>
      <c r="K569" s="179" t="str">
        <f t="shared" si="101"/>
        <v>שולחן משרדי + שלוחה + מגירות</v>
      </c>
      <c r="L569" s="180"/>
      <c r="M569" s="181">
        <f t="shared" si="99"/>
        <v>-1</v>
      </c>
      <c r="N569" s="181">
        <f t="shared" si="100"/>
        <v>0</v>
      </c>
      <c r="O569" s="180"/>
      <c r="P569" s="192"/>
      <c r="Q569" s="185" t="str">
        <f t="shared" si="95"/>
        <v>תשושי נפש</v>
      </c>
      <c r="R569" s="185">
        <f t="shared" si="96"/>
        <v>30</v>
      </c>
      <c r="S569" s="185" t="str">
        <f t="shared" si="97"/>
        <v>ריהוט</v>
      </c>
      <c r="T569" s="186" t="str">
        <f t="shared" si="98"/>
        <v>שולחן משרדי + שלוחה + מגירות</v>
      </c>
      <c r="U569" s="187">
        <f t="shared" si="92"/>
        <v>0</v>
      </c>
      <c r="V569" s="181">
        <f t="shared" si="93"/>
        <v>-1</v>
      </c>
      <c r="W569" s="181">
        <f t="shared" si="94"/>
        <v>1700</v>
      </c>
      <c r="X569" s="181">
        <f t="shared" si="102"/>
        <v>0</v>
      </c>
      <c r="Y569" s="193"/>
      <c r="AA569" s="189" t="str">
        <f>'טבלה מרכזת תקן מקור'!A569</f>
        <v>תשושי נפש</v>
      </c>
      <c r="AB569" s="189">
        <f>'טבלה מרכזת תקן מקור'!B569</f>
        <v>30</v>
      </c>
      <c r="AC569" s="189" t="str">
        <f>'טבלה מרכזת תקן מקור'!C569</f>
        <v>ריהוט</v>
      </c>
      <c r="AD569" s="189" t="str">
        <f>'טבלה מרכזת תקן מקור'!D569</f>
        <v>חדרי צוות/רב תחומי</v>
      </c>
      <c r="AE569" s="189" t="str">
        <f>'טבלה מרכזת תקן מקור'!E569</f>
        <v>שולחן משרדי + שלוחה + מגירות</v>
      </c>
      <c r="AF569" s="189">
        <f>'טבלה מרכזת תקן מקור'!F569</f>
        <v>1700</v>
      </c>
      <c r="AG569" s="189">
        <f>'טבלה מרכזת תקן מקור'!G569</f>
        <v>1</v>
      </c>
      <c r="AH569" s="189">
        <f>'טבלה מרכזת תקן מקור'!H569</f>
        <v>1700</v>
      </c>
    </row>
    <row r="570" spans="2:34" ht="15" thickBot="1" x14ac:dyDescent="0.25">
      <c r="B570" s="190" t="str">
        <f>תקן[[#This Row],[סוג מרכז]]</f>
        <v>תשושי נפש</v>
      </c>
      <c r="C570" s="190">
        <f>תקן[[#This Row],[גודל מרכז]]</f>
        <v>30</v>
      </c>
      <c r="D570" s="190" t="str">
        <f>תקן[[#This Row],[סוג פריט]]</f>
        <v>ריהוט</v>
      </c>
      <c r="E570" s="190" t="str">
        <f>תקן[[#This Row],[קטגוריה]]</f>
        <v>אולם כניסה</v>
      </c>
      <c r="F570" s="177" t="str">
        <f>תקן[[#This Row],[תיאור הפריט]]</f>
        <v xml:space="preserve">שולחן פינתי נמוך 60/60  </v>
      </c>
      <c r="G570" s="190">
        <f>תקן[[#This Row],[עלות פריט]]</f>
        <v>800</v>
      </c>
      <c r="H570" s="190">
        <f>תקן[[#This Row],[כמות]]</f>
        <v>1</v>
      </c>
      <c r="I570" s="190">
        <f>תקן[[#This Row],[סהכ עלות]]</f>
        <v>800</v>
      </c>
      <c r="J570" s="191"/>
      <c r="K570" s="179" t="str">
        <f t="shared" si="101"/>
        <v xml:space="preserve">שולחן פינתי נמוך 60/60  </v>
      </c>
      <c r="L570" s="180"/>
      <c r="M570" s="181">
        <f t="shared" si="99"/>
        <v>-1</v>
      </c>
      <c r="N570" s="181">
        <f t="shared" si="100"/>
        <v>0</v>
      </c>
      <c r="O570" s="180"/>
      <c r="P570" s="192"/>
      <c r="Q570" s="185" t="str">
        <f t="shared" si="95"/>
        <v>תשושי נפש</v>
      </c>
      <c r="R570" s="185">
        <f t="shared" si="96"/>
        <v>30</v>
      </c>
      <c r="S570" s="185" t="str">
        <f t="shared" si="97"/>
        <v>ריהוט</v>
      </c>
      <c r="T570" s="186" t="str">
        <f t="shared" si="98"/>
        <v xml:space="preserve">שולחן פינתי נמוך 60/60  </v>
      </c>
      <c r="U570" s="187">
        <f t="shared" si="92"/>
        <v>0</v>
      </c>
      <c r="V570" s="181">
        <f t="shared" si="93"/>
        <v>-1</v>
      </c>
      <c r="W570" s="181">
        <f t="shared" si="94"/>
        <v>800</v>
      </c>
      <c r="X570" s="181">
        <f t="shared" si="102"/>
        <v>0</v>
      </c>
      <c r="Y570" s="193"/>
      <c r="AA570" s="189" t="str">
        <f>'טבלה מרכזת תקן מקור'!A570</f>
        <v>תשושי נפש</v>
      </c>
      <c r="AB570" s="189">
        <f>'טבלה מרכזת תקן מקור'!B570</f>
        <v>30</v>
      </c>
      <c r="AC570" s="189" t="str">
        <f>'טבלה מרכזת תקן מקור'!C570</f>
        <v>ריהוט</v>
      </c>
      <c r="AD570" s="189" t="str">
        <f>'טבלה מרכזת תקן מקור'!D570</f>
        <v>אולם כניסה</v>
      </c>
      <c r="AE570" s="189" t="str">
        <f>'טבלה מרכזת תקן מקור'!E570</f>
        <v xml:space="preserve">שולחן פינתי נמוך 60/60  </v>
      </c>
      <c r="AF570" s="189">
        <f>'טבלה מרכזת תקן מקור'!F570</f>
        <v>800</v>
      </c>
      <c r="AG570" s="189">
        <f>'טבלה מרכזת תקן מקור'!G570</f>
        <v>1</v>
      </c>
      <c r="AH570" s="189">
        <f>'טבלה מרכזת תקן מקור'!H570</f>
        <v>800</v>
      </c>
    </row>
    <row r="571" spans="2:34" ht="15" thickBot="1" x14ac:dyDescent="0.25">
      <c r="B571" s="190" t="str">
        <f>תקן[[#This Row],[סוג מרכז]]</f>
        <v>תשושי נפש</v>
      </c>
      <c r="C571" s="190">
        <f>תקן[[#This Row],[גודל מרכז]]</f>
        <v>30</v>
      </c>
      <c r="D571" s="190" t="str">
        <f>תקן[[#This Row],[סוג פריט]]</f>
        <v>ריהוט</v>
      </c>
      <c r="E571" s="190" t="str">
        <f>תקן[[#This Row],[קטגוריה]]</f>
        <v>חדרי פעילות/תעסוקה</v>
      </c>
      <c r="F571" s="177" t="str">
        <f>תקן[[#This Row],[תיאור הפריט]]</f>
        <v>שולחן פעילות 6 מקומות</v>
      </c>
      <c r="G571" s="190">
        <f>תקן[[#This Row],[עלות פריט]]</f>
        <v>1500</v>
      </c>
      <c r="H571" s="190">
        <f>תקן[[#This Row],[כמות]]</f>
        <v>5</v>
      </c>
      <c r="I571" s="190">
        <f>תקן[[#This Row],[סהכ עלות]]</f>
        <v>7500</v>
      </c>
      <c r="J571" s="191"/>
      <c r="K571" s="179" t="str">
        <f t="shared" si="101"/>
        <v>שולחן פעילות 6 מקומות</v>
      </c>
      <c r="L571" s="180"/>
      <c r="M571" s="181">
        <f t="shared" si="99"/>
        <v>-5</v>
      </c>
      <c r="N571" s="181">
        <f t="shared" si="100"/>
        <v>0</v>
      </c>
      <c r="O571" s="180"/>
      <c r="P571" s="192"/>
      <c r="Q571" s="185" t="str">
        <f t="shared" si="95"/>
        <v>תשושי נפש</v>
      </c>
      <c r="R571" s="185">
        <f t="shared" si="96"/>
        <v>30</v>
      </c>
      <c r="S571" s="185" t="str">
        <f t="shared" si="97"/>
        <v>ריהוט</v>
      </c>
      <c r="T571" s="186" t="str">
        <f t="shared" si="98"/>
        <v>שולחן פעילות 6 מקומות</v>
      </c>
      <c r="U571" s="187">
        <f t="shared" si="92"/>
        <v>0</v>
      </c>
      <c r="V571" s="181">
        <f t="shared" si="93"/>
        <v>-5</v>
      </c>
      <c r="W571" s="181">
        <f t="shared" si="94"/>
        <v>1500</v>
      </c>
      <c r="X571" s="181">
        <f t="shared" si="102"/>
        <v>0</v>
      </c>
      <c r="Y571" s="193"/>
      <c r="AA571" s="189" t="str">
        <f>'טבלה מרכזת תקן מקור'!A571</f>
        <v>תשושי נפש</v>
      </c>
      <c r="AB571" s="189">
        <f>'טבלה מרכזת תקן מקור'!B571</f>
        <v>30</v>
      </c>
      <c r="AC571" s="189" t="str">
        <f>'טבלה מרכזת תקן מקור'!C571</f>
        <v>ריהוט</v>
      </c>
      <c r="AD571" s="189" t="str">
        <f>'טבלה מרכזת תקן מקור'!D571</f>
        <v>חדרי פעילות/תעסוקה</v>
      </c>
      <c r="AE571" s="189" t="str">
        <f>'טבלה מרכזת תקן מקור'!E571</f>
        <v>שולחן פעילות 6 מקומות</v>
      </c>
      <c r="AF571" s="189">
        <f>'טבלה מרכזת תקן מקור'!F571</f>
        <v>1500</v>
      </c>
      <c r="AG571" s="189">
        <f>'טבלה מרכזת תקן מקור'!G571</f>
        <v>5</v>
      </c>
      <c r="AH571" s="189">
        <f>'טבלה מרכזת תקן מקור'!H571</f>
        <v>7500</v>
      </c>
    </row>
    <row r="572" spans="2:34" ht="15" thickBot="1" x14ac:dyDescent="0.25">
      <c r="B572" s="190" t="str">
        <f>תקן[[#This Row],[סוג מרכז]]</f>
        <v>תשושי נפש</v>
      </c>
      <c r="C572" s="190">
        <f>תקן[[#This Row],[גודל מרכז]]</f>
        <v>30</v>
      </c>
      <c r="D572" s="190" t="str">
        <f>תקן[[#This Row],[סוג פריט]]</f>
        <v>ריהוט</v>
      </c>
      <c r="E572" s="190" t="str">
        <f>תקן[[#This Row],[קטגוריה]]</f>
        <v>חדרי צוות/רב תחומי</v>
      </c>
      <c r="F572" s="177" t="str">
        <f>תקן[[#This Row],[תיאור הפריט]]</f>
        <v>שולחן פעילות 6 מקומות</v>
      </c>
      <c r="G572" s="190">
        <f>תקן[[#This Row],[עלות פריט]]</f>
        <v>1500</v>
      </c>
      <c r="H572" s="190">
        <f>תקן[[#This Row],[כמות]]</f>
        <v>1</v>
      </c>
      <c r="I572" s="190">
        <f>תקן[[#This Row],[סהכ עלות]]</f>
        <v>1500</v>
      </c>
      <c r="J572" s="191"/>
      <c r="K572" s="179" t="str">
        <f t="shared" si="101"/>
        <v>שולחן פעילות 6 מקומות</v>
      </c>
      <c r="L572" s="180"/>
      <c r="M572" s="181">
        <f t="shared" si="99"/>
        <v>-1</v>
      </c>
      <c r="N572" s="181">
        <f t="shared" si="100"/>
        <v>0</v>
      </c>
      <c r="O572" s="180"/>
      <c r="P572" s="192"/>
      <c r="Q572" s="185" t="str">
        <f t="shared" si="95"/>
        <v>תשושי נפש</v>
      </c>
      <c r="R572" s="185">
        <f t="shared" si="96"/>
        <v>30</v>
      </c>
      <c r="S572" s="185" t="str">
        <f t="shared" si="97"/>
        <v>ריהוט</v>
      </c>
      <c r="T572" s="186" t="str">
        <f t="shared" si="98"/>
        <v>שולחן פעילות 6 מקומות</v>
      </c>
      <c r="U572" s="187">
        <f t="shared" si="92"/>
        <v>0</v>
      </c>
      <c r="V572" s="181">
        <f t="shared" si="93"/>
        <v>-1</v>
      </c>
      <c r="W572" s="181">
        <f t="shared" si="94"/>
        <v>1500</v>
      </c>
      <c r="X572" s="181">
        <f t="shared" si="102"/>
        <v>0</v>
      </c>
      <c r="Y572" s="193"/>
      <c r="AA572" s="189" t="str">
        <f>'טבלה מרכזת תקן מקור'!A572</f>
        <v>תשושי נפש</v>
      </c>
      <c r="AB572" s="189">
        <f>'טבלה מרכזת תקן מקור'!B572</f>
        <v>30</v>
      </c>
      <c r="AC572" s="189" t="str">
        <f>'טבלה מרכזת תקן מקור'!C572</f>
        <v>ריהוט</v>
      </c>
      <c r="AD572" s="189" t="str">
        <f>'טבלה מרכזת תקן מקור'!D572</f>
        <v>חדרי צוות/רב תחומי</v>
      </c>
      <c r="AE572" s="189" t="str">
        <f>'טבלה מרכזת תקן מקור'!E572</f>
        <v>שולחן פעילות 6 מקומות</v>
      </c>
      <c r="AF572" s="189">
        <f>'טבלה מרכזת תקן מקור'!F572</f>
        <v>1500</v>
      </c>
      <c r="AG572" s="189">
        <f>'טבלה מרכזת תקן מקור'!G572</f>
        <v>1</v>
      </c>
      <c r="AH572" s="189">
        <f>'טבלה מרכזת תקן מקור'!H572</f>
        <v>1500</v>
      </c>
    </row>
    <row r="573" spans="2:34" ht="15" thickBot="1" x14ac:dyDescent="0.25">
      <c r="B573" s="190" t="str">
        <f>תקן[[#This Row],[סוג מרכז]]</f>
        <v>תשושי נפש</v>
      </c>
      <c r="C573" s="190">
        <f>תקן[[#This Row],[גודל מרכז]]</f>
        <v>30</v>
      </c>
      <c r="D573" s="190" t="str">
        <f>תקן[[#This Row],[סוג פריט]]</f>
        <v>ריהוט</v>
      </c>
      <c r="E573" s="190" t="str">
        <f>תקן[[#This Row],[קטגוריה]]</f>
        <v>חצר פעילות ומנוחה</v>
      </c>
      <c r="F573" s="177" t="str">
        <f>תקן[[#This Row],[תיאור הפריט]]</f>
        <v>שמשיית גן</v>
      </c>
      <c r="G573" s="190">
        <f>תקן[[#This Row],[עלות פריט]]</f>
        <v>400</v>
      </c>
      <c r="H573" s="190">
        <f>תקן[[#This Row],[כמות]]</f>
        <v>2</v>
      </c>
      <c r="I573" s="190">
        <f>תקן[[#This Row],[סהכ עלות]]</f>
        <v>800</v>
      </c>
      <c r="J573" s="191"/>
      <c r="K573" s="179" t="str">
        <f t="shared" si="101"/>
        <v>שמשיית גן</v>
      </c>
      <c r="L573" s="180"/>
      <c r="M573" s="181">
        <f t="shared" si="99"/>
        <v>-2</v>
      </c>
      <c r="N573" s="181">
        <f t="shared" si="100"/>
        <v>0</v>
      </c>
      <c r="O573" s="180"/>
      <c r="P573" s="192"/>
      <c r="Q573" s="185" t="str">
        <f t="shared" si="95"/>
        <v>תשושי נפש</v>
      </c>
      <c r="R573" s="185">
        <f t="shared" si="96"/>
        <v>30</v>
      </c>
      <c r="S573" s="185" t="str">
        <f t="shared" si="97"/>
        <v>ריהוט</v>
      </c>
      <c r="T573" s="186" t="str">
        <f t="shared" si="98"/>
        <v>שמשיית גן</v>
      </c>
      <c r="U573" s="187">
        <f t="shared" si="92"/>
        <v>0</v>
      </c>
      <c r="V573" s="181">
        <f t="shared" si="93"/>
        <v>-2</v>
      </c>
      <c r="W573" s="181">
        <f t="shared" si="94"/>
        <v>400</v>
      </c>
      <c r="X573" s="181">
        <f t="shared" si="102"/>
        <v>0</v>
      </c>
      <c r="Y573" s="193"/>
      <c r="AA573" s="189" t="str">
        <f>'טבלה מרכזת תקן מקור'!A573</f>
        <v>תשושי נפש</v>
      </c>
      <c r="AB573" s="189">
        <f>'טבלה מרכזת תקן מקור'!B573</f>
        <v>30</v>
      </c>
      <c r="AC573" s="189" t="str">
        <f>'טבלה מרכזת תקן מקור'!C573</f>
        <v>ריהוט</v>
      </c>
      <c r="AD573" s="189" t="str">
        <f>'טבלה מרכזת תקן מקור'!D573</f>
        <v>חצר פעילות ומנוחה</v>
      </c>
      <c r="AE573" s="189" t="str">
        <f>'טבלה מרכזת תקן מקור'!E573</f>
        <v>שמשיית גן</v>
      </c>
      <c r="AF573" s="189">
        <f>'טבלה מרכזת תקן מקור'!F573</f>
        <v>400</v>
      </c>
      <c r="AG573" s="189">
        <f>'טבלה מרכזת תקן מקור'!G573</f>
        <v>2</v>
      </c>
      <c r="AH573" s="189">
        <f>'טבלה מרכזת תקן מקור'!H573</f>
        <v>800</v>
      </c>
    </row>
    <row r="574" spans="2:34" ht="15" thickBot="1" x14ac:dyDescent="0.25">
      <c r="B574" s="190" t="str">
        <f>תקן[[#This Row],[סוג מרכז]]</f>
        <v>תשושי נפש</v>
      </c>
      <c r="C574" s="190">
        <f>תקן[[#This Row],[גודל מרכז]]</f>
        <v>30</v>
      </c>
      <c r="D574" s="190" t="str">
        <f>תקן[[#This Row],[סוג פריט]]</f>
        <v>ריהוט</v>
      </c>
      <c r="E574" s="190" t="str">
        <f>תקן[[#This Row],[קטגוריה]]</f>
        <v>מלתחה</v>
      </c>
      <c r="F574" s="177" t="str">
        <f>תקן[[#This Row],[תיאור הפריט]]</f>
        <v>תא אישי עם נעילה</v>
      </c>
      <c r="G574" s="190">
        <f>תקן[[#This Row],[עלות פריט]]</f>
        <v>250</v>
      </c>
      <c r="H574" s="190">
        <f>תקן[[#This Row],[כמות]]</f>
        <v>10</v>
      </c>
      <c r="I574" s="190">
        <f>תקן[[#This Row],[סהכ עלות]]</f>
        <v>2500</v>
      </c>
      <c r="J574" s="191"/>
      <c r="K574" s="179" t="str">
        <f t="shared" si="101"/>
        <v>תא אישי עם נעילה</v>
      </c>
      <c r="L574" s="180"/>
      <c r="M574" s="181">
        <f t="shared" si="99"/>
        <v>-10</v>
      </c>
      <c r="N574" s="181">
        <f t="shared" si="100"/>
        <v>0</v>
      </c>
      <c r="O574" s="180"/>
      <c r="P574" s="192"/>
      <c r="Q574" s="185" t="str">
        <f t="shared" si="95"/>
        <v>תשושי נפש</v>
      </c>
      <c r="R574" s="185">
        <f t="shared" si="96"/>
        <v>30</v>
      </c>
      <c r="S574" s="185" t="str">
        <f t="shared" si="97"/>
        <v>ריהוט</v>
      </c>
      <c r="T574" s="186" t="str">
        <f t="shared" si="98"/>
        <v>תא אישי עם נעילה</v>
      </c>
      <c r="U574" s="187">
        <f t="shared" si="92"/>
        <v>0</v>
      </c>
      <c r="V574" s="181">
        <f t="shared" si="93"/>
        <v>-10</v>
      </c>
      <c r="W574" s="181">
        <f t="shared" si="94"/>
        <v>250</v>
      </c>
      <c r="X574" s="181">
        <f t="shared" si="102"/>
        <v>0</v>
      </c>
      <c r="Y574" s="193"/>
      <c r="AA574" s="189" t="str">
        <f>'טבלה מרכזת תקן מקור'!A574</f>
        <v>תשושי נפש</v>
      </c>
      <c r="AB574" s="189">
        <f>'טבלה מרכזת תקן מקור'!B574</f>
        <v>30</v>
      </c>
      <c r="AC574" s="189" t="str">
        <f>'טבלה מרכזת תקן מקור'!C574</f>
        <v>ריהוט</v>
      </c>
      <c r="AD574" s="189" t="str">
        <f>'טבלה מרכזת תקן מקור'!D574</f>
        <v>מלתחה</v>
      </c>
      <c r="AE574" s="189" t="str">
        <f>'טבלה מרכזת תקן מקור'!E574</f>
        <v>תא אישי עם נעילה</v>
      </c>
      <c r="AF574" s="189">
        <f>'טבלה מרכזת תקן מקור'!F574</f>
        <v>250</v>
      </c>
      <c r="AG574" s="189">
        <f>'טבלה מרכזת תקן מקור'!G574</f>
        <v>10</v>
      </c>
      <c r="AH574" s="189">
        <f>'טבלה מרכזת תקן מקור'!H574</f>
        <v>2500</v>
      </c>
    </row>
    <row r="575" spans="2:34" ht="15" thickBot="1" x14ac:dyDescent="0.25">
      <c r="B575" s="190" t="str">
        <f>תקן[[#This Row],[סוג מרכז]]</f>
        <v>תשושי נפש</v>
      </c>
      <c r="C575" s="190">
        <f>תקן[[#This Row],[גודל מרכז]]</f>
        <v>30</v>
      </c>
      <c r="D575" s="190" t="str">
        <f>תקן[[#This Row],[סוג פריט]]</f>
        <v>ריהוט</v>
      </c>
      <c r="E575" s="190" t="str">
        <f>תקן[[#This Row],[קטגוריה]]</f>
        <v>שירותי צוות ומלתחה</v>
      </c>
      <c r="F575" s="177" t="str">
        <f>תקן[[#This Row],[תיאור הפריט]]</f>
        <v>תא אישי עם נעילה</v>
      </c>
      <c r="G575" s="190">
        <f>תקן[[#This Row],[עלות פריט]]</f>
        <v>250</v>
      </c>
      <c r="H575" s="190">
        <f>תקן[[#This Row],[כמות]]</f>
        <v>7</v>
      </c>
      <c r="I575" s="190">
        <f>תקן[[#This Row],[סהכ עלות]]</f>
        <v>1750</v>
      </c>
      <c r="J575" s="191"/>
      <c r="K575" s="179" t="str">
        <f t="shared" si="101"/>
        <v>תא אישי עם נעילה</v>
      </c>
      <c r="L575" s="180"/>
      <c r="M575" s="181">
        <f t="shared" si="99"/>
        <v>-7</v>
      </c>
      <c r="N575" s="181">
        <f t="shared" si="100"/>
        <v>0</v>
      </c>
      <c r="O575" s="180"/>
      <c r="P575" s="192"/>
      <c r="Q575" s="185" t="str">
        <f t="shared" si="95"/>
        <v>תשושי נפש</v>
      </c>
      <c r="R575" s="185">
        <f t="shared" si="96"/>
        <v>30</v>
      </c>
      <c r="S575" s="185" t="str">
        <f t="shared" si="97"/>
        <v>ריהוט</v>
      </c>
      <c r="T575" s="186" t="str">
        <f t="shared" si="98"/>
        <v>תא אישי עם נעילה</v>
      </c>
      <c r="U575" s="187">
        <f t="shared" si="92"/>
        <v>0</v>
      </c>
      <c r="V575" s="181">
        <f t="shared" si="93"/>
        <v>-7</v>
      </c>
      <c r="W575" s="181">
        <f t="shared" si="94"/>
        <v>250</v>
      </c>
      <c r="X575" s="181">
        <f t="shared" si="102"/>
        <v>0</v>
      </c>
      <c r="Y575" s="193"/>
      <c r="AA575" s="189" t="str">
        <f>'טבלה מרכזת תקן מקור'!A575</f>
        <v>תשושי נפש</v>
      </c>
      <c r="AB575" s="189">
        <f>'טבלה מרכזת תקן מקור'!B575</f>
        <v>30</v>
      </c>
      <c r="AC575" s="189" t="str">
        <f>'טבלה מרכזת תקן מקור'!C575</f>
        <v>ריהוט</v>
      </c>
      <c r="AD575" s="189" t="str">
        <f>'טבלה מרכזת תקן מקור'!D575</f>
        <v>שירותי צוות ומלתחה</v>
      </c>
      <c r="AE575" s="189" t="str">
        <f>'טבלה מרכזת תקן מקור'!E575</f>
        <v>תא אישי עם נעילה</v>
      </c>
      <c r="AF575" s="189">
        <f>'טבלה מרכזת תקן מקור'!F575</f>
        <v>250</v>
      </c>
      <c r="AG575" s="189">
        <f>'טבלה מרכזת תקן מקור'!G575</f>
        <v>7</v>
      </c>
      <c r="AH575" s="189">
        <f>'טבלה מרכזת תקן מקור'!H575</f>
        <v>1750</v>
      </c>
    </row>
    <row r="576" spans="2:34" ht="15" thickBot="1" x14ac:dyDescent="0.25">
      <c r="B576" s="190" t="str">
        <f>תקן[[#This Row],[סוג מרכז]]</f>
        <v>תשושי נפש</v>
      </c>
      <c r="C576" s="190">
        <f>תקן[[#This Row],[גודל מרכז]]</f>
        <v>45</v>
      </c>
      <c r="D576" s="190" t="str">
        <f>תקן[[#This Row],[סוג פריט]]</f>
        <v>אביזרים</v>
      </c>
      <c r="E576" s="190" t="str">
        <f>תקן[[#This Row],[קטגוריה]]</f>
        <v>כללי</v>
      </c>
      <c r="F576" s="177" t="str">
        <f>תקן[[#This Row],[תיאור הפריט]]</f>
        <v xml:space="preserve"> שילוט לחדרים (תקציב)</v>
      </c>
      <c r="G576" s="190">
        <f>תקן[[#This Row],[עלות פריט]]</f>
        <v>250</v>
      </c>
      <c r="H576" s="190">
        <f>תקן[[#This Row],[כמות]]</f>
        <v>8</v>
      </c>
      <c r="I576" s="190">
        <f>תקן[[#This Row],[סהכ עלות]]</f>
        <v>2000</v>
      </c>
      <c r="J576" s="191"/>
      <c r="K576" s="179" t="str">
        <f t="shared" si="101"/>
        <v xml:space="preserve"> שילוט לחדרים (תקציב)</v>
      </c>
      <c r="L576" s="180"/>
      <c r="M576" s="181">
        <f t="shared" si="99"/>
        <v>-8</v>
      </c>
      <c r="N576" s="181">
        <f t="shared" si="100"/>
        <v>0</v>
      </c>
      <c r="O576" s="180"/>
      <c r="P576" s="192"/>
      <c r="Q576" s="185" t="str">
        <f t="shared" si="95"/>
        <v>תשושי נפש</v>
      </c>
      <c r="R576" s="185">
        <f t="shared" si="96"/>
        <v>45</v>
      </c>
      <c r="S576" s="185" t="str">
        <f t="shared" si="97"/>
        <v>אביזרים</v>
      </c>
      <c r="T576" s="186" t="str">
        <f t="shared" si="98"/>
        <v xml:space="preserve"> שילוט לחדרים (תקציב)</v>
      </c>
      <c r="U576" s="187">
        <f t="shared" si="92"/>
        <v>0</v>
      </c>
      <c r="V576" s="181">
        <f t="shared" si="93"/>
        <v>-8</v>
      </c>
      <c r="W576" s="181">
        <f t="shared" si="94"/>
        <v>250</v>
      </c>
      <c r="X576" s="181">
        <f t="shared" si="102"/>
        <v>0</v>
      </c>
      <c r="Y576" s="193"/>
      <c r="AA576" s="189" t="str">
        <f>'טבלה מרכזת תקן מקור'!A576</f>
        <v>תשושי נפש</v>
      </c>
      <c r="AB576" s="189">
        <f>'טבלה מרכזת תקן מקור'!B576</f>
        <v>45</v>
      </c>
      <c r="AC576" s="189" t="str">
        <f>'טבלה מרכזת תקן מקור'!C576</f>
        <v>אביזרים</v>
      </c>
      <c r="AD576" s="189" t="str">
        <f>'טבלה מרכזת תקן מקור'!D576</f>
        <v>כללי</v>
      </c>
      <c r="AE576" s="189" t="str">
        <f>'טבלה מרכזת תקן מקור'!E576</f>
        <v xml:space="preserve"> שילוט לחדרים (תקציב)</v>
      </c>
      <c r="AF576" s="189">
        <f>'טבלה מרכזת תקן מקור'!F576</f>
        <v>250</v>
      </c>
      <c r="AG576" s="189">
        <f>'טבלה מרכזת תקן מקור'!G576</f>
        <v>8</v>
      </c>
      <c r="AH576" s="189">
        <f>'טבלה מרכזת תקן מקור'!H576</f>
        <v>2000</v>
      </c>
    </row>
    <row r="577" spans="2:34" ht="29.25" thickBot="1" x14ac:dyDescent="0.25">
      <c r="B577" s="190" t="str">
        <f>תקן[[#This Row],[סוג מרכז]]</f>
        <v>תשושי נפש</v>
      </c>
      <c r="C577" s="190">
        <f>תקן[[#This Row],[גודל מרכז]]</f>
        <v>45</v>
      </c>
      <c r="D577" s="190" t="str">
        <f>תקן[[#This Row],[סוג פריט]]</f>
        <v>אביזרים</v>
      </c>
      <c r="E577" s="190" t="str">
        <f>תקן[[#This Row],[קטגוריה]]</f>
        <v>חדר מזכירות וקבלה</v>
      </c>
      <c r="F577" s="177" t="str">
        <f>תקן[[#This Row],[תיאור הפריט]]</f>
        <v>אביזרים (לוח מודעות, פח, פריטי עיצוב)</v>
      </c>
      <c r="G577" s="190">
        <f>תקן[[#This Row],[עלות פריט]]</f>
        <v>500</v>
      </c>
      <c r="H577" s="190">
        <f>תקן[[#This Row],[כמות]]</f>
        <v>1</v>
      </c>
      <c r="I577" s="190">
        <f>תקן[[#This Row],[סהכ עלות]]</f>
        <v>500</v>
      </c>
      <c r="J577" s="191"/>
      <c r="K577" s="179" t="str">
        <f t="shared" si="101"/>
        <v>אביזרים (לוח מודעות, פח, פריטי עיצוב)</v>
      </c>
      <c r="L577" s="180"/>
      <c r="M577" s="181">
        <f t="shared" si="99"/>
        <v>-1</v>
      </c>
      <c r="N577" s="181">
        <f t="shared" si="100"/>
        <v>0</v>
      </c>
      <c r="O577" s="180"/>
      <c r="P577" s="192"/>
      <c r="Q577" s="185" t="str">
        <f t="shared" si="95"/>
        <v>תשושי נפש</v>
      </c>
      <c r="R577" s="185">
        <f t="shared" si="96"/>
        <v>45</v>
      </c>
      <c r="S577" s="185" t="str">
        <f t="shared" si="97"/>
        <v>אביזרים</v>
      </c>
      <c r="T577" s="186" t="str">
        <f t="shared" si="98"/>
        <v>אביזרים (לוח מודעות, פח, פריטי עיצוב)</v>
      </c>
      <c r="U577" s="187">
        <f t="shared" si="92"/>
        <v>0</v>
      </c>
      <c r="V577" s="181">
        <f t="shared" si="93"/>
        <v>-1</v>
      </c>
      <c r="W577" s="181">
        <f t="shared" si="94"/>
        <v>500</v>
      </c>
      <c r="X577" s="181">
        <f t="shared" si="102"/>
        <v>0</v>
      </c>
      <c r="Y577" s="193"/>
      <c r="AA577" s="189" t="str">
        <f>'טבלה מרכזת תקן מקור'!A577</f>
        <v>תשושי נפש</v>
      </c>
      <c r="AB577" s="189">
        <f>'טבלה מרכזת תקן מקור'!B577</f>
        <v>45</v>
      </c>
      <c r="AC577" s="189" t="str">
        <f>'טבלה מרכזת תקן מקור'!C577</f>
        <v>אביזרים</v>
      </c>
      <c r="AD577" s="189" t="str">
        <f>'טבלה מרכזת תקן מקור'!D577</f>
        <v>חדר מזכירות וקבלה</v>
      </c>
      <c r="AE577" s="189" t="str">
        <f>'טבלה מרכזת תקן מקור'!E577</f>
        <v>אביזרים (לוח מודעות, פח, פריטי עיצוב)</v>
      </c>
      <c r="AF577" s="189">
        <f>'טבלה מרכזת תקן מקור'!F577</f>
        <v>500</v>
      </c>
      <c r="AG577" s="189">
        <f>'טבלה מרכזת תקן מקור'!G577</f>
        <v>1</v>
      </c>
      <c r="AH577" s="189">
        <f>'טבלה מרכזת תקן מקור'!H577</f>
        <v>500</v>
      </c>
    </row>
    <row r="578" spans="2:34" ht="29.25" thickBot="1" x14ac:dyDescent="0.25">
      <c r="B578" s="190" t="str">
        <f>תקן[[#This Row],[סוג מרכז]]</f>
        <v>תשושי נפש</v>
      </c>
      <c r="C578" s="190">
        <f>תקן[[#This Row],[גודל מרכז]]</f>
        <v>45</v>
      </c>
      <c r="D578" s="190" t="str">
        <f>תקן[[#This Row],[סוג פריט]]</f>
        <v>אביזרים</v>
      </c>
      <c r="E578" s="190" t="str">
        <f>תקן[[#This Row],[קטגוריה]]</f>
        <v>חדר מנהל</v>
      </c>
      <c r="F578" s="177" t="str">
        <f>תקן[[#This Row],[תיאור הפריט]]</f>
        <v>אביזרים (לוח מודעות, פח, פריטי עיצוב)</v>
      </c>
      <c r="G578" s="190">
        <f>תקן[[#This Row],[עלות פריט]]</f>
        <v>500</v>
      </c>
      <c r="H578" s="190">
        <f>תקן[[#This Row],[כמות]]</f>
        <v>1</v>
      </c>
      <c r="I578" s="190">
        <f>תקן[[#This Row],[סהכ עלות]]</f>
        <v>500</v>
      </c>
      <c r="J578" s="191"/>
      <c r="K578" s="179" t="str">
        <f t="shared" si="101"/>
        <v>אביזרים (לוח מודעות, פח, פריטי עיצוב)</v>
      </c>
      <c r="L578" s="180"/>
      <c r="M578" s="181">
        <f t="shared" si="99"/>
        <v>-1</v>
      </c>
      <c r="N578" s="181">
        <f t="shared" si="100"/>
        <v>0</v>
      </c>
      <c r="O578" s="180"/>
      <c r="P578" s="192"/>
      <c r="Q578" s="185" t="str">
        <f t="shared" si="95"/>
        <v>תשושי נפש</v>
      </c>
      <c r="R578" s="185">
        <f t="shared" si="96"/>
        <v>45</v>
      </c>
      <c r="S578" s="185" t="str">
        <f t="shared" si="97"/>
        <v>אביזרים</v>
      </c>
      <c r="T578" s="186" t="str">
        <f t="shared" si="98"/>
        <v>אביזרים (לוח מודעות, פח, פריטי עיצוב)</v>
      </c>
      <c r="U578" s="187">
        <f t="shared" si="92"/>
        <v>0</v>
      </c>
      <c r="V578" s="181">
        <f t="shared" si="93"/>
        <v>-1</v>
      </c>
      <c r="W578" s="181">
        <f t="shared" si="94"/>
        <v>500</v>
      </c>
      <c r="X578" s="181">
        <f t="shared" si="102"/>
        <v>0</v>
      </c>
      <c r="Y578" s="193"/>
      <c r="AA578" s="189" t="str">
        <f>'טבלה מרכזת תקן מקור'!A578</f>
        <v>תשושי נפש</v>
      </c>
      <c r="AB578" s="189">
        <f>'טבלה מרכזת תקן מקור'!B578</f>
        <v>45</v>
      </c>
      <c r="AC578" s="189" t="str">
        <f>'טבלה מרכזת תקן מקור'!C578</f>
        <v>אביזרים</v>
      </c>
      <c r="AD578" s="189" t="str">
        <f>'טבלה מרכזת תקן מקור'!D578</f>
        <v>חדר מנהל</v>
      </c>
      <c r="AE578" s="189" t="str">
        <f>'טבלה מרכזת תקן מקור'!E578</f>
        <v>אביזרים (לוח מודעות, פח, פריטי עיצוב)</v>
      </c>
      <c r="AF578" s="189">
        <f>'טבלה מרכזת תקן מקור'!F578</f>
        <v>500</v>
      </c>
      <c r="AG578" s="189">
        <f>'טבלה מרכזת תקן מקור'!G578</f>
        <v>1</v>
      </c>
      <c r="AH578" s="189">
        <f>'טבלה מרכזת תקן מקור'!H578</f>
        <v>500</v>
      </c>
    </row>
    <row r="579" spans="2:34" ht="43.5" thickBot="1" x14ac:dyDescent="0.25">
      <c r="B579" s="190" t="str">
        <f>תקן[[#This Row],[סוג מרכז]]</f>
        <v>תשושי נפש</v>
      </c>
      <c r="C579" s="190">
        <f>תקן[[#This Row],[גודל מרכז]]</f>
        <v>45</v>
      </c>
      <c r="D579" s="190" t="str">
        <f>תקן[[#This Row],[סוג פריט]]</f>
        <v>אביזרים</v>
      </c>
      <c r="E579" s="190" t="str">
        <f>תקן[[#This Row],[קטגוריה]]</f>
        <v>שירותי צוות ומלתחה</v>
      </c>
      <c r="F579" s="177" t="str">
        <f>תקן[[#This Row],[תיאור הפריט]]</f>
        <v>אביזרים (מתקן לסבון נוזלי, מתקן טואלט, מתקן מגבות נייר,פח וכדו')</v>
      </c>
      <c r="G579" s="190">
        <f>תקן[[#This Row],[עלות פריט]]</f>
        <v>500</v>
      </c>
      <c r="H579" s="190">
        <f>תקן[[#This Row],[כמות]]</f>
        <v>1</v>
      </c>
      <c r="I579" s="190">
        <f>תקן[[#This Row],[סהכ עלות]]</f>
        <v>500</v>
      </c>
      <c r="J579" s="191"/>
      <c r="K579" s="179" t="str">
        <f t="shared" si="101"/>
        <v>אביזרים (מתקן לסבון נוזלי, מתקן טואלט, מתקן מגבות נייר,פח וכדו')</v>
      </c>
      <c r="L579" s="180"/>
      <c r="M579" s="181">
        <f t="shared" si="99"/>
        <v>-1</v>
      </c>
      <c r="N579" s="181">
        <f t="shared" si="100"/>
        <v>0</v>
      </c>
      <c r="O579" s="180"/>
      <c r="P579" s="192"/>
      <c r="Q579" s="185" t="str">
        <f t="shared" si="95"/>
        <v>תשושי נפש</v>
      </c>
      <c r="R579" s="185">
        <f t="shared" si="96"/>
        <v>45</v>
      </c>
      <c r="S579" s="185" t="str">
        <f t="shared" si="97"/>
        <v>אביזרים</v>
      </c>
      <c r="T579" s="186" t="str">
        <f t="shared" si="98"/>
        <v>אביזרים (מתקן לסבון נוזלי, מתקן טואלט, מתקן מגבות נייר,פח וכדו')</v>
      </c>
      <c r="U579" s="187">
        <f t="shared" si="92"/>
        <v>0</v>
      </c>
      <c r="V579" s="181">
        <f t="shared" si="93"/>
        <v>-1</v>
      </c>
      <c r="W579" s="181">
        <f t="shared" si="94"/>
        <v>500</v>
      </c>
      <c r="X579" s="181">
        <f t="shared" si="102"/>
        <v>0</v>
      </c>
      <c r="Y579" s="193"/>
      <c r="AA579" s="189" t="str">
        <f>'טבלה מרכזת תקן מקור'!A579</f>
        <v>תשושי נפש</v>
      </c>
      <c r="AB579" s="189">
        <f>'טבלה מרכזת תקן מקור'!B579</f>
        <v>45</v>
      </c>
      <c r="AC579" s="189" t="str">
        <f>'טבלה מרכזת תקן מקור'!C579</f>
        <v>אביזרים</v>
      </c>
      <c r="AD579" s="189" t="str">
        <f>'טבלה מרכזת תקן מקור'!D579</f>
        <v>שירותי צוות ומלתחה</v>
      </c>
      <c r="AE579" s="189" t="str">
        <f>'טבלה מרכזת תקן מקור'!E579</f>
        <v>אביזרים (מתקן לסבון נוזלי, מתקן טואלט, מתקן מגבות נייר,פח וכדו')</v>
      </c>
      <c r="AF579" s="189">
        <f>'טבלה מרכזת תקן מקור'!F579</f>
        <v>500</v>
      </c>
      <c r="AG579" s="189">
        <f>'טבלה מרכזת תקן מקור'!G579</f>
        <v>1</v>
      </c>
      <c r="AH579" s="189">
        <f>'טבלה מרכזת תקן מקור'!H579</f>
        <v>500</v>
      </c>
    </row>
    <row r="580" spans="2:34" ht="57.75" thickBot="1" x14ac:dyDescent="0.25">
      <c r="B580" s="190" t="str">
        <f>תקן[[#This Row],[סוג מרכז]]</f>
        <v>תשושי נפש</v>
      </c>
      <c r="C580" s="190">
        <f>תקן[[#This Row],[גודל מרכז]]</f>
        <v>45</v>
      </c>
      <c r="D580" s="190" t="str">
        <f>תקן[[#This Row],[סוג פריט]]</f>
        <v>אביזרים</v>
      </c>
      <c r="E580" s="190" t="str">
        <f>תקן[[#This Row],[קטגוריה]]</f>
        <v>שירותים ציבוריים</v>
      </c>
      <c r="F580" s="177" t="str">
        <f>תקן[[#This Row],[תיאור הפריט]]</f>
        <v>אביזרים (מתקן לסבון נוזלי, מתקן טואלט, מתקן מגבות נייר,פח,ידיות אחיזה)</v>
      </c>
      <c r="G580" s="190">
        <f>תקן[[#This Row],[עלות פריט]]</f>
        <v>500</v>
      </c>
      <c r="H580" s="190">
        <f>תקן[[#This Row],[כמות]]</f>
        <v>4</v>
      </c>
      <c r="I580" s="190">
        <f>תקן[[#This Row],[סהכ עלות]]</f>
        <v>2000</v>
      </c>
      <c r="J580" s="191"/>
      <c r="K580" s="179" t="str">
        <f t="shared" si="101"/>
        <v>אביזרים (מתקן לסבון נוזלי, מתקן טואלט, מתקן מגבות נייר,פח,ידיות אחיזה)</v>
      </c>
      <c r="L580" s="180"/>
      <c r="M580" s="181">
        <f t="shared" si="99"/>
        <v>-4</v>
      </c>
      <c r="N580" s="181">
        <f t="shared" si="100"/>
        <v>0</v>
      </c>
      <c r="O580" s="180"/>
      <c r="P580" s="192"/>
      <c r="Q580" s="185" t="str">
        <f t="shared" si="95"/>
        <v>תשושי נפש</v>
      </c>
      <c r="R580" s="185">
        <f t="shared" si="96"/>
        <v>45</v>
      </c>
      <c r="S580" s="185" t="str">
        <f t="shared" si="97"/>
        <v>אביזרים</v>
      </c>
      <c r="T580" s="186" t="str">
        <f t="shared" si="98"/>
        <v>אביזרים (מתקן לסבון נוזלי, מתקן טואלט, מתקן מגבות נייר,פח,ידיות אחיזה)</v>
      </c>
      <c r="U580" s="187">
        <f t="shared" si="92"/>
        <v>0</v>
      </c>
      <c r="V580" s="181">
        <f t="shared" si="93"/>
        <v>-4</v>
      </c>
      <c r="W580" s="181">
        <f t="shared" si="94"/>
        <v>500</v>
      </c>
      <c r="X580" s="181">
        <f t="shared" si="102"/>
        <v>0</v>
      </c>
      <c r="Y580" s="193"/>
      <c r="AA580" s="189" t="str">
        <f>'טבלה מרכזת תקן מקור'!A580</f>
        <v>תשושי נפש</v>
      </c>
      <c r="AB580" s="189">
        <f>'טבלה מרכזת תקן מקור'!B580</f>
        <v>45</v>
      </c>
      <c r="AC580" s="189" t="str">
        <f>'טבלה מרכזת תקן מקור'!C580</f>
        <v>אביזרים</v>
      </c>
      <c r="AD580" s="189" t="str">
        <f>'טבלה מרכזת תקן מקור'!D580</f>
        <v>שירותים ציבוריים</v>
      </c>
      <c r="AE580" s="189" t="str">
        <f>'טבלה מרכזת תקן מקור'!E580</f>
        <v>אביזרים (מתקן לסבון נוזלי, מתקן טואלט, מתקן מגבות נייר,פח,ידיות אחיזה)</v>
      </c>
      <c r="AF580" s="189">
        <f>'טבלה מרכזת תקן מקור'!F580</f>
        <v>500</v>
      </c>
      <c r="AG580" s="189">
        <f>'טבלה מרכזת תקן מקור'!G580</f>
        <v>4</v>
      </c>
      <c r="AH580" s="189">
        <f>'טבלה מרכזת תקן מקור'!H580</f>
        <v>2000</v>
      </c>
    </row>
    <row r="581" spans="2:34" ht="57.75" thickBot="1" x14ac:dyDescent="0.25">
      <c r="B581" s="190" t="str">
        <f>תקן[[#This Row],[סוג מרכז]]</f>
        <v>תשושי נפש</v>
      </c>
      <c r="C581" s="190">
        <f>תקן[[#This Row],[גודל מרכז]]</f>
        <v>45</v>
      </c>
      <c r="D581" s="190" t="str">
        <f>תקן[[#This Row],[סוג פריט]]</f>
        <v>אביזרים</v>
      </c>
      <c r="E581" s="190" t="str">
        <f>תקן[[#This Row],[קטגוריה]]</f>
        <v>אולם כניסה</v>
      </c>
      <c r="F581" s="177" t="str">
        <f>תקן[[#This Row],[תיאור הפריט]]</f>
        <v>אביזרים (פח אשפה, מיכלי צמחים, מתקן מטריות, שעון קיר, אביזרי עיצוב)</v>
      </c>
      <c r="G581" s="190">
        <f>תקן[[#This Row],[עלות פריט]]</f>
        <v>500</v>
      </c>
      <c r="H581" s="190">
        <f>תקן[[#This Row],[כמות]]</f>
        <v>2</v>
      </c>
      <c r="I581" s="190">
        <f>תקן[[#This Row],[סהכ עלות]]</f>
        <v>1000</v>
      </c>
      <c r="J581" s="191"/>
      <c r="K581" s="179" t="str">
        <f t="shared" si="101"/>
        <v>אביזרים (פח אשפה, מיכלי צמחים, מתקן מטריות, שעון קיר, אביזרי עיצוב)</v>
      </c>
      <c r="L581" s="180"/>
      <c r="M581" s="181">
        <f t="shared" si="99"/>
        <v>-2</v>
      </c>
      <c r="N581" s="181">
        <f t="shared" si="100"/>
        <v>0</v>
      </c>
      <c r="O581" s="180"/>
      <c r="P581" s="192"/>
      <c r="Q581" s="185" t="str">
        <f t="shared" si="95"/>
        <v>תשושי נפש</v>
      </c>
      <c r="R581" s="185">
        <f t="shared" si="96"/>
        <v>45</v>
      </c>
      <c r="S581" s="185" t="str">
        <f t="shared" si="97"/>
        <v>אביזרים</v>
      </c>
      <c r="T581" s="186" t="str">
        <f t="shared" si="98"/>
        <v>אביזרים (פח אשפה, מיכלי צמחים, מתקן מטריות, שעון קיר, אביזרי עיצוב)</v>
      </c>
      <c r="U581" s="187">
        <f t="shared" si="92"/>
        <v>0</v>
      </c>
      <c r="V581" s="181">
        <f t="shared" si="93"/>
        <v>-2</v>
      </c>
      <c r="W581" s="181">
        <f t="shared" si="94"/>
        <v>500</v>
      </c>
      <c r="X581" s="181">
        <f t="shared" si="102"/>
        <v>0</v>
      </c>
      <c r="Y581" s="193"/>
      <c r="AA581" s="189" t="str">
        <f>'טבלה מרכזת תקן מקור'!A581</f>
        <v>תשושי נפש</v>
      </c>
      <c r="AB581" s="189">
        <f>'טבלה מרכזת תקן מקור'!B581</f>
        <v>45</v>
      </c>
      <c r="AC581" s="189" t="str">
        <f>'טבלה מרכזת תקן מקור'!C581</f>
        <v>אביזרים</v>
      </c>
      <c r="AD581" s="189" t="str">
        <f>'טבלה מרכזת תקן מקור'!D581</f>
        <v>אולם כניסה</v>
      </c>
      <c r="AE581" s="189" t="str">
        <f>'טבלה מרכזת תקן מקור'!E581</f>
        <v>אביזרים (פח אשפה, מיכלי צמחים, מתקן מטריות, שעון קיר, אביזרי עיצוב)</v>
      </c>
      <c r="AF581" s="189">
        <f>'טבלה מרכזת תקן מקור'!F581</f>
        <v>500</v>
      </c>
      <c r="AG581" s="189">
        <f>'טבלה מרכזת תקן מקור'!G581</f>
        <v>2</v>
      </c>
      <c r="AH581" s="189">
        <f>'טבלה מרכזת תקן מקור'!H581</f>
        <v>1000</v>
      </c>
    </row>
    <row r="582" spans="2:34" ht="29.25" thickBot="1" x14ac:dyDescent="0.25">
      <c r="B582" s="190" t="str">
        <f>תקן[[#This Row],[סוג מרכז]]</f>
        <v>תשושי נפש</v>
      </c>
      <c r="C582" s="190">
        <f>תקן[[#This Row],[גודל מרכז]]</f>
        <v>45</v>
      </c>
      <c r="D582" s="190" t="str">
        <f>תקן[[#This Row],[סוג פריט]]</f>
        <v>אביזרים</v>
      </c>
      <c r="E582" s="190" t="str">
        <f>תקן[[#This Row],[קטגוריה]]</f>
        <v>חצר פעילות ומנוחה</v>
      </c>
      <c r="F582" s="177" t="str">
        <f>תקן[[#This Row],[תיאור הפריט]]</f>
        <v>אביזרים (פח אשפה, מיכלי צמחים, פריטי עיצוב)</v>
      </c>
      <c r="G582" s="190">
        <f>תקן[[#This Row],[עלות פריט]]</f>
        <v>500</v>
      </c>
      <c r="H582" s="190">
        <f>תקן[[#This Row],[כמות]]</f>
        <v>2</v>
      </c>
      <c r="I582" s="190">
        <f>תקן[[#This Row],[סהכ עלות]]</f>
        <v>1000</v>
      </c>
      <c r="J582" s="191"/>
      <c r="K582" s="179" t="str">
        <f t="shared" si="101"/>
        <v>אביזרים (פח אשפה, מיכלי צמחים, פריטי עיצוב)</v>
      </c>
      <c r="L582" s="180"/>
      <c r="M582" s="181">
        <f t="shared" si="99"/>
        <v>-2</v>
      </c>
      <c r="N582" s="181">
        <f t="shared" si="100"/>
        <v>0</v>
      </c>
      <c r="O582" s="180"/>
      <c r="P582" s="192"/>
      <c r="Q582" s="185" t="str">
        <f t="shared" si="95"/>
        <v>תשושי נפש</v>
      </c>
      <c r="R582" s="185">
        <f t="shared" si="96"/>
        <v>45</v>
      </c>
      <c r="S582" s="185" t="str">
        <f t="shared" si="97"/>
        <v>אביזרים</v>
      </c>
      <c r="T582" s="186" t="str">
        <f t="shared" si="98"/>
        <v>אביזרים (פח אשפה, מיכלי צמחים, פריטי עיצוב)</v>
      </c>
      <c r="U582" s="187">
        <f t="shared" si="92"/>
        <v>0</v>
      </c>
      <c r="V582" s="181">
        <f t="shared" si="93"/>
        <v>-2</v>
      </c>
      <c r="W582" s="181">
        <f t="shared" si="94"/>
        <v>500</v>
      </c>
      <c r="X582" s="181">
        <f t="shared" si="102"/>
        <v>0</v>
      </c>
      <c r="Y582" s="193"/>
      <c r="AA582" s="189" t="str">
        <f>'טבלה מרכזת תקן מקור'!A582</f>
        <v>תשושי נפש</v>
      </c>
      <c r="AB582" s="189">
        <f>'טבלה מרכזת תקן מקור'!B582</f>
        <v>45</v>
      </c>
      <c r="AC582" s="189" t="str">
        <f>'טבלה מרכזת תקן מקור'!C582</f>
        <v>אביזרים</v>
      </c>
      <c r="AD582" s="189" t="str">
        <f>'טבלה מרכזת תקן מקור'!D582</f>
        <v>חצר פעילות ומנוחה</v>
      </c>
      <c r="AE582" s="189" t="str">
        <f>'טבלה מרכזת תקן מקור'!E582</f>
        <v>אביזרים (פח אשפה, מיכלי צמחים, פריטי עיצוב)</v>
      </c>
      <c r="AF582" s="189">
        <f>'טבלה מרכזת תקן מקור'!F582</f>
        <v>500</v>
      </c>
      <c r="AG582" s="189">
        <f>'טבלה מרכזת תקן מקור'!G582</f>
        <v>2</v>
      </c>
      <c r="AH582" s="189">
        <f>'טבלה מרכזת תקן מקור'!H582</f>
        <v>1000</v>
      </c>
    </row>
    <row r="583" spans="2:34" ht="15" thickBot="1" x14ac:dyDescent="0.25">
      <c r="B583" s="190" t="str">
        <f>תקן[[#This Row],[סוג מרכז]]</f>
        <v>תשושי נפש</v>
      </c>
      <c r="C583" s="190">
        <f>תקן[[#This Row],[גודל מרכז]]</f>
        <v>45</v>
      </c>
      <c r="D583" s="190" t="str">
        <f>תקן[[#This Row],[סוג פריט]]</f>
        <v>אביזרים</v>
      </c>
      <c r="E583" s="190" t="str">
        <f>תקן[[#This Row],[קטגוריה]]</f>
        <v>חדר מחשבים</v>
      </c>
      <c r="F583" s="177" t="str">
        <f>תקן[[#This Row],[תיאור הפריט]]</f>
        <v>אביזרים (פח, עיצוב וכדו')</v>
      </c>
      <c r="G583" s="190">
        <f>תקן[[#This Row],[עלות פריט]]</f>
        <v>500</v>
      </c>
      <c r="H583" s="190">
        <f>תקן[[#This Row],[כמות]]</f>
        <v>2</v>
      </c>
      <c r="I583" s="190">
        <f>תקן[[#This Row],[סהכ עלות]]</f>
        <v>1000</v>
      </c>
      <c r="J583" s="191"/>
      <c r="K583" s="179" t="str">
        <f t="shared" si="101"/>
        <v>אביזרים (פח, עיצוב וכדו')</v>
      </c>
      <c r="L583" s="180"/>
      <c r="M583" s="181">
        <f t="shared" si="99"/>
        <v>-2</v>
      </c>
      <c r="N583" s="181">
        <f t="shared" si="100"/>
        <v>0</v>
      </c>
      <c r="O583" s="180"/>
      <c r="P583" s="192"/>
      <c r="Q583" s="185" t="str">
        <f t="shared" si="95"/>
        <v>תשושי נפש</v>
      </c>
      <c r="R583" s="185">
        <f t="shared" si="96"/>
        <v>45</v>
      </c>
      <c r="S583" s="185" t="str">
        <f t="shared" si="97"/>
        <v>אביזרים</v>
      </c>
      <c r="T583" s="186" t="str">
        <f t="shared" si="98"/>
        <v>אביזרים (פח, עיצוב וכדו')</v>
      </c>
      <c r="U583" s="187">
        <f t="shared" si="92"/>
        <v>0</v>
      </c>
      <c r="V583" s="181">
        <f t="shared" si="93"/>
        <v>-2</v>
      </c>
      <c r="W583" s="181">
        <f t="shared" si="94"/>
        <v>500</v>
      </c>
      <c r="X583" s="181">
        <f t="shared" si="102"/>
        <v>0</v>
      </c>
      <c r="Y583" s="193"/>
      <c r="AA583" s="189" t="str">
        <f>'טבלה מרכזת תקן מקור'!A583</f>
        <v>תשושי נפש</v>
      </c>
      <c r="AB583" s="189">
        <f>'טבלה מרכזת תקן מקור'!B583</f>
        <v>45</v>
      </c>
      <c r="AC583" s="189" t="str">
        <f>'טבלה מרכזת תקן מקור'!C583</f>
        <v>אביזרים</v>
      </c>
      <c r="AD583" s="189" t="str">
        <f>'טבלה מרכזת תקן מקור'!D583</f>
        <v>חדר מחשבים</v>
      </c>
      <c r="AE583" s="189" t="str">
        <f>'טבלה מרכזת תקן מקור'!E583</f>
        <v>אביזרים (פח, עיצוב וכדו')</v>
      </c>
      <c r="AF583" s="189">
        <f>'טבלה מרכזת תקן מקור'!F583</f>
        <v>500</v>
      </c>
      <c r="AG583" s="189">
        <f>'טבלה מרכזת תקן מקור'!G583</f>
        <v>2</v>
      </c>
      <c r="AH583" s="189">
        <f>'טבלה מרכזת תקן מקור'!H583</f>
        <v>1000</v>
      </c>
    </row>
    <row r="584" spans="2:34" ht="29.25" thickBot="1" x14ac:dyDescent="0.25">
      <c r="B584" s="190" t="str">
        <f>תקן[[#This Row],[סוג מרכז]]</f>
        <v>תשושי נפש</v>
      </c>
      <c r="C584" s="190">
        <f>תקן[[#This Row],[גודל מרכז]]</f>
        <v>45</v>
      </c>
      <c r="D584" s="190" t="str">
        <f>תקן[[#This Row],[סוג פריט]]</f>
        <v>אביזרים</v>
      </c>
      <c r="E584" s="190" t="str">
        <f>תקן[[#This Row],[קטגוריה]]</f>
        <v>מחסנים - מטבח, כללי, תעסוקה</v>
      </c>
      <c r="F584" s="177" t="str">
        <f>תקן[[#This Row],[תיאור הפריט]]</f>
        <v>ארגז כלי עבודה כולל מקדחה ומברגה</v>
      </c>
      <c r="G584" s="190">
        <f>תקן[[#This Row],[עלות פריט]]</f>
        <v>1300</v>
      </c>
      <c r="H584" s="190">
        <f>תקן[[#This Row],[כמות]]</f>
        <v>1</v>
      </c>
      <c r="I584" s="190">
        <f>תקן[[#This Row],[סהכ עלות]]</f>
        <v>1300</v>
      </c>
      <c r="J584" s="191"/>
      <c r="K584" s="179" t="str">
        <f t="shared" si="101"/>
        <v>ארגז כלי עבודה כולל מקדחה ומברגה</v>
      </c>
      <c r="L584" s="180"/>
      <c r="M584" s="181">
        <f t="shared" si="99"/>
        <v>-1</v>
      </c>
      <c r="N584" s="181">
        <f t="shared" si="100"/>
        <v>0</v>
      </c>
      <c r="O584" s="180"/>
      <c r="P584" s="192"/>
      <c r="Q584" s="185" t="str">
        <f t="shared" si="95"/>
        <v>תשושי נפש</v>
      </c>
      <c r="R584" s="185">
        <f t="shared" si="96"/>
        <v>45</v>
      </c>
      <c r="S584" s="185" t="str">
        <f t="shared" si="97"/>
        <v>אביזרים</v>
      </c>
      <c r="T584" s="186" t="str">
        <f t="shared" si="98"/>
        <v>ארגז כלי עבודה כולל מקדחה ומברגה</v>
      </c>
      <c r="U584" s="187">
        <f t="shared" si="92"/>
        <v>0</v>
      </c>
      <c r="V584" s="181">
        <f t="shared" si="93"/>
        <v>-1</v>
      </c>
      <c r="W584" s="181">
        <f t="shared" si="94"/>
        <v>1300</v>
      </c>
      <c r="X584" s="181">
        <f t="shared" si="102"/>
        <v>0</v>
      </c>
      <c r="Y584" s="193"/>
      <c r="AA584" s="189" t="str">
        <f>'טבלה מרכזת תקן מקור'!A584</f>
        <v>תשושי נפש</v>
      </c>
      <c r="AB584" s="189">
        <f>'טבלה מרכזת תקן מקור'!B584</f>
        <v>45</v>
      </c>
      <c r="AC584" s="189" t="str">
        <f>'טבלה מרכזת תקן מקור'!C584</f>
        <v>אביזרים</v>
      </c>
      <c r="AD584" s="189" t="str">
        <f>'טבלה מרכזת תקן מקור'!D584</f>
        <v>מחסנים - מטבח, כללי, תעסוקה</v>
      </c>
      <c r="AE584" s="189" t="str">
        <f>'טבלה מרכזת תקן מקור'!E584</f>
        <v>ארגז כלי עבודה כולל מקדחה ומברגה</v>
      </c>
      <c r="AF584" s="189">
        <f>'טבלה מרכזת תקן מקור'!F584</f>
        <v>1300</v>
      </c>
      <c r="AG584" s="189">
        <f>'טבלה מרכזת תקן מקור'!G584</f>
        <v>1</v>
      </c>
      <c r="AH584" s="189">
        <f>'טבלה מרכזת תקן מקור'!H584</f>
        <v>1300</v>
      </c>
    </row>
    <row r="585" spans="2:34" ht="15" thickBot="1" x14ac:dyDescent="0.25">
      <c r="B585" s="190" t="str">
        <f>תקן[[#This Row],[סוג מרכז]]</f>
        <v>תשושי נפש</v>
      </c>
      <c r="C585" s="190">
        <f>תקן[[#This Row],[גודל מרכז]]</f>
        <v>45</v>
      </c>
      <c r="D585" s="190" t="str">
        <f>תקן[[#This Row],[סוג פריט]]</f>
        <v>אביזרים</v>
      </c>
      <c r="E585" s="190" t="str">
        <f>תקן[[#This Row],[קטגוריה]]</f>
        <v>חדר רחצה</v>
      </c>
      <c r="F585" s="177" t="str">
        <f>תקן[[#This Row],[תיאור הפריט]]</f>
        <v>וילון מקלחת</v>
      </c>
      <c r="G585" s="190">
        <f>תקן[[#This Row],[עלות פריט]]</f>
        <v>150</v>
      </c>
      <c r="H585" s="190">
        <f>תקן[[#This Row],[כמות]]</f>
        <v>2</v>
      </c>
      <c r="I585" s="190">
        <f>תקן[[#This Row],[סהכ עלות]]</f>
        <v>300</v>
      </c>
      <c r="J585" s="191"/>
      <c r="K585" s="179" t="str">
        <f t="shared" si="101"/>
        <v>וילון מקלחת</v>
      </c>
      <c r="L585" s="180"/>
      <c r="M585" s="181">
        <f t="shared" si="99"/>
        <v>-2</v>
      </c>
      <c r="N585" s="181">
        <f t="shared" si="100"/>
        <v>0</v>
      </c>
      <c r="O585" s="180"/>
      <c r="P585" s="192"/>
      <c r="Q585" s="185" t="str">
        <f t="shared" si="95"/>
        <v>תשושי נפש</v>
      </c>
      <c r="R585" s="185">
        <f t="shared" si="96"/>
        <v>45</v>
      </c>
      <c r="S585" s="185" t="str">
        <f t="shared" si="97"/>
        <v>אביזרים</v>
      </c>
      <c r="T585" s="186" t="str">
        <f t="shared" si="98"/>
        <v>וילון מקלחת</v>
      </c>
      <c r="U585" s="187">
        <f t="shared" ref="U585:U648" si="103">L585</f>
        <v>0</v>
      </c>
      <c r="V585" s="181">
        <f t="shared" ref="V585:V648" si="104">M585</f>
        <v>-2</v>
      </c>
      <c r="W585" s="181">
        <f t="shared" ref="W585:W648" si="105">G585</f>
        <v>150</v>
      </c>
      <c r="X585" s="181">
        <f t="shared" si="102"/>
        <v>0</v>
      </c>
      <c r="Y585" s="193"/>
      <c r="AA585" s="189" t="str">
        <f>'טבלה מרכזת תקן מקור'!A585</f>
        <v>תשושי נפש</v>
      </c>
      <c r="AB585" s="189">
        <f>'טבלה מרכזת תקן מקור'!B585</f>
        <v>45</v>
      </c>
      <c r="AC585" s="189" t="str">
        <f>'טבלה מרכזת תקן מקור'!C585</f>
        <v>אביזרים</v>
      </c>
      <c r="AD585" s="189" t="str">
        <f>'טבלה מרכזת תקן מקור'!D585</f>
        <v>חדר רחצה</v>
      </c>
      <c r="AE585" s="189" t="str">
        <f>'טבלה מרכזת תקן מקור'!E585</f>
        <v>וילון מקלחת</v>
      </c>
      <c r="AF585" s="189">
        <f>'טבלה מרכזת תקן מקור'!F585</f>
        <v>150</v>
      </c>
      <c r="AG585" s="189">
        <f>'טבלה מרכזת תקן מקור'!G585</f>
        <v>2</v>
      </c>
      <c r="AH585" s="189">
        <f>'טבלה מרכזת תקן מקור'!H585</f>
        <v>300</v>
      </c>
    </row>
    <row r="586" spans="2:34" ht="15" thickBot="1" x14ac:dyDescent="0.25">
      <c r="B586" s="190" t="str">
        <f>תקן[[#This Row],[סוג מרכז]]</f>
        <v>תשושי נפש</v>
      </c>
      <c r="C586" s="190">
        <f>תקן[[#This Row],[גודל מרכז]]</f>
        <v>45</v>
      </c>
      <c r="D586" s="190" t="str">
        <f>תקן[[#This Row],[סוג פריט]]</f>
        <v>אביזרים</v>
      </c>
      <c r="E586" s="190" t="str">
        <f>תקן[[#This Row],[קטגוריה]]</f>
        <v>חדר רחצה</v>
      </c>
      <c r="F586" s="177" t="str">
        <f>תקן[[#This Row],[תיאור הפריט]]</f>
        <v>ידיות אחיזה</v>
      </c>
      <c r="G586" s="190">
        <f>תקן[[#This Row],[עלות פריט]]</f>
        <v>300</v>
      </c>
      <c r="H586" s="190">
        <f>תקן[[#This Row],[כמות]]</f>
        <v>2</v>
      </c>
      <c r="I586" s="190">
        <f>תקן[[#This Row],[סהכ עלות]]</f>
        <v>600</v>
      </c>
      <c r="J586" s="191"/>
      <c r="K586" s="179" t="str">
        <f t="shared" si="101"/>
        <v>ידיות אחיזה</v>
      </c>
      <c r="L586" s="180"/>
      <c r="M586" s="181">
        <f t="shared" si="99"/>
        <v>-2</v>
      </c>
      <c r="N586" s="181">
        <f t="shared" si="100"/>
        <v>0</v>
      </c>
      <c r="O586" s="180"/>
      <c r="P586" s="192"/>
      <c r="Q586" s="185" t="str">
        <f t="shared" ref="Q586:Q649" si="106">B586</f>
        <v>תשושי נפש</v>
      </c>
      <c r="R586" s="185">
        <f t="shared" ref="R586:R649" si="107">C586</f>
        <v>45</v>
      </c>
      <c r="S586" s="185" t="str">
        <f t="shared" ref="S586:S649" si="108">D586</f>
        <v>אביזרים</v>
      </c>
      <c r="T586" s="186" t="str">
        <f t="shared" ref="T586:T649" si="109">F586</f>
        <v>ידיות אחיזה</v>
      </c>
      <c r="U586" s="187">
        <f t="shared" si="103"/>
        <v>0</v>
      </c>
      <c r="V586" s="181">
        <f t="shared" si="104"/>
        <v>-2</v>
      </c>
      <c r="W586" s="181">
        <f t="shared" si="105"/>
        <v>300</v>
      </c>
      <c r="X586" s="181">
        <f t="shared" si="102"/>
        <v>0</v>
      </c>
      <c r="Y586" s="193"/>
      <c r="AA586" s="189" t="str">
        <f>'טבלה מרכזת תקן מקור'!A586</f>
        <v>תשושי נפש</v>
      </c>
      <c r="AB586" s="189">
        <f>'טבלה מרכזת תקן מקור'!B586</f>
        <v>45</v>
      </c>
      <c r="AC586" s="189" t="str">
        <f>'טבלה מרכזת תקן מקור'!C586</f>
        <v>אביזרים</v>
      </c>
      <c r="AD586" s="189" t="str">
        <f>'טבלה מרכזת תקן מקור'!D586</f>
        <v>חדר רחצה</v>
      </c>
      <c r="AE586" s="189" t="str">
        <f>'טבלה מרכזת תקן מקור'!E586</f>
        <v>ידיות אחיזה</v>
      </c>
      <c r="AF586" s="189">
        <f>'טבלה מרכזת תקן מקור'!F586</f>
        <v>300</v>
      </c>
      <c r="AG586" s="189">
        <f>'טבלה מרכזת תקן מקור'!G586</f>
        <v>2</v>
      </c>
      <c r="AH586" s="189">
        <f>'טבלה מרכזת תקן מקור'!H586</f>
        <v>600</v>
      </c>
    </row>
    <row r="587" spans="2:34" ht="15" thickBot="1" x14ac:dyDescent="0.25">
      <c r="B587" s="190" t="str">
        <f>תקן[[#This Row],[סוג מרכז]]</f>
        <v>תשושי נפש</v>
      </c>
      <c r="C587" s="190">
        <f>תקן[[#This Row],[גודל מרכז]]</f>
        <v>45</v>
      </c>
      <c r="D587" s="190" t="str">
        <f>תקן[[#This Row],[סוג פריט]]</f>
        <v>אביזרים</v>
      </c>
      <c r="E587" s="190" t="str">
        <f>תקן[[#This Row],[קטגוריה]]</f>
        <v>חדר אוכל</v>
      </c>
      <c r="F587" s="177" t="str">
        <f>תקן[[#This Row],[תיאור הפריט]]</f>
        <v>לוח מודעות 80/120</v>
      </c>
      <c r="G587" s="190">
        <f>תקן[[#This Row],[עלות פריט]]</f>
        <v>200</v>
      </c>
      <c r="H587" s="190">
        <f>תקן[[#This Row],[כמות]]</f>
        <v>2</v>
      </c>
      <c r="I587" s="190">
        <f>תקן[[#This Row],[סהכ עלות]]</f>
        <v>400</v>
      </c>
      <c r="J587" s="191"/>
      <c r="K587" s="179" t="str">
        <f t="shared" si="101"/>
        <v>לוח מודעות 80/120</v>
      </c>
      <c r="L587" s="180"/>
      <c r="M587" s="181">
        <f t="shared" si="99"/>
        <v>-2</v>
      </c>
      <c r="N587" s="181">
        <f t="shared" si="100"/>
        <v>0</v>
      </c>
      <c r="O587" s="180"/>
      <c r="P587" s="192"/>
      <c r="Q587" s="185" t="str">
        <f t="shared" si="106"/>
        <v>תשושי נפש</v>
      </c>
      <c r="R587" s="185">
        <f t="shared" si="107"/>
        <v>45</v>
      </c>
      <c r="S587" s="185" t="str">
        <f t="shared" si="108"/>
        <v>אביזרים</v>
      </c>
      <c r="T587" s="186" t="str">
        <f t="shared" si="109"/>
        <v>לוח מודעות 80/120</v>
      </c>
      <c r="U587" s="187">
        <f t="shared" si="103"/>
        <v>0</v>
      </c>
      <c r="V587" s="181">
        <f t="shared" si="104"/>
        <v>-2</v>
      </c>
      <c r="W587" s="181">
        <f t="shared" si="105"/>
        <v>200</v>
      </c>
      <c r="X587" s="181">
        <f t="shared" si="102"/>
        <v>0</v>
      </c>
      <c r="Y587" s="193"/>
      <c r="AA587" s="189" t="str">
        <f>'טבלה מרכזת תקן מקור'!A587</f>
        <v>תשושי נפש</v>
      </c>
      <c r="AB587" s="189">
        <f>'טבלה מרכזת תקן מקור'!B587</f>
        <v>45</v>
      </c>
      <c r="AC587" s="189" t="str">
        <f>'טבלה מרכזת תקן מקור'!C587</f>
        <v>אביזרים</v>
      </c>
      <c r="AD587" s="189" t="str">
        <f>'טבלה מרכזת תקן מקור'!D587</f>
        <v>חדר אוכל</v>
      </c>
      <c r="AE587" s="189" t="str">
        <f>'טבלה מרכזת תקן מקור'!E587</f>
        <v>לוח מודעות 80/120</v>
      </c>
      <c r="AF587" s="189">
        <f>'טבלה מרכזת תקן מקור'!F587</f>
        <v>200</v>
      </c>
      <c r="AG587" s="189">
        <f>'טבלה מרכזת תקן מקור'!G587</f>
        <v>2</v>
      </c>
      <c r="AH587" s="189">
        <f>'טבלה מרכזת תקן מקור'!H587</f>
        <v>400</v>
      </c>
    </row>
    <row r="588" spans="2:34" ht="15" thickBot="1" x14ac:dyDescent="0.25">
      <c r="B588" s="190" t="str">
        <f>תקן[[#This Row],[סוג מרכז]]</f>
        <v>תשושי נפש</v>
      </c>
      <c r="C588" s="190">
        <f>תקן[[#This Row],[גודל מרכז]]</f>
        <v>45</v>
      </c>
      <c r="D588" s="190" t="str">
        <f>תקן[[#This Row],[סוג פריט]]</f>
        <v>אביזרים</v>
      </c>
      <c r="E588" s="190" t="str">
        <f>תקן[[#This Row],[קטגוריה]]</f>
        <v>חדר מחשבים</v>
      </c>
      <c r="F588" s="177" t="str">
        <f>תקן[[#This Row],[תיאור הפריט]]</f>
        <v>לוח מודעות 80/120</v>
      </c>
      <c r="G588" s="190">
        <f>תקן[[#This Row],[עלות פריט]]</f>
        <v>200</v>
      </c>
      <c r="H588" s="190">
        <f>תקן[[#This Row],[כמות]]</f>
        <v>2</v>
      </c>
      <c r="I588" s="190">
        <f>תקן[[#This Row],[סהכ עלות]]</f>
        <v>400</v>
      </c>
      <c r="J588" s="191"/>
      <c r="K588" s="179" t="str">
        <f t="shared" si="101"/>
        <v>לוח מודעות 80/120</v>
      </c>
      <c r="L588" s="180"/>
      <c r="M588" s="181">
        <f t="shared" si="99"/>
        <v>-2</v>
      </c>
      <c r="N588" s="181">
        <f t="shared" si="100"/>
        <v>0</v>
      </c>
      <c r="O588" s="180"/>
      <c r="P588" s="192"/>
      <c r="Q588" s="185" t="str">
        <f t="shared" si="106"/>
        <v>תשושי נפש</v>
      </c>
      <c r="R588" s="185">
        <f t="shared" si="107"/>
        <v>45</v>
      </c>
      <c r="S588" s="185" t="str">
        <f t="shared" si="108"/>
        <v>אביזרים</v>
      </c>
      <c r="T588" s="186" t="str">
        <f t="shared" si="109"/>
        <v>לוח מודעות 80/120</v>
      </c>
      <c r="U588" s="187">
        <f t="shared" si="103"/>
        <v>0</v>
      </c>
      <c r="V588" s="181">
        <f t="shared" si="104"/>
        <v>-2</v>
      </c>
      <c r="W588" s="181">
        <f t="shared" si="105"/>
        <v>200</v>
      </c>
      <c r="X588" s="181">
        <f t="shared" si="102"/>
        <v>0</v>
      </c>
      <c r="Y588" s="193"/>
      <c r="AA588" s="189" t="str">
        <f>'טבלה מרכזת תקן מקור'!A588</f>
        <v>תשושי נפש</v>
      </c>
      <c r="AB588" s="189">
        <f>'טבלה מרכזת תקן מקור'!B588</f>
        <v>45</v>
      </c>
      <c r="AC588" s="189" t="str">
        <f>'טבלה מרכזת תקן מקור'!C588</f>
        <v>אביזרים</v>
      </c>
      <c r="AD588" s="189" t="str">
        <f>'טבלה מרכזת תקן מקור'!D588</f>
        <v>חדר מחשבים</v>
      </c>
      <c r="AE588" s="189" t="str">
        <f>'טבלה מרכזת תקן מקור'!E588</f>
        <v>לוח מודעות 80/120</v>
      </c>
      <c r="AF588" s="189">
        <f>'טבלה מרכזת תקן מקור'!F588</f>
        <v>200</v>
      </c>
      <c r="AG588" s="189">
        <f>'טבלה מרכזת תקן מקור'!G588</f>
        <v>2</v>
      </c>
      <c r="AH588" s="189">
        <f>'טבלה מרכזת תקן מקור'!H588</f>
        <v>400</v>
      </c>
    </row>
    <row r="589" spans="2:34" ht="15" thickBot="1" x14ac:dyDescent="0.25">
      <c r="B589" s="190" t="str">
        <f>תקן[[#This Row],[סוג מרכז]]</f>
        <v>תשושי נפש</v>
      </c>
      <c r="C589" s="190">
        <f>תקן[[#This Row],[גודל מרכז]]</f>
        <v>45</v>
      </c>
      <c r="D589" s="190" t="str">
        <f>תקן[[#This Row],[סוג פריט]]</f>
        <v>אביזרים</v>
      </c>
      <c r="E589" s="190" t="str">
        <f>תקן[[#This Row],[קטגוריה]]</f>
        <v>חדרי פעילות/תעסוקה</v>
      </c>
      <c r="F589" s="177" t="str">
        <f>תקן[[#This Row],[תיאור הפריט]]</f>
        <v>לוח מודעות 80/120</v>
      </c>
      <c r="G589" s="190">
        <f>תקן[[#This Row],[עלות פריט]]</f>
        <v>200</v>
      </c>
      <c r="H589" s="190">
        <f>תקן[[#This Row],[כמות]]</f>
        <v>3</v>
      </c>
      <c r="I589" s="190">
        <f>תקן[[#This Row],[סהכ עלות]]</f>
        <v>600</v>
      </c>
      <c r="J589" s="191"/>
      <c r="K589" s="179" t="str">
        <f t="shared" si="101"/>
        <v>לוח מודעות 80/120</v>
      </c>
      <c r="L589" s="180"/>
      <c r="M589" s="181">
        <f t="shared" si="99"/>
        <v>-3</v>
      </c>
      <c r="N589" s="181">
        <f t="shared" si="100"/>
        <v>0</v>
      </c>
      <c r="O589" s="180"/>
      <c r="P589" s="192"/>
      <c r="Q589" s="185" t="str">
        <f t="shared" si="106"/>
        <v>תשושי נפש</v>
      </c>
      <c r="R589" s="185">
        <f t="shared" si="107"/>
        <v>45</v>
      </c>
      <c r="S589" s="185" t="str">
        <f t="shared" si="108"/>
        <v>אביזרים</v>
      </c>
      <c r="T589" s="186" t="str">
        <f t="shared" si="109"/>
        <v>לוח מודעות 80/120</v>
      </c>
      <c r="U589" s="187">
        <f t="shared" si="103"/>
        <v>0</v>
      </c>
      <c r="V589" s="181">
        <f t="shared" si="104"/>
        <v>-3</v>
      </c>
      <c r="W589" s="181">
        <f t="shared" si="105"/>
        <v>200</v>
      </c>
      <c r="X589" s="181">
        <f t="shared" si="102"/>
        <v>0</v>
      </c>
      <c r="Y589" s="193"/>
      <c r="AA589" s="189" t="str">
        <f>'טבלה מרכזת תקן מקור'!A589</f>
        <v>תשושי נפש</v>
      </c>
      <c r="AB589" s="189">
        <f>'טבלה מרכזת תקן מקור'!B589</f>
        <v>45</v>
      </c>
      <c r="AC589" s="189" t="str">
        <f>'טבלה מרכזת תקן מקור'!C589</f>
        <v>אביזרים</v>
      </c>
      <c r="AD589" s="189" t="str">
        <f>'טבלה מרכזת תקן מקור'!D589</f>
        <v>חדרי פעילות/תעסוקה</v>
      </c>
      <c r="AE589" s="189" t="str">
        <f>'טבלה מרכזת תקן מקור'!E589</f>
        <v>לוח מודעות 80/120</v>
      </c>
      <c r="AF589" s="189">
        <f>'טבלה מרכזת תקן מקור'!F589</f>
        <v>200</v>
      </c>
      <c r="AG589" s="189">
        <f>'טבלה מרכזת תקן מקור'!G589</f>
        <v>3</v>
      </c>
      <c r="AH589" s="189">
        <f>'טבלה מרכזת תקן מקור'!H589</f>
        <v>600</v>
      </c>
    </row>
    <row r="590" spans="2:34" ht="15" thickBot="1" x14ac:dyDescent="0.25">
      <c r="B590" s="190" t="str">
        <f>תקן[[#This Row],[סוג מרכז]]</f>
        <v>תשושי נפש</v>
      </c>
      <c r="C590" s="190">
        <f>תקן[[#This Row],[גודל מרכז]]</f>
        <v>45</v>
      </c>
      <c r="D590" s="190" t="str">
        <f>תקן[[#This Row],[סוג פריט]]</f>
        <v>אביזרים</v>
      </c>
      <c r="E590" s="190" t="str">
        <f>תקן[[#This Row],[קטגוריה]]</f>
        <v>חדרי צוות/רב תחומי</v>
      </c>
      <c r="F590" s="177" t="str">
        <f>תקן[[#This Row],[תיאור הפריט]]</f>
        <v>לוח מודעות 80/120</v>
      </c>
      <c r="G590" s="190">
        <f>תקן[[#This Row],[עלות פריט]]</f>
        <v>200</v>
      </c>
      <c r="H590" s="190">
        <f>תקן[[#This Row],[כמות]]</f>
        <v>2</v>
      </c>
      <c r="I590" s="190">
        <f>תקן[[#This Row],[סהכ עלות]]</f>
        <v>400</v>
      </c>
      <c r="J590" s="191"/>
      <c r="K590" s="179" t="str">
        <f t="shared" si="101"/>
        <v>לוח מודעות 80/120</v>
      </c>
      <c r="L590" s="180"/>
      <c r="M590" s="181">
        <f t="shared" si="99"/>
        <v>-2</v>
      </c>
      <c r="N590" s="181">
        <f t="shared" si="100"/>
        <v>0</v>
      </c>
      <c r="O590" s="180"/>
      <c r="P590" s="192"/>
      <c r="Q590" s="185" t="str">
        <f t="shared" si="106"/>
        <v>תשושי נפש</v>
      </c>
      <c r="R590" s="185">
        <f t="shared" si="107"/>
        <v>45</v>
      </c>
      <c r="S590" s="185" t="str">
        <f t="shared" si="108"/>
        <v>אביזרים</v>
      </c>
      <c r="T590" s="186" t="str">
        <f t="shared" si="109"/>
        <v>לוח מודעות 80/120</v>
      </c>
      <c r="U590" s="187">
        <f t="shared" si="103"/>
        <v>0</v>
      </c>
      <c r="V590" s="181">
        <f t="shared" si="104"/>
        <v>-2</v>
      </c>
      <c r="W590" s="181">
        <f t="shared" si="105"/>
        <v>200</v>
      </c>
      <c r="X590" s="181">
        <f t="shared" si="102"/>
        <v>0</v>
      </c>
      <c r="Y590" s="193"/>
      <c r="AA590" s="189" t="str">
        <f>'טבלה מרכזת תקן מקור'!A590</f>
        <v>תשושי נפש</v>
      </c>
      <c r="AB590" s="189">
        <f>'טבלה מרכזת תקן מקור'!B590</f>
        <v>45</v>
      </c>
      <c r="AC590" s="189" t="str">
        <f>'טבלה מרכזת תקן מקור'!C590</f>
        <v>אביזרים</v>
      </c>
      <c r="AD590" s="189" t="str">
        <f>'טבלה מרכזת תקן מקור'!D590</f>
        <v>חדרי צוות/רב תחומי</v>
      </c>
      <c r="AE590" s="189" t="str">
        <f>'טבלה מרכזת תקן מקור'!E590</f>
        <v>לוח מודעות 80/120</v>
      </c>
      <c r="AF590" s="189">
        <f>'טבלה מרכזת תקן מקור'!F590</f>
        <v>200</v>
      </c>
      <c r="AG590" s="189">
        <f>'טבלה מרכזת תקן מקור'!G590</f>
        <v>2</v>
      </c>
      <c r="AH590" s="189">
        <f>'טבלה מרכזת תקן מקור'!H590</f>
        <v>400</v>
      </c>
    </row>
    <row r="591" spans="2:34" ht="15" thickBot="1" x14ac:dyDescent="0.25">
      <c r="B591" s="190" t="str">
        <f>תקן[[#This Row],[סוג מרכז]]</f>
        <v>תשושי נפש</v>
      </c>
      <c r="C591" s="190">
        <f>תקן[[#This Row],[גודל מרכז]]</f>
        <v>45</v>
      </c>
      <c r="D591" s="190" t="str">
        <f>תקן[[#This Row],[סוג פריט]]</f>
        <v>אביזרים</v>
      </c>
      <c r="E591" s="190" t="str">
        <f>תקן[[#This Row],[קטגוריה]]</f>
        <v>כללי</v>
      </c>
      <c r="F591" s="177" t="str">
        <f>תקן[[#This Row],[תיאור הפריט]]</f>
        <v>מאזני אדם</v>
      </c>
      <c r="G591" s="190">
        <f>תקן[[#This Row],[עלות פריט]]</f>
        <v>250</v>
      </c>
      <c r="H591" s="190">
        <f>תקן[[#This Row],[כמות]]</f>
        <v>1</v>
      </c>
      <c r="I591" s="190">
        <f>תקן[[#This Row],[סהכ עלות]]</f>
        <v>250</v>
      </c>
      <c r="J591" s="191"/>
      <c r="K591" s="179" t="str">
        <f t="shared" si="101"/>
        <v>מאזני אדם</v>
      </c>
      <c r="L591" s="180"/>
      <c r="M591" s="181">
        <f t="shared" si="99"/>
        <v>-1</v>
      </c>
      <c r="N591" s="181">
        <f t="shared" si="100"/>
        <v>0</v>
      </c>
      <c r="O591" s="180"/>
      <c r="P591" s="192"/>
      <c r="Q591" s="185" t="str">
        <f t="shared" si="106"/>
        <v>תשושי נפש</v>
      </c>
      <c r="R591" s="185">
        <f t="shared" si="107"/>
        <v>45</v>
      </c>
      <c r="S591" s="185" t="str">
        <f t="shared" si="108"/>
        <v>אביזרים</v>
      </c>
      <c r="T591" s="186" t="str">
        <f t="shared" si="109"/>
        <v>מאזני אדם</v>
      </c>
      <c r="U591" s="187">
        <f t="shared" si="103"/>
        <v>0</v>
      </c>
      <c r="V591" s="181">
        <f t="shared" si="104"/>
        <v>-1</v>
      </c>
      <c r="W591" s="181">
        <f t="shared" si="105"/>
        <v>250</v>
      </c>
      <c r="X591" s="181">
        <f t="shared" si="102"/>
        <v>0</v>
      </c>
      <c r="Y591" s="193"/>
      <c r="AA591" s="189" t="str">
        <f>'טבלה מרכזת תקן מקור'!A591</f>
        <v>תשושי נפש</v>
      </c>
      <c r="AB591" s="189">
        <f>'טבלה מרכזת תקן מקור'!B591</f>
        <v>45</v>
      </c>
      <c r="AC591" s="189" t="str">
        <f>'טבלה מרכזת תקן מקור'!C591</f>
        <v>אביזרים</v>
      </c>
      <c r="AD591" s="189" t="str">
        <f>'טבלה מרכזת תקן מקור'!D591</f>
        <v>כללי</v>
      </c>
      <c r="AE591" s="189" t="str">
        <f>'טבלה מרכזת תקן מקור'!E591</f>
        <v>מאזני אדם</v>
      </c>
      <c r="AF591" s="189">
        <f>'טבלה מרכזת תקן מקור'!F591</f>
        <v>250</v>
      </c>
      <c r="AG591" s="189">
        <f>'טבלה מרכזת תקן מקור'!G591</f>
        <v>1</v>
      </c>
      <c r="AH591" s="189">
        <f>'טבלה מרכזת תקן מקור'!H591</f>
        <v>250</v>
      </c>
    </row>
    <row r="592" spans="2:34" ht="15" thickBot="1" x14ac:dyDescent="0.25">
      <c r="B592" s="190" t="str">
        <f>תקן[[#This Row],[סוג מרכז]]</f>
        <v>תשושי נפש</v>
      </c>
      <c r="C592" s="190">
        <f>תקן[[#This Row],[גודל מרכז]]</f>
        <v>45</v>
      </c>
      <c r="D592" s="190" t="str">
        <f>תקן[[#This Row],[סוג פריט]]</f>
        <v>אביזרים</v>
      </c>
      <c r="E592" s="190" t="str">
        <f>תקן[[#This Row],[קטגוריה]]</f>
        <v>חדר רחצה</v>
      </c>
      <c r="F592" s="177" t="str">
        <f>תקן[[#This Row],[תיאור הפריט]]</f>
        <v>מדף לסבונים + סבוניה</v>
      </c>
      <c r="G592" s="190">
        <f>תקן[[#This Row],[עלות פריט]]</f>
        <v>350</v>
      </c>
      <c r="H592" s="190">
        <f>תקן[[#This Row],[כמות]]</f>
        <v>2</v>
      </c>
      <c r="I592" s="190">
        <f>תקן[[#This Row],[סהכ עלות]]</f>
        <v>700</v>
      </c>
      <c r="J592" s="191"/>
      <c r="K592" s="179" t="str">
        <f t="shared" si="101"/>
        <v>מדף לסבונים + סבוניה</v>
      </c>
      <c r="L592" s="180"/>
      <c r="M592" s="181">
        <f t="shared" si="99"/>
        <v>-2</v>
      </c>
      <c r="N592" s="181">
        <f t="shared" si="100"/>
        <v>0</v>
      </c>
      <c r="O592" s="180"/>
      <c r="P592" s="192"/>
      <c r="Q592" s="185" t="str">
        <f t="shared" si="106"/>
        <v>תשושי נפש</v>
      </c>
      <c r="R592" s="185">
        <f t="shared" si="107"/>
        <v>45</v>
      </c>
      <c r="S592" s="185" t="str">
        <f t="shared" si="108"/>
        <v>אביזרים</v>
      </c>
      <c r="T592" s="186" t="str">
        <f t="shared" si="109"/>
        <v>מדף לסבונים + סבוניה</v>
      </c>
      <c r="U592" s="187">
        <f t="shared" si="103"/>
        <v>0</v>
      </c>
      <c r="V592" s="181">
        <f t="shared" si="104"/>
        <v>-2</v>
      </c>
      <c r="W592" s="181">
        <f t="shared" si="105"/>
        <v>350</v>
      </c>
      <c r="X592" s="181">
        <f t="shared" si="102"/>
        <v>0</v>
      </c>
      <c r="Y592" s="193"/>
      <c r="AA592" s="189" t="str">
        <f>'טבלה מרכזת תקן מקור'!A592</f>
        <v>תשושי נפש</v>
      </c>
      <c r="AB592" s="189">
        <f>'טבלה מרכזת תקן מקור'!B592</f>
        <v>45</v>
      </c>
      <c r="AC592" s="189" t="str">
        <f>'טבלה מרכזת תקן מקור'!C592</f>
        <v>אביזרים</v>
      </c>
      <c r="AD592" s="189" t="str">
        <f>'טבלה מרכזת תקן מקור'!D592</f>
        <v>חדר רחצה</v>
      </c>
      <c r="AE592" s="189" t="str">
        <f>'טבלה מרכזת תקן מקור'!E592</f>
        <v>מדף לסבונים + סבוניה</v>
      </c>
      <c r="AF592" s="189">
        <f>'טבלה מרכזת תקן מקור'!F592</f>
        <v>350</v>
      </c>
      <c r="AG592" s="189">
        <f>'טבלה מרכזת תקן מקור'!G592</f>
        <v>2</v>
      </c>
      <c r="AH592" s="189">
        <f>'טבלה מרכזת תקן מקור'!H592</f>
        <v>700</v>
      </c>
    </row>
    <row r="593" spans="2:34" ht="15" thickBot="1" x14ac:dyDescent="0.25">
      <c r="B593" s="190" t="str">
        <f>תקן[[#This Row],[סוג מרכז]]</f>
        <v>תשושי נפש</v>
      </c>
      <c r="C593" s="190">
        <f>תקן[[#This Row],[גודל מרכז]]</f>
        <v>45</v>
      </c>
      <c r="D593" s="190" t="str">
        <f>תקן[[#This Row],[סוג פריט]]</f>
        <v>אביזרים</v>
      </c>
      <c r="E593" s="190" t="str">
        <f>תקן[[#This Row],[קטגוריה]]</f>
        <v>שירותים ציבוריים</v>
      </c>
      <c r="F593" s="177" t="str">
        <f>תקן[[#This Row],[תיאור הפריט]]</f>
        <v>מושב הגבהה לשירותים</v>
      </c>
      <c r="G593" s="190">
        <f>תקן[[#This Row],[עלות פריט]]</f>
        <v>500</v>
      </c>
      <c r="H593" s="190">
        <f>תקן[[#This Row],[כמות]]</f>
        <v>3</v>
      </c>
      <c r="I593" s="190">
        <f>תקן[[#This Row],[סהכ עלות]]</f>
        <v>1500</v>
      </c>
      <c r="J593" s="191"/>
      <c r="K593" s="179" t="str">
        <f t="shared" si="101"/>
        <v>מושב הגבהה לשירותים</v>
      </c>
      <c r="L593" s="180"/>
      <c r="M593" s="181">
        <f t="shared" si="99"/>
        <v>-3</v>
      </c>
      <c r="N593" s="181">
        <f t="shared" si="100"/>
        <v>0</v>
      </c>
      <c r="O593" s="180"/>
      <c r="P593" s="192"/>
      <c r="Q593" s="185" t="str">
        <f t="shared" si="106"/>
        <v>תשושי נפש</v>
      </c>
      <c r="R593" s="185">
        <f t="shared" si="107"/>
        <v>45</v>
      </c>
      <c r="S593" s="185" t="str">
        <f t="shared" si="108"/>
        <v>אביזרים</v>
      </c>
      <c r="T593" s="186" t="str">
        <f t="shared" si="109"/>
        <v>מושב הגבהה לשירותים</v>
      </c>
      <c r="U593" s="187">
        <f t="shared" si="103"/>
        <v>0</v>
      </c>
      <c r="V593" s="181">
        <f t="shared" si="104"/>
        <v>-3</v>
      </c>
      <c r="W593" s="181">
        <f t="shared" si="105"/>
        <v>500</v>
      </c>
      <c r="X593" s="181">
        <f t="shared" si="102"/>
        <v>0</v>
      </c>
      <c r="Y593" s="193"/>
      <c r="AA593" s="189" t="str">
        <f>'טבלה מרכזת תקן מקור'!A593</f>
        <v>תשושי נפש</v>
      </c>
      <c r="AB593" s="189">
        <f>'טבלה מרכזת תקן מקור'!B593</f>
        <v>45</v>
      </c>
      <c r="AC593" s="189" t="str">
        <f>'טבלה מרכזת תקן מקור'!C593</f>
        <v>אביזרים</v>
      </c>
      <c r="AD593" s="189" t="str">
        <f>'טבלה מרכזת תקן מקור'!D593</f>
        <v>שירותים ציבוריים</v>
      </c>
      <c r="AE593" s="189" t="str">
        <f>'טבלה מרכזת תקן מקור'!E593</f>
        <v>מושב הגבהה לשירותים</v>
      </c>
      <c r="AF593" s="189">
        <f>'טבלה מרכזת תקן מקור'!F593</f>
        <v>500</v>
      </c>
      <c r="AG593" s="189">
        <f>'טבלה מרכזת תקן מקור'!G593</f>
        <v>3</v>
      </c>
      <c r="AH593" s="189">
        <f>'טבלה מרכזת תקן מקור'!H593</f>
        <v>1500</v>
      </c>
    </row>
    <row r="594" spans="2:34" ht="15" thickBot="1" x14ac:dyDescent="0.25">
      <c r="B594" s="190" t="str">
        <f>תקן[[#This Row],[סוג מרכז]]</f>
        <v>תשושי נפש</v>
      </c>
      <c r="C594" s="190">
        <f>תקן[[#This Row],[גודל מרכז]]</f>
        <v>45</v>
      </c>
      <c r="D594" s="190" t="str">
        <f>תקן[[#This Row],[סוג פריט]]</f>
        <v>אביזרים</v>
      </c>
      <c r="E594" s="190" t="str">
        <f>תקן[[#This Row],[קטגוריה]]</f>
        <v>כללי</v>
      </c>
      <c r="F594" s="177" t="str">
        <f>תקן[[#This Row],[תיאור הפריט]]</f>
        <v>מזוזות</v>
      </c>
      <c r="G594" s="190">
        <f>תקן[[#This Row],[עלות פריט]]</f>
        <v>200</v>
      </c>
      <c r="H594" s="190">
        <f>תקן[[#This Row],[כמות]]</f>
        <v>8</v>
      </c>
      <c r="I594" s="190">
        <f>תקן[[#This Row],[סהכ עלות]]</f>
        <v>1600</v>
      </c>
      <c r="J594" s="191"/>
      <c r="K594" s="179" t="str">
        <f t="shared" si="101"/>
        <v>מזוזות</v>
      </c>
      <c r="L594" s="180"/>
      <c r="M594" s="181">
        <f t="shared" si="99"/>
        <v>-8</v>
      </c>
      <c r="N594" s="181">
        <f t="shared" si="100"/>
        <v>0</v>
      </c>
      <c r="O594" s="180"/>
      <c r="P594" s="192"/>
      <c r="Q594" s="185" t="str">
        <f t="shared" si="106"/>
        <v>תשושי נפש</v>
      </c>
      <c r="R594" s="185">
        <f t="shared" si="107"/>
        <v>45</v>
      </c>
      <c r="S594" s="185" t="str">
        <f t="shared" si="108"/>
        <v>אביזרים</v>
      </c>
      <c r="T594" s="186" t="str">
        <f t="shared" si="109"/>
        <v>מזוזות</v>
      </c>
      <c r="U594" s="187">
        <f t="shared" si="103"/>
        <v>0</v>
      </c>
      <c r="V594" s="181">
        <f t="shared" si="104"/>
        <v>-8</v>
      </c>
      <c r="W594" s="181">
        <f t="shared" si="105"/>
        <v>200</v>
      </c>
      <c r="X594" s="181">
        <f t="shared" si="102"/>
        <v>0</v>
      </c>
      <c r="Y594" s="193"/>
      <c r="AA594" s="189" t="str">
        <f>'טבלה מרכזת תקן מקור'!A594</f>
        <v>תשושי נפש</v>
      </c>
      <c r="AB594" s="189">
        <f>'טבלה מרכזת תקן מקור'!B594</f>
        <v>45</v>
      </c>
      <c r="AC594" s="189" t="str">
        <f>'טבלה מרכזת תקן מקור'!C594</f>
        <v>אביזרים</v>
      </c>
      <c r="AD594" s="189" t="str">
        <f>'טבלה מרכזת תקן מקור'!D594</f>
        <v>כללי</v>
      </c>
      <c r="AE594" s="189" t="str">
        <f>'טבלה מרכזת תקן מקור'!E594</f>
        <v>מזוזות</v>
      </c>
      <c r="AF594" s="189">
        <f>'טבלה מרכזת תקן מקור'!F594</f>
        <v>200</v>
      </c>
      <c r="AG594" s="189">
        <f>'טבלה מרכזת תקן מקור'!G594</f>
        <v>8</v>
      </c>
      <c r="AH594" s="189">
        <f>'טבלה מרכזת תקן מקור'!H594</f>
        <v>1600</v>
      </c>
    </row>
    <row r="595" spans="2:34" ht="29.25" thickBot="1" x14ac:dyDescent="0.25">
      <c r="B595" s="190" t="str">
        <f>תקן[[#This Row],[סוג מרכז]]</f>
        <v>תשושי נפש</v>
      </c>
      <c r="C595" s="190">
        <f>תקן[[#This Row],[גודל מרכז]]</f>
        <v>45</v>
      </c>
      <c r="D595" s="190" t="str">
        <f>תקן[[#This Row],[סוג פריט]]</f>
        <v>אביזרים</v>
      </c>
      <c r="E595" s="190" t="str">
        <f>תקן[[#This Row],[קטגוריה]]</f>
        <v>חדרי צוות/רב תחומי</v>
      </c>
      <c r="F595" s="177" t="str">
        <f>תקן[[#This Row],[תיאור הפריט]]</f>
        <v>מיכל לאיסוף מחטים משומשות</v>
      </c>
      <c r="G595" s="190">
        <f>תקן[[#This Row],[עלות פריט]]</f>
        <v>50</v>
      </c>
      <c r="H595" s="190">
        <f>תקן[[#This Row],[כמות]]</f>
        <v>1</v>
      </c>
      <c r="I595" s="190">
        <f>תקן[[#This Row],[סהכ עלות]]</f>
        <v>50</v>
      </c>
      <c r="J595" s="191"/>
      <c r="K595" s="179" t="str">
        <f t="shared" si="101"/>
        <v>מיכל לאיסוף מחטים משומשות</v>
      </c>
      <c r="L595" s="180"/>
      <c r="M595" s="181">
        <f t="shared" ref="M595:M643" si="110">IF(L595-H595&lt;&gt;0,L595-H595,0)</f>
        <v>-1</v>
      </c>
      <c r="N595" s="181">
        <f t="shared" ref="N595:N643" si="111">L595*G595</f>
        <v>0</v>
      </c>
      <c r="O595" s="180"/>
      <c r="P595" s="192"/>
      <c r="Q595" s="185" t="str">
        <f t="shared" si="106"/>
        <v>תשושי נפש</v>
      </c>
      <c r="R595" s="185">
        <f t="shared" si="107"/>
        <v>45</v>
      </c>
      <c r="S595" s="185" t="str">
        <f t="shared" si="108"/>
        <v>אביזרים</v>
      </c>
      <c r="T595" s="186" t="str">
        <f t="shared" si="109"/>
        <v>מיכל לאיסוף מחטים משומשות</v>
      </c>
      <c r="U595" s="187">
        <f t="shared" si="103"/>
        <v>0</v>
      </c>
      <c r="V595" s="181">
        <f t="shared" si="104"/>
        <v>-1</v>
      </c>
      <c r="W595" s="181">
        <f t="shared" si="105"/>
        <v>50</v>
      </c>
      <c r="X595" s="181">
        <f t="shared" si="102"/>
        <v>0</v>
      </c>
      <c r="Y595" s="193"/>
      <c r="AA595" s="189" t="str">
        <f>'טבלה מרכזת תקן מקור'!A595</f>
        <v>תשושי נפש</v>
      </c>
      <c r="AB595" s="189">
        <f>'טבלה מרכזת תקן מקור'!B595</f>
        <v>45</v>
      </c>
      <c r="AC595" s="189" t="str">
        <f>'טבלה מרכזת תקן מקור'!C595</f>
        <v>אביזרים</v>
      </c>
      <c r="AD595" s="189" t="str">
        <f>'טבלה מרכזת תקן מקור'!D595</f>
        <v>חדרי צוות/רב תחומי</v>
      </c>
      <c r="AE595" s="189" t="str">
        <f>'טבלה מרכזת תקן מקור'!E595</f>
        <v>מיכל לאיסוף מחטים משומשות</v>
      </c>
      <c r="AF595" s="189">
        <f>'טבלה מרכזת תקן מקור'!F595</f>
        <v>50</v>
      </c>
      <c r="AG595" s="189">
        <f>'טבלה מרכזת תקן מקור'!G595</f>
        <v>1</v>
      </c>
      <c r="AH595" s="189">
        <f>'טבלה מרכזת תקן מקור'!H595</f>
        <v>50</v>
      </c>
    </row>
    <row r="596" spans="2:34" ht="15" thickBot="1" x14ac:dyDescent="0.25">
      <c r="B596" s="190" t="str">
        <f>תקן[[#This Row],[סוג מרכז]]</f>
        <v>תשושי נפש</v>
      </c>
      <c r="C596" s="190">
        <f>תקן[[#This Row],[גודל מרכז]]</f>
        <v>45</v>
      </c>
      <c r="D596" s="190" t="str">
        <f>תקן[[#This Row],[סוג פריט]]</f>
        <v>אביזרים</v>
      </c>
      <c r="E596" s="190" t="str">
        <f>תקן[[#This Row],[קטגוריה]]</f>
        <v>חדרי צוות/רב תחומי</v>
      </c>
      <c r="F596" s="177" t="str">
        <f>תקן[[#This Row],[תיאור הפריט]]</f>
        <v>מתקן לגלילי נייר חד פעמי</v>
      </c>
      <c r="G596" s="190">
        <f>תקן[[#This Row],[עלות פריט]]</f>
        <v>150</v>
      </c>
      <c r="H596" s="190">
        <f>תקן[[#This Row],[כמות]]</f>
        <v>1</v>
      </c>
      <c r="I596" s="190">
        <f>תקן[[#This Row],[סהכ עלות]]</f>
        <v>150</v>
      </c>
      <c r="J596" s="191"/>
      <c r="K596" s="179" t="str">
        <f t="shared" ref="K596:K644" si="112">F596</f>
        <v>מתקן לגלילי נייר חד פעמי</v>
      </c>
      <c r="L596" s="180"/>
      <c r="M596" s="181">
        <f t="shared" si="110"/>
        <v>-1</v>
      </c>
      <c r="N596" s="181">
        <f t="shared" si="111"/>
        <v>0</v>
      </c>
      <c r="O596" s="180"/>
      <c r="P596" s="192"/>
      <c r="Q596" s="185" t="str">
        <f t="shared" si="106"/>
        <v>תשושי נפש</v>
      </c>
      <c r="R596" s="185">
        <f t="shared" si="107"/>
        <v>45</v>
      </c>
      <c r="S596" s="185" t="str">
        <f t="shared" si="108"/>
        <v>אביזרים</v>
      </c>
      <c r="T596" s="186" t="str">
        <f t="shared" si="109"/>
        <v>מתקן לגלילי נייר חד פעמי</v>
      </c>
      <c r="U596" s="187">
        <f t="shared" si="103"/>
        <v>0</v>
      </c>
      <c r="V596" s="181">
        <f t="shared" si="104"/>
        <v>-1</v>
      </c>
      <c r="W596" s="181">
        <f t="shared" si="105"/>
        <v>150</v>
      </c>
      <c r="X596" s="181">
        <f t="shared" ref="X596:X644" si="113">W596*U596</f>
        <v>0</v>
      </c>
      <c r="Y596" s="193"/>
      <c r="AA596" s="189" t="str">
        <f>'טבלה מרכזת תקן מקור'!A596</f>
        <v>תשושי נפש</v>
      </c>
      <c r="AB596" s="189">
        <f>'טבלה מרכזת תקן מקור'!B596</f>
        <v>45</v>
      </c>
      <c r="AC596" s="189" t="str">
        <f>'טבלה מרכזת תקן מקור'!C596</f>
        <v>אביזרים</v>
      </c>
      <c r="AD596" s="189" t="str">
        <f>'טבלה מרכזת תקן מקור'!D596</f>
        <v>חדרי צוות/רב תחומי</v>
      </c>
      <c r="AE596" s="189" t="str">
        <f>'טבלה מרכזת תקן מקור'!E596</f>
        <v>מתקן לגלילי נייר חד פעמי</v>
      </c>
      <c r="AF596" s="189">
        <f>'טבלה מרכזת תקן מקור'!F596</f>
        <v>150</v>
      </c>
      <c r="AG596" s="189">
        <f>'טבלה מרכזת תקן מקור'!G596</f>
        <v>1</v>
      </c>
      <c r="AH596" s="189">
        <f>'טבלה מרכזת תקן מקור'!H596</f>
        <v>150</v>
      </c>
    </row>
    <row r="597" spans="2:34" ht="15" thickBot="1" x14ac:dyDescent="0.25">
      <c r="B597" s="190" t="str">
        <f>תקן[[#This Row],[סוג מרכז]]</f>
        <v>תשושי נפש</v>
      </c>
      <c r="C597" s="190">
        <f>תקן[[#This Row],[גודל מרכז]]</f>
        <v>45</v>
      </c>
      <c r="D597" s="190" t="str">
        <f>תקן[[#This Row],[סוג פריט]]</f>
        <v>אביזרים</v>
      </c>
      <c r="E597" s="190" t="str">
        <f>תקן[[#This Row],[קטגוריה]]</f>
        <v>חדר ניקיון</v>
      </c>
      <c r="F597" s="177" t="str">
        <f>תקן[[#This Row],[תיאור הפריט]]</f>
        <v>סולם</v>
      </c>
      <c r="G597" s="190">
        <f>תקן[[#This Row],[עלות פריט]]</f>
        <v>650</v>
      </c>
      <c r="H597" s="190">
        <f>תקן[[#This Row],[כמות]]</f>
        <v>1</v>
      </c>
      <c r="I597" s="190">
        <f>תקן[[#This Row],[סהכ עלות]]</f>
        <v>650</v>
      </c>
      <c r="J597" s="191"/>
      <c r="K597" s="179" t="str">
        <f t="shared" si="112"/>
        <v>סולם</v>
      </c>
      <c r="L597" s="180"/>
      <c r="M597" s="181">
        <f t="shared" si="110"/>
        <v>-1</v>
      </c>
      <c r="N597" s="181">
        <f t="shared" si="111"/>
        <v>0</v>
      </c>
      <c r="O597" s="180"/>
      <c r="P597" s="192"/>
      <c r="Q597" s="185" t="str">
        <f t="shared" si="106"/>
        <v>תשושי נפש</v>
      </c>
      <c r="R597" s="185">
        <f t="shared" si="107"/>
        <v>45</v>
      </c>
      <c r="S597" s="185" t="str">
        <f t="shared" si="108"/>
        <v>אביזרים</v>
      </c>
      <c r="T597" s="186" t="str">
        <f t="shared" si="109"/>
        <v>סולם</v>
      </c>
      <c r="U597" s="187">
        <f t="shared" si="103"/>
        <v>0</v>
      </c>
      <c r="V597" s="181">
        <f t="shared" si="104"/>
        <v>-1</v>
      </c>
      <c r="W597" s="181">
        <f t="shared" si="105"/>
        <v>650</v>
      </c>
      <c r="X597" s="181">
        <f t="shared" si="113"/>
        <v>0</v>
      </c>
      <c r="Y597" s="193"/>
      <c r="AA597" s="189" t="str">
        <f>'טבלה מרכזת תקן מקור'!A597</f>
        <v>תשושי נפש</v>
      </c>
      <c r="AB597" s="189">
        <f>'טבלה מרכזת תקן מקור'!B597</f>
        <v>45</v>
      </c>
      <c r="AC597" s="189" t="str">
        <f>'טבלה מרכזת תקן מקור'!C597</f>
        <v>אביזרים</v>
      </c>
      <c r="AD597" s="189" t="str">
        <f>'טבלה מרכזת תקן מקור'!D597</f>
        <v>חדר ניקיון</v>
      </c>
      <c r="AE597" s="189" t="str">
        <f>'טבלה מרכזת תקן מקור'!E597</f>
        <v>סולם</v>
      </c>
      <c r="AF597" s="189">
        <f>'טבלה מרכזת תקן מקור'!F597</f>
        <v>650</v>
      </c>
      <c r="AG597" s="189">
        <f>'טבלה מרכזת תקן מקור'!G597</f>
        <v>1</v>
      </c>
      <c r="AH597" s="189">
        <f>'טבלה מרכזת תקן מקור'!H597</f>
        <v>650</v>
      </c>
    </row>
    <row r="598" spans="2:34" ht="15" thickBot="1" x14ac:dyDescent="0.25">
      <c r="B598" s="190" t="str">
        <f>תקן[[#This Row],[סוג מרכז]]</f>
        <v>תשושי נפש</v>
      </c>
      <c r="C598" s="190">
        <f>תקן[[#This Row],[גודל מרכז]]</f>
        <v>45</v>
      </c>
      <c r="D598" s="190" t="str">
        <f>תקן[[#This Row],[סוג פריט]]</f>
        <v>אביזרים</v>
      </c>
      <c r="E598" s="190" t="str">
        <f>תקן[[#This Row],[קטגוריה]]</f>
        <v>מכבסה</v>
      </c>
      <c r="F598" s="177" t="str">
        <f>תקן[[#This Row],[תיאור הפריט]]</f>
        <v>סלי כביסה</v>
      </c>
      <c r="G598" s="190">
        <f>תקן[[#This Row],[עלות פריט]]</f>
        <v>150</v>
      </c>
      <c r="H598" s="190">
        <f>תקן[[#This Row],[כמות]]</f>
        <v>2</v>
      </c>
      <c r="I598" s="190">
        <f>תקן[[#This Row],[סהכ עלות]]</f>
        <v>300</v>
      </c>
      <c r="J598" s="191"/>
      <c r="K598" s="179" t="str">
        <f t="shared" si="112"/>
        <v>סלי כביסה</v>
      </c>
      <c r="L598" s="180"/>
      <c r="M598" s="181">
        <f t="shared" si="110"/>
        <v>-2</v>
      </c>
      <c r="N598" s="181">
        <f t="shared" si="111"/>
        <v>0</v>
      </c>
      <c r="O598" s="180"/>
      <c r="P598" s="192"/>
      <c r="Q598" s="185" t="str">
        <f t="shared" si="106"/>
        <v>תשושי נפש</v>
      </c>
      <c r="R598" s="185">
        <f t="shared" si="107"/>
        <v>45</v>
      </c>
      <c r="S598" s="185" t="str">
        <f t="shared" si="108"/>
        <v>אביזרים</v>
      </c>
      <c r="T598" s="186" t="str">
        <f t="shared" si="109"/>
        <v>סלי כביסה</v>
      </c>
      <c r="U598" s="187">
        <f t="shared" si="103"/>
        <v>0</v>
      </c>
      <c r="V598" s="181">
        <f t="shared" si="104"/>
        <v>-2</v>
      </c>
      <c r="W598" s="181">
        <f t="shared" si="105"/>
        <v>150</v>
      </c>
      <c r="X598" s="181">
        <f t="shared" si="113"/>
        <v>0</v>
      </c>
      <c r="Y598" s="193"/>
      <c r="AA598" s="189" t="str">
        <f>'טבלה מרכזת תקן מקור'!A598</f>
        <v>תשושי נפש</v>
      </c>
      <c r="AB598" s="189">
        <f>'טבלה מרכזת תקן מקור'!B598</f>
        <v>45</v>
      </c>
      <c r="AC598" s="189" t="str">
        <f>'טבלה מרכזת תקן מקור'!C598</f>
        <v>אביזרים</v>
      </c>
      <c r="AD598" s="189" t="str">
        <f>'טבלה מרכזת תקן מקור'!D598</f>
        <v>מכבסה</v>
      </c>
      <c r="AE598" s="189" t="str">
        <f>'טבלה מרכזת תקן מקור'!E598</f>
        <v>סלי כביסה</v>
      </c>
      <c r="AF598" s="189">
        <f>'טבלה מרכזת תקן מקור'!F598</f>
        <v>150</v>
      </c>
      <c r="AG598" s="189">
        <f>'טבלה מרכזת תקן מקור'!G598</f>
        <v>2</v>
      </c>
      <c r="AH598" s="189">
        <f>'טבלה מרכזת תקן מקור'!H598</f>
        <v>300</v>
      </c>
    </row>
    <row r="599" spans="2:34" ht="29.25" thickBot="1" x14ac:dyDescent="0.25">
      <c r="B599" s="190" t="str">
        <f>תקן[[#This Row],[סוג מרכז]]</f>
        <v>תשושי נפש</v>
      </c>
      <c r="C599" s="190">
        <f>תקן[[#This Row],[גודל מרכז]]</f>
        <v>45</v>
      </c>
      <c r="D599" s="190" t="str">
        <f>תקן[[#This Row],[סוג פריט]]</f>
        <v>אביזרים</v>
      </c>
      <c r="E599" s="190" t="str">
        <f>תקן[[#This Row],[קטגוריה]]</f>
        <v>חדרי פעילות/תעסוקה</v>
      </c>
      <c r="F599" s="177" t="str">
        <f>תקן[[#This Row],[תיאור הפריט]]</f>
        <v>סלסלות אישיות לעבודות הקשישים</v>
      </c>
      <c r="G599" s="190">
        <f>תקן[[#This Row],[עלות פריט]]</f>
        <v>30</v>
      </c>
      <c r="H599" s="190">
        <f>תקן[[#This Row],[כמות]]</f>
        <v>20</v>
      </c>
      <c r="I599" s="190">
        <f>תקן[[#This Row],[סהכ עלות]]</f>
        <v>600</v>
      </c>
      <c r="J599" s="191"/>
      <c r="K599" s="179" t="str">
        <f t="shared" si="112"/>
        <v>סלסלות אישיות לעבודות הקשישים</v>
      </c>
      <c r="L599" s="180"/>
      <c r="M599" s="181">
        <f t="shared" si="110"/>
        <v>-20</v>
      </c>
      <c r="N599" s="181">
        <f t="shared" si="111"/>
        <v>0</v>
      </c>
      <c r="O599" s="180"/>
      <c r="P599" s="192"/>
      <c r="Q599" s="185" t="str">
        <f t="shared" si="106"/>
        <v>תשושי נפש</v>
      </c>
      <c r="R599" s="185">
        <f t="shared" si="107"/>
        <v>45</v>
      </c>
      <c r="S599" s="185" t="str">
        <f t="shared" si="108"/>
        <v>אביזרים</v>
      </c>
      <c r="T599" s="186" t="str">
        <f t="shared" si="109"/>
        <v>סלסלות אישיות לעבודות הקשישים</v>
      </c>
      <c r="U599" s="187">
        <f t="shared" si="103"/>
        <v>0</v>
      </c>
      <c r="V599" s="181">
        <f t="shared" si="104"/>
        <v>-20</v>
      </c>
      <c r="W599" s="181">
        <f t="shared" si="105"/>
        <v>30</v>
      </c>
      <c r="X599" s="181">
        <f t="shared" si="113"/>
        <v>0</v>
      </c>
      <c r="Y599" s="193"/>
      <c r="AA599" s="189" t="str">
        <f>'טבלה מרכזת תקן מקור'!A599</f>
        <v>תשושי נפש</v>
      </c>
      <c r="AB599" s="189">
        <f>'טבלה מרכזת תקן מקור'!B599</f>
        <v>45</v>
      </c>
      <c r="AC599" s="189" t="str">
        <f>'טבלה מרכזת תקן מקור'!C599</f>
        <v>אביזרים</v>
      </c>
      <c r="AD599" s="189" t="str">
        <f>'טבלה מרכזת תקן מקור'!D599</f>
        <v>חדרי פעילות/תעסוקה</v>
      </c>
      <c r="AE599" s="189" t="str">
        <f>'טבלה מרכזת תקן מקור'!E599</f>
        <v>סלסלות אישיות לעבודות הקשישים</v>
      </c>
      <c r="AF599" s="189">
        <f>'טבלה מרכזת תקן מקור'!F599</f>
        <v>30</v>
      </c>
      <c r="AG599" s="189">
        <f>'טבלה מרכזת תקן מקור'!G599</f>
        <v>20</v>
      </c>
      <c r="AH599" s="189">
        <f>'טבלה מרכזת תקן מקור'!H599</f>
        <v>600</v>
      </c>
    </row>
    <row r="600" spans="2:34" ht="15" thickBot="1" x14ac:dyDescent="0.25">
      <c r="B600" s="190" t="str">
        <f>תקן[[#This Row],[סוג מרכז]]</f>
        <v>תשושי נפש</v>
      </c>
      <c r="C600" s="190">
        <f>תקן[[#This Row],[גודל מרכז]]</f>
        <v>45</v>
      </c>
      <c r="D600" s="190" t="str">
        <f>תקן[[#This Row],[סוג פריט]]</f>
        <v>אביזרים</v>
      </c>
      <c r="E600" s="190" t="str">
        <f>תקן[[#This Row],[קטגוריה]]</f>
        <v>חדר ניקיון</v>
      </c>
      <c r="F600" s="177" t="str">
        <f>תקן[[#This Row],[תיאור הפריט]]</f>
        <v>עגלת ניקיון</v>
      </c>
      <c r="G600" s="190">
        <f>תקן[[#This Row],[עלות פריט]]</f>
        <v>750</v>
      </c>
      <c r="H600" s="190">
        <f>תקן[[#This Row],[כמות]]</f>
        <v>1</v>
      </c>
      <c r="I600" s="190">
        <f>תקן[[#This Row],[סהכ עלות]]</f>
        <v>750</v>
      </c>
      <c r="J600" s="191"/>
      <c r="K600" s="179" t="str">
        <f t="shared" si="112"/>
        <v>עגלת ניקיון</v>
      </c>
      <c r="L600" s="180"/>
      <c r="M600" s="181">
        <f t="shared" si="110"/>
        <v>-1</v>
      </c>
      <c r="N600" s="181">
        <f t="shared" si="111"/>
        <v>0</v>
      </c>
      <c r="O600" s="180"/>
      <c r="P600" s="192"/>
      <c r="Q600" s="185" t="str">
        <f t="shared" si="106"/>
        <v>תשושי נפש</v>
      </c>
      <c r="R600" s="185">
        <f t="shared" si="107"/>
        <v>45</v>
      </c>
      <c r="S600" s="185" t="str">
        <f t="shared" si="108"/>
        <v>אביזרים</v>
      </c>
      <c r="T600" s="186" t="str">
        <f t="shared" si="109"/>
        <v>עגלת ניקיון</v>
      </c>
      <c r="U600" s="187">
        <f t="shared" si="103"/>
        <v>0</v>
      </c>
      <c r="V600" s="181">
        <f t="shared" si="104"/>
        <v>-1</v>
      </c>
      <c r="W600" s="181">
        <f t="shared" si="105"/>
        <v>750</v>
      </c>
      <c r="X600" s="181">
        <f t="shared" si="113"/>
        <v>0</v>
      </c>
      <c r="Y600" s="193"/>
      <c r="AA600" s="189" t="str">
        <f>'טבלה מרכזת תקן מקור'!A600</f>
        <v>תשושי נפש</v>
      </c>
      <c r="AB600" s="189">
        <f>'טבלה מרכזת תקן מקור'!B600</f>
        <v>45</v>
      </c>
      <c r="AC600" s="189" t="str">
        <f>'טבלה מרכזת תקן מקור'!C600</f>
        <v>אביזרים</v>
      </c>
      <c r="AD600" s="189" t="str">
        <f>'טבלה מרכזת תקן מקור'!D600</f>
        <v>חדר ניקיון</v>
      </c>
      <c r="AE600" s="189" t="str">
        <f>'טבלה מרכזת תקן מקור'!E600</f>
        <v>עגלת ניקיון</v>
      </c>
      <c r="AF600" s="189">
        <f>'טבלה מרכזת תקן מקור'!F600</f>
        <v>750</v>
      </c>
      <c r="AG600" s="189">
        <f>'טבלה מרכזת תקן מקור'!G600</f>
        <v>1</v>
      </c>
      <c r="AH600" s="189">
        <f>'טבלה מרכזת תקן מקור'!H600</f>
        <v>750</v>
      </c>
    </row>
    <row r="601" spans="2:34" ht="15" thickBot="1" x14ac:dyDescent="0.25">
      <c r="B601" s="190" t="str">
        <f>תקן[[#This Row],[סוג מרכז]]</f>
        <v>תשושי נפש</v>
      </c>
      <c r="C601" s="190">
        <f>תקן[[#This Row],[גודל מרכז]]</f>
        <v>45</v>
      </c>
      <c r="D601" s="190" t="str">
        <f>תקן[[#This Row],[סוג פריט]]</f>
        <v>אביזרים</v>
      </c>
      <c r="E601" s="190" t="str">
        <f>תקן[[#This Row],[קטגוריה]]</f>
        <v>חדר ניקיון</v>
      </c>
      <c r="F601" s="177" t="str">
        <f>תקן[[#This Row],[תיאור הפריט]]</f>
        <v>פח אשפה</v>
      </c>
      <c r="G601" s="190">
        <f>תקן[[#This Row],[עלות פריט]]</f>
        <v>150</v>
      </c>
      <c r="H601" s="190">
        <f>תקן[[#This Row],[כמות]]</f>
        <v>1</v>
      </c>
      <c r="I601" s="190">
        <f>תקן[[#This Row],[סהכ עלות]]</f>
        <v>150</v>
      </c>
      <c r="J601" s="191"/>
      <c r="K601" s="179" t="str">
        <f t="shared" si="112"/>
        <v>פח אשפה</v>
      </c>
      <c r="L601" s="180"/>
      <c r="M601" s="181">
        <f t="shared" si="110"/>
        <v>-1</v>
      </c>
      <c r="N601" s="181">
        <f t="shared" si="111"/>
        <v>0</v>
      </c>
      <c r="O601" s="180"/>
      <c r="P601" s="192"/>
      <c r="Q601" s="185" t="str">
        <f t="shared" si="106"/>
        <v>תשושי נפש</v>
      </c>
      <c r="R601" s="185">
        <f t="shared" si="107"/>
        <v>45</v>
      </c>
      <c r="S601" s="185" t="str">
        <f t="shared" si="108"/>
        <v>אביזרים</v>
      </c>
      <c r="T601" s="186" t="str">
        <f t="shared" si="109"/>
        <v>פח אשפה</v>
      </c>
      <c r="U601" s="187">
        <f t="shared" si="103"/>
        <v>0</v>
      </c>
      <c r="V601" s="181">
        <f t="shared" si="104"/>
        <v>-1</v>
      </c>
      <c r="W601" s="181">
        <f t="shared" si="105"/>
        <v>150</v>
      </c>
      <c r="X601" s="181">
        <f t="shared" si="113"/>
        <v>0</v>
      </c>
      <c r="Y601" s="193"/>
      <c r="AA601" s="189" t="str">
        <f>'טבלה מרכזת תקן מקור'!A601</f>
        <v>תשושי נפש</v>
      </c>
      <c r="AB601" s="189">
        <f>'טבלה מרכזת תקן מקור'!B601</f>
        <v>45</v>
      </c>
      <c r="AC601" s="189" t="str">
        <f>'טבלה מרכזת תקן מקור'!C601</f>
        <v>אביזרים</v>
      </c>
      <c r="AD601" s="189" t="str">
        <f>'טבלה מרכזת תקן מקור'!D601</f>
        <v>חדר ניקיון</v>
      </c>
      <c r="AE601" s="189" t="str">
        <f>'טבלה מרכזת תקן מקור'!E601</f>
        <v>פח אשפה</v>
      </c>
      <c r="AF601" s="189">
        <f>'טבלה מרכזת תקן מקור'!F601</f>
        <v>150</v>
      </c>
      <c r="AG601" s="189">
        <f>'טבלה מרכזת תקן מקור'!G601</f>
        <v>1</v>
      </c>
      <c r="AH601" s="189">
        <f>'טבלה מרכזת תקן מקור'!H601</f>
        <v>150</v>
      </c>
    </row>
    <row r="602" spans="2:34" ht="15" thickBot="1" x14ac:dyDescent="0.25">
      <c r="B602" s="190" t="str">
        <f>תקן[[#This Row],[סוג מרכז]]</f>
        <v>תשושי נפש</v>
      </c>
      <c r="C602" s="190">
        <f>תקן[[#This Row],[גודל מרכז]]</f>
        <v>45</v>
      </c>
      <c r="D602" s="190" t="str">
        <f>תקן[[#This Row],[סוג פריט]]</f>
        <v>אביזרים</v>
      </c>
      <c r="E602" s="190" t="str">
        <f>תקן[[#This Row],[קטגוריה]]</f>
        <v>חדר רחצה</v>
      </c>
      <c r="F602" s="177" t="str">
        <f>תקן[[#This Row],[תיאור הפריט]]</f>
        <v>פח אשפה</v>
      </c>
      <c r="G602" s="190">
        <f>תקן[[#This Row],[עלות פריט]]</f>
        <v>150</v>
      </c>
      <c r="H602" s="190">
        <f>תקן[[#This Row],[כמות]]</f>
        <v>2</v>
      </c>
      <c r="I602" s="190">
        <f>תקן[[#This Row],[סהכ עלות]]</f>
        <v>300</v>
      </c>
      <c r="J602" s="191"/>
      <c r="K602" s="179" t="str">
        <f t="shared" si="112"/>
        <v>פח אשפה</v>
      </c>
      <c r="L602" s="180"/>
      <c r="M602" s="181">
        <f t="shared" si="110"/>
        <v>-2</v>
      </c>
      <c r="N602" s="181">
        <f t="shared" si="111"/>
        <v>0</v>
      </c>
      <c r="O602" s="180"/>
      <c r="P602" s="192"/>
      <c r="Q602" s="185" t="str">
        <f t="shared" si="106"/>
        <v>תשושי נפש</v>
      </c>
      <c r="R602" s="185">
        <f t="shared" si="107"/>
        <v>45</v>
      </c>
      <c r="S602" s="185" t="str">
        <f t="shared" si="108"/>
        <v>אביזרים</v>
      </c>
      <c r="T602" s="186" t="str">
        <f t="shared" si="109"/>
        <v>פח אשפה</v>
      </c>
      <c r="U602" s="187">
        <f t="shared" si="103"/>
        <v>0</v>
      </c>
      <c r="V602" s="181">
        <f t="shared" si="104"/>
        <v>-2</v>
      </c>
      <c r="W602" s="181">
        <f t="shared" si="105"/>
        <v>150</v>
      </c>
      <c r="X602" s="181">
        <f t="shared" si="113"/>
        <v>0</v>
      </c>
      <c r="Y602" s="193"/>
      <c r="AA602" s="189" t="str">
        <f>'טבלה מרכזת תקן מקור'!A602</f>
        <v>תשושי נפש</v>
      </c>
      <c r="AB602" s="189">
        <f>'טבלה מרכזת תקן מקור'!B602</f>
        <v>45</v>
      </c>
      <c r="AC602" s="189" t="str">
        <f>'טבלה מרכזת תקן מקור'!C602</f>
        <v>אביזרים</v>
      </c>
      <c r="AD602" s="189" t="str">
        <f>'טבלה מרכזת תקן מקור'!D602</f>
        <v>חדר רחצה</v>
      </c>
      <c r="AE602" s="189" t="str">
        <f>'טבלה מרכזת תקן מקור'!E602</f>
        <v>פח אשפה</v>
      </c>
      <c r="AF602" s="189">
        <f>'טבלה מרכזת תקן מקור'!F602</f>
        <v>150</v>
      </c>
      <c r="AG602" s="189">
        <f>'טבלה מרכזת תקן מקור'!G602</f>
        <v>2</v>
      </c>
      <c r="AH602" s="189">
        <f>'טבלה מרכזת תקן מקור'!H602</f>
        <v>300</v>
      </c>
    </row>
    <row r="603" spans="2:34" ht="15" thickBot="1" x14ac:dyDescent="0.25">
      <c r="B603" s="190" t="str">
        <f>תקן[[#This Row],[סוג מרכז]]</f>
        <v>תשושי נפש</v>
      </c>
      <c r="C603" s="190">
        <f>תקן[[#This Row],[גודל מרכז]]</f>
        <v>45</v>
      </c>
      <c r="D603" s="190" t="str">
        <f>תקן[[#This Row],[סוג פריט]]</f>
        <v>אביזרים</v>
      </c>
      <c r="E603" s="190" t="str">
        <f>תקן[[#This Row],[קטגוריה]]</f>
        <v>חדרי פעילות/תעסוקה</v>
      </c>
      <c r="F603" s="177" t="str">
        <f>תקן[[#This Row],[תיאור הפריט]]</f>
        <v>פח אשפה</v>
      </c>
      <c r="G603" s="190">
        <f>תקן[[#This Row],[עלות פריט]]</f>
        <v>150</v>
      </c>
      <c r="H603" s="190">
        <f>תקן[[#This Row],[כמות]]</f>
        <v>3</v>
      </c>
      <c r="I603" s="190">
        <f>תקן[[#This Row],[סהכ עלות]]</f>
        <v>450</v>
      </c>
      <c r="J603" s="191"/>
      <c r="K603" s="179" t="str">
        <f t="shared" si="112"/>
        <v>פח אשפה</v>
      </c>
      <c r="L603" s="180"/>
      <c r="M603" s="181">
        <f t="shared" si="110"/>
        <v>-3</v>
      </c>
      <c r="N603" s="181">
        <f t="shared" si="111"/>
        <v>0</v>
      </c>
      <c r="O603" s="180"/>
      <c r="P603" s="192"/>
      <c r="Q603" s="185" t="str">
        <f t="shared" si="106"/>
        <v>תשושי נפש</v>
      </c>
      <c r="R603" s="185">
        <f t="shared" si="107"/>
        <v>45</v>
      </c>
      <c r="S603" s="185" t="str">
        <f t="shared" si="108"/>
        <v>אביזרים</v>
      </c>
      <c r="T603" s="186" t="str">
        <f t="shared" si="109"/>
        <v>פח אשפה</v>
      </c>
      <c r="U603" s="187">
        <f t="shared" si="103"/>
        <v>0</v>
      </c>
      <c r="V603" s="181">
        <f t="shared" si="104"/>
        <v>-3</v>
      </c>
      <c r="W603" s="181">
        <f t="shared" si="105"/>
        <v>150</v>
      </c>
      <c r="X603" s="181">
        <f t="shared" si="113"/>
        <v>0</v>
      </c>
      <c r="Y603" s="193"/>
      <c r="AA603" s="189" t="str">
        <f>'טבלה מרכזת תקן מקור'!A603</f>
        <v>תשושי נפש</v>
      </c>
      <c r="AB603" s="189">
        <f>'טבלה מרכזת תקן מקור'!B603</f>
        <v>45</v>
      </c>
      <c r="AC603" s="189" t="str">
        <f>'טבלה מרכזת תקן מקור'!C603</f>
        <v>אביזרים</v>
      </c>
      <c r="AD603" s="189" t="str">
        <f>'טבלה מרכזת תקן מקור'!D603</f>
        <v>חדרי פעילות/תעסוקה</v>
      </c>
      <c r="AE603" s="189" t="str">
        <f>'טבלה מרכזת תקן מקור'!E603</f>
        <v>פח אשפה</v>
      </c>
      <c r="AF603" s="189">
        <f>'טבלה מרכזת תקן מקור'!F603</f>
        <v>150</v>
      </c>
      <c r="AG603" s="189">
        <f>'טבלה מרכזת תקן מקור'!G603</f>
        <v>3</v>
      </c>
      <c r="AH603" s="189">
        <f>'טבלה מרכזת תקן מקור'!H603</f>
        <v>450</v>
      </c>
    </row>
    <row r="604" spans="2:34" ht="29.25" thickBot="1" x14ac:dyDescent="0.25">
      <c r="B604" s="190" t="str">
        <f>תקן[[#This Row],[סוג מרכז]]</f>
        <v>תשושי נפש</v>
      </c>
      <c r="C604" s="190">
        <f>תקן[[#This Row],[גודל מרכז]]</f>
        <v>45</v>
      </c>
      <c r="D604" s="190" t="str">
        <f>תקן[[#This Row],[סוג פריט]]</f>
        <v>אביזרים</v>
      </c>
      <c r="E604" s="190" t="str">
        <f>תקן[[#This Row],[קטגוריה]]</f>
        <v>חדר אוכל</v>
      </c>
      <c r="F604" s="177" t="str">
        <f>תקן[[#This Row],[תיאור הפריט]]</f>
        <v>פריטי עיצוב, תמונות, מיכל צמחים וכדו' (תקציב)</v>
      </c>
      <c r="G604" s="190">
        <f>תקן[[#This Row],[עלות פריט]]</f>
        <v>1000</v>
      </c>
      <c r="H604" s="190">
        <f>תקן[[#This Row],[כמות]]</f>
        <v>4</v>
      </c>
      <c r="I604" s="190">
        <f>תקן[[#This Row],[סהכ עלות]]</f>
        <v>4000</v>
      </c>
      <c r="J604" s="191"/>
      <c r="K604" s="179" t="str">
        <f t="shared" si="112"/>
        <v>פריטי עיצוב, תמונות, מיכל צמחים וכדו' (תקציב)</v>
      </c>
      <c r="L604" s="180"/>
      <c r="M604" s="181">
        <f t="shared" si="110"/>
        <v>-4</v>
      </c>
      <c r="N604" s="181">
        <f t="shared" si="111"/>
        <v>0</v>
      </c>
      <c r="O604" s="180"/>
      <c r="P604" s="192"/>
      <c r="Q604" s="185" t="str">
        <f t="shared" si="106"/>
        <v>תשושי נפש</v>
      </c>
      <c r="R604" s="185">
        <f t="shared" si="107"/>
        <v>45</v>
      </c>
      <c r="S604" s="185" t="str">
        <f t="shared" si="108"/>
        <v>אביזרים</v>
      </c>
      <c r="T604" s="186" t="str">
        <f t="shared" si="109"/>
        <v>פריטי עיצוב, תמונות, מיכל צמחים וכדו' (תקציב)</v>
      </c>
      <c r="U604" s="187">
        <f t="shared" si="103"/>
        <v>0</v>
      </c>
      <c r="V604" s="181">
        <f t="shared" si="104"/>
        <v>-4</v>
      </c>
      <c r="W604" s="181">
        <f t="shared" si="105"/>
        <v>1000</v>
      </c>
      <c r="X604" s="181">
        <f t="shared" si="113"/>
        <v>0</v>
      </c>
      <c r="Y604" s="193"/>
      <c r="AA604" s="189" t="str">
        <f>'טבלה מרכזת תקן מקור'!A604</f>
        <v>תשושי נפש</v>
      </c>
      <c r="AB604" s="189">
        <f>'טבלה מרכזת תקן מקור'!B604</f>
        <v>45</v>
      </c>
      <c r="AC604" s="189" t="str">
        <f>'טבלה מרכזת תקן מקור'!C604</f>
        <v>אביזרים</v>
      </c>
      <c r="AD604" s="189" t="str">
        <f>'טבלה מרכזת תקן מקור'!D604</f>
        <v>חדר אוכל</v>
      </c>
      <c r="AE604" s="189" t="str">
        <f>'טבלה מרכזת תקן מקור'!E604</f>
        <v>פריטי עיצוב, תמונות, מיכל צמחים וכדו' (תקציב)</v>
      </c>
      <c r="AF604" s="189">
        <f>'טבלה מרכזת תקן מקור'!F604</f>
        <v>1000</v>
      </c>
      <c r="AG604" s="189">
        <f>'טבלה מרכזת תקן מקור'!G604</f>
        <v>4</v>
      </c>
      <c r="AH604" s="189">
        <f>'טבלה מרכזת תקן מקור'!H604</f>
        <v>4000</v>
      </c>
    </row>
    <row r="605" spans="2:34" ht="15" thickBot="1" x14ac:dyDescent="0.25">
      <c r="B605" s="190" t="str">
        <f>תקן[[#This Row],[סוג מרכז]]</f>
        <v>תשושי נפש</v>
      </c>
      <c r="C605" s="190">
        <f>תקן[[#This Row],[גודל מרכז]]</f>
        <v>45</v>
      </c>
      <c r="D605" s="190" t="str">
        <f>תקן[[#This Row],[סוג פריט]]</f>
        <v>אביזרים</v>
      </c>
      <c r="E605" s="190" t="str">
        <f>תקן[[#This Row],[קטגוריה]]</f>
        <v>חדר רחצה</v>
      </c>
      <c r="F605" s="177" t="str">
        <f>תקן[[#This Row],[תיאור הפריט]]</f>
        <v>קולב בגדים</v>
      </c>
      <c r="G605" s="190">
        <f>תקן[[#This Row],[עלות פריט]]</f>
        <v>300</v>
      </c>
      <c r="H605" s="190">
        <f>תקן[[#This Row],[כמות]]</f>
        <v>1</v>
      </c>
      <c r="I605" s="190">
        <f>תקן[[#This Row],[סהכ עלות]]</f>
        <v>300</v>
      </c>
      <c r="J605" s="191"/>
      <c r="K605" s="179" t="str">
        <f t="shared" si="112"/>
        <v>קולב בגדים</v>
      </c>
      <c r="L605" s="180"/>
      <c r="M605" s="181">
        <f t="shared" si="110"/>
        <v>-1</v>
      </c>
      <c r="N605" s="181">
        <f t="shared" si="111"/>
        <v>0</v>
      </c>
      <c r="O605" s="180"/>
      <c r="P605" s="192"/>
      <c r="Q605" s="185" t="str">
        <f t="shared" si="106"/>
        <v>תשושי נפש</v>
      </c>
      <c r="R605" s="185">
        <f t="shared" si="107"/>
        <v>45</v>
      </c>
      <c r="S605" s="185" t="str">
        <f t="shared" si="108"/>
        <v>אביזרים</v>
      </c>
      <c r="T605" s="186" t="str">
        <f t="shared" si="109"/>
        <v>קולב בגדים</v>
      </c>
      <c r="U605" s="187">
        <f t="shared" si="103"/>
        <v>0</v>
      </c>
      <c r="V605" s="181">
        <f t="shared" si="104"/>
        <v>-1</v>
      </c>
      <c r="W605" s="181">
        <f t="shared" si="105"/>
        <v>300</v>
      </c>
      <c r="X605" s="181">
        <f t="shared" si="113"/>
        <v>0</v>
      </c>
      <c r="Y605" s="193"/>
      <c r="AA605" s="189" t="str">
        <f>'טבלה מרכזת תקן מקור'!A605</f>
        <v>תשושי נפש</v>
      </c>
      <c r="AB605" s="189">
        <f>'טבלה מרכזת תקן מקור'!B605</f>
        <v>45</v>
      </c>
      <c r="AC605" s="189" t="str">
        <f>'טבלה מרכזת תקן מקור'!C605</f>
        <v>אביזרים</v>
      </c>
      <c r="AD605" s="189" t="str">
        <f>'טבלה מרכזת תקן מקור'!D605</f>
        <v>חדר רחצה</v>
      </c>
      <c r="AE605" s="189" t="str">
        <f>'טבלה מרכזת תקן מקור'!E605</f>
        <v>קולב בגדים</v>
      </c>
      <c r="AF605" s="189">
        <f>'טבלה מרכזת תקן מקור'!F605</f>
        <v>300</v>
      </c>
      <c r="AG605" s="189">
        <f>'טבלה מרכזת תקן מקור'!G605</f>
        <v>1</v>
      </c>
      <c r="AH605" s="189">
        <f>'טבלה מרכזת תקן מקור'!H605</f>
        <v>300</v>
      </c>
    </row>
    <row r="606" spans="2:34" ht="15" thickBot="1" x14ac:dyDescent="0.25">
      <c r="B606" s="190" t="str">
        <f>תקן[[#This Row],[סוג מרכז]]</f>
        <v>תשושי נפש</v>
      </c>
      <c r="C606" s="190">
        <f>תקן[[#This Row],[גודל מרכז]]</f>
        <v>45</v>
      </c>
      <c r="D606" s="190" t="str">
        <f>תקן[[#This Row],[סוג פריט]]</f>
        <v>אביזרים</v>
      </c>
      <c r="E606" s="190" t="str">
        <f>תקן[[#This Row],[קטגוריה]]</f>
        <v>חדרי צוות/רב תחומי</v>
      </c>
      <c r="F606" s="177" t="str">
        <f>תקן[[#This Row],[תיאור הפריט]]</f>
        <v>קולב בגדים</v>
      </c>
      <c r="G606" s="190">
        <f>תקן[[#This Row],[עלות פריט]]</f>
        <v>300</v>
      </c>
      <c r="H606" s="190">
        <f>תקן[[#This Row],[כמות]]</f>
        <v>1</v>
      </c>
      <c r="I606" s="190">
        <f>תקן[[#This Row],[סהכ עלות]]</f>
        <v>300</v>
      </c>
      <c r="J606" s="191"/>
      <c r="K606" s="179" t="str">
        <f t="shared" si="112"/>
        <v>קולב בגדים</v>
      </c>
      <c r="L606" s="180"/>
      <c r="M606" s="181">
        <f t="shared" si="110"/>
        <v>-1</v>
      </c>
      <c r="N606" s="181">
        <f t="shared" si="111"/>
        <v>0</v>
      </c>
      <c r="O606" s="180"/>
      <c r="P606" s="192"/>
      <c r="Q606" s="185" t="str">
        <f t="shared" si="106"/>
        <v>תשושי נפש</v>
      </c>
      <c r="R606" s="185">
        <f t="shared" si="107"/>
        <v>45</v>
      </c>
      <c r="S606" s="185" t="str">
        <f t="shared" si="108"/>
        <v>אביזרים</v>
      </c>
      <c r="T606" s="186" t="str">
        <f t="shared" si="109"/>
        <v>קולב בגדים</v>
      </c>
      <c r="U606" s="187">
        <f t="shared" si="103"/>
        <v>0</v>
      </c>
      <c r="V606" s="181">
        <f t="shared" si="104"/>
        <v>-1</v>
      </c>
      <c r="W606" s="181">
        <f t="shared" si="105"/>
        <v>300</v>
      </c>
      <c r="X606" s="181">
        <f t="shared" si="113"/>
        <v>0</v>
      </c>
      <c r="Y606" s="193"/>
      <c r="AA606" s="189" t="str">
        <f>'טבלה מרכזת תקן מקור'!A606</f>
        <v>תשושי נפש</v>
      </c>
      <c r="AB606" s="189">
        <f>'טבלה מרכזת תקן מקור'!B606</f>
        <v>45</v>
      </c>
      <c r="AC606" s="189" t="str">
        <f>'טבלה מרכזת תקן מקור'!C606</f>
        <v>אביזרים</v>
      </c>
      <c r="AD606" s="189" t="str">
        <f>'טבלה מרכזת תקן מקור'!D606</f>
        <v>חדרי צוות/רב תחומי</v>
      </c>
      <c r="AE606" s="189" t="str">
        <f>'טבלה מרכזת תקן מקור'!E606</f>
        <v>קולב בגדים</v>
      </c>
      <c r="AF606" s="189">
        <f>'טבלה מרכזת תקן מקור'!F606</f>
        <v>300</v>
      </c>
      <c r="AG606" s="189">
        <f>'טבלה מרכזת תקן מקור'!G606</f>
        <v>1</v>
      </c>
      <c r="AH606" s="189">
        <f>'טבלה מרכזת תקן מקור'!H606</f>
        <v>300</v>
      </c>
    </row>
    <row r="607" spans="2:34" ht="15" thickBot="1" x14ac:dyDescent="0.25">
      <c r="B607" s="190" t="str">
        <f>תקן[[#This Row],[סוג מרכז]]</f>
        <v>תשושי נפש</v>
      </c>
      <c r="C607" s="190">
        <f>תקן[[#This Row],[גודל מרכז]]</f>
        <v>45</v>
      </c>
      <c r="D607" s="190" t="str">
        <f>תקן[[#This Row],[סוג פריט]]</f>
        <v>אביזרים</v>
      </c>
      <c r="E607" s="190" t="str">
        <f>תקן[[#This Row],[קטגוריה]]</f>
        <v>מכבסה</v>
      </c>
      <c r="F607" s="177" t="str">
        <f>תקן[[#This Row],[תיאור הפריט]]</f>
        <v>קרש גיהוץ + מגהץ</v>
      </c>
      <c r="G607" s="190">
        <f>תקן[[#This Row],[עלות פריט]]</f>
        <v>1000</v>
      </c>
      <c r="H607" s="190">
        <f>תקן[[#This Row],[כמות]]</f>
        <v>1</v>
      </c>
      <c r="I607" s="190">
        <f>תקן[[#This Row],[סהכ עלות]]</f>
        <v>1000</v>
      </c>
      <c r="J607" s="191"/>
      <c r="K607" s="179" t="str">
        <f t="shared" si="112"/>
        <v>קרש גיהוץ + מגהץ</v>
      </c>
      <c r="L607" s="180"/>
      <c r="M607" s="181">
        <f t="shared" si="110"/>
        <v>-1</v>
      </c>
      <c r="N607" s="181">
        <f t="shared" si="111"/>
        <v>0</v>
      </c>
      <c r="O607" s="180"/>
      <c r="P607" s="192"/>
      <c r="Q607" s="185" t="str">
        <f t="shared" si="106"/>
        <v>תשושי נפש</v>
      </c>
      <c r="R607" s="185">
        <f t="shared" si="107"/>
        <v>45</v>
      </c>
      <c r="S607" s="185" t="str">
        <f t="shared" si="108"/>
        <v>אביזרים</v>
      </c>
      <c r="T607" s="186" t="str">
        <f t="shared" si="109"/>
        <v>קרש גיהוץ + מגהץ</v>
      </c>
      <c r="U607" s="187">
        <f t="shared" si="103"/>
        <v>0</v>
      </c>
      <c r="V607" s="181">
        <f t="shared" si="104"/>
        <v>-1</v>
      </c>
      <c r="W607" s="181">
        <f t="shared" si="105"/>
        <v>1000</v>
      </c>
      <c r="X607" s="181">
        <f t="shared" si="113"/>
        <v>0</v>
      </c>
      <c r="Y607" s="193"/>
      <c r="AA607" s="189" t="str">
        <f>'טבלה מרכזת תקן מקור'!A607</f>
        <v>תשושי נפש</v>
      </c>
      <c r="AB607" s="189">
        <f>'טבלה מרכזת תקן מקור'!B607</f>
        <v>45</v>
      </c>
      <c r="AC607" s="189" t="str">
        <f>'טבלה מרכזת תקן מקור'!C607</f>
        <v>אביזרים</v>
      </c>
      <c r="AD607" s="189" t="str">
        <f>'טבלה מרכזת תקן מקור'!D607</f>
        <v>מכבסה</v>
      </c>
      <c r="AE607" s="189" t="str">
        <f>'טבלה מרכזת תקן מקור'!E607</f>
        <v>קרש גיהוץ + מגהץ</v>
      </c>
      <c r="AF607" s="189">
        <f>'טבלה מרכזת תקן מקור'!F607</f>
        <v>1000</v>
      </c>
      <c r="AG607" s="189">
        <f>'טבלה מרכזת תקן מקור'!G607</f>
        <v>1</v>
      </c>
      <c r="AH607" s="189">
        <f>'טבלה מרכזת תקן מקור'!H607</f>
        <v>1000</v>
      </c>
    </row>
    <row r="608" spans="2:34" ht="15" thickBot="1" x14ac:dyDescent="0.25">
      <c r="B608" s="190" t="str">
        <f>תקן[[#This Row],[סוג מרכז]]</f>
        <v>תשושי נפש</v>
      </c>
      <c r="C608" s="190">
        <f>תקן[[#This Row],[גודל מרכז]]</f>
        <v>45</v>
      </c>
      <c r="D608" s="190" t="str">
        <f>תקן[[#This Row],[סוג פריט]]</f>
        <v>אביזרים</v>
      </c>
      <c r="E608" s="190" t="str">
        <f>תקן[[#This Row],[קטגוריה]]</f>
        <v>חדר רחצה</v>
      </c>
      <c r="F608" s="177" t="str">
        <f>תקן[[#This Row],[תיאור הפריט]]</f>
        <v>שטיח למניעת החלקה</v>
      </c>
      <c r="G608" s="190">
        <f>תקן[[#This Row],[עלות פריט]]</f>
        <v>200</v>
      </c>
      <c r="H608" s="190">
        <f>תקן[[#This Row],[כמות]]</f>
        <v>2</v>
      </c>
      <c r="I608" s="190">
        <f>תקן[[#This Row],[סהכ עלות]]</f>
        <v>400</v>
      </c>
      <c r="J608" s="191"/>
      <c r="K608" s="179" t="str">
        <f t="shared" si="112"/>
        <v>שטיח למניעת החלקה</v>
      </c>
      <c r="L608" s="180"/>
      <c r="M608" s="181">
        <f t="shared" si="110"/>
        <v>-2</v>
      </c>
      <c r="N608" s="181">
        <f t="shared" si="111"/>
        <v>0</v>
      </c>
      <c r="O608" s="180"/>
      <c r="P608" s="192"/>
      <c r="Q608" s="185" t="str">
        <f t="shared" si="106"/>
        <v>תשושי נפש</v>
      </c>
      <c r="R608" s="185">
        <f t="shared" si="107"/>
        <v>45</v>
      </c>
      <c r="S608" s="185" t="str">
        <f t="shared" si="108"/>
        <v>אביזרים</v>
      </c>
      <c r="T608" s="186" t="str">
        <f t="shared" si="109"/>
        <v>שטיח למניעת החלקה</v>
      </c>
      <c r="U608" s="187">
        <f t="shared" si="103"/>
        <v>0</v>
      </c>
      <c r="V608" s="181">
        <f t="shared" si="104"/>
        <v>-2</v>
      </c>
      <c r="W608" s="181">
        <f t="shared" si="105"/>
        <v>200</v>
      </c>
      <c r="X608" s="181">
        <f t="shared" si="113"/>
        <v>0</v>
      </c>
      <c r="Y608" s="193"/>
      <c r="AA608" s="189" t="str">
        <f>'טבלה מרכזת תקן מקור'!A608</f>
        <v>תשושי נפש</v>
      </c>
      <c r="AB608" s="189">
        <f>'טבלה מרכזת תקן מקור'!B608</f>
        <v>45</v>
      </c>
      <c r="AC608" s="189" t="str">
        <f>'טבלה מרכזת תקן מקור'!C608</f>
        <v>אביזרים</v>
      </c>
      <c r="AD608" s="189" t="str">
        <f>'טבלה מרכזת תקן מקור'!D608</f>
        <v>חדר רחצה</v>
      </c>
      <c r="AE608" s="189" t="str">
        <f>'טבלה מרכזת תקן מקור'!E608</f>
        <v>שטיח למניעת החלקה</v>
      </c>
      <c r="AF608" s="189">
        <f>'טבלה מרכזת תקן מקור'!F608</f>
        <v>200</v>
      </c>
      <c r="AG608" s="189">
        <f>'טבלה מרכזת תקן מקור'!G608</f>
        <v>2</v>
      </c>
      <c r="AH608" s="189">
        <f>'טבלה מרכזת תקן מקור'!H608</f>
        <v>400</v>
      </c>
    </row>
    <row r="609" spans="2:34" ht="29.25" thickBot="1" x14ac:dyDescent="0.25">
      <c r="B609" s="190" t="str">
        <f>תקן[[#This Row],[סוג מרכז]]</f>
        <v>תשושי נפש</v>
      </c>
      <c r="C609" s="190">
        <f>תקן[[#This Row],[גודל מרכז]]</f>
        <v>45</v>
      </c>
      <c r="D609" s="190" t="str">
        <f>תקן[[#This Row],[סוג פריט]]</f>
        <v>אביזרים</v>
      </c>
      <c r="E609" s="190" t="str">
        <f>תקן[[#This Row],[קטגוריה]]</f>
        <v>כללי</v>
      </c>
      <c r="F609" s="177" t="str">
        <f>תקן[[#This Row],[תיאור הפריט]]</f>
        <v>שילוט חיצוני למרכז (תקציב)</v>
      </c>
      <c r="G609" s="190">
        <f>תקן[[#This Row],[עלות פריט]]</f>
        <v>8000</v>
      </c>
      <c r="H609" s="190">
        <f>תקן[[#This Row],[כמות]]</f>
        <v>1</v>
      </c>
      <c r="I609" s="190">
        <f>תקן[[#This Row],[סהכ עלות]]</f>
        <v>8000</v>
      </c>
      <c r="J609" s="191"/>
      <c r="K609" s="179" t="str">
        <f t="shared" si="112"/>
        <v>שילוט חיצוני למרכז (תקציב)</v>
      </c>
      <c r="L609" s="180"/>
      <c r="M609" s="181">
        <f t="shared" si="110"/>
        <v>-1</v>
      </c>
      <c r="N609" s="181">
        <f t="shared" si="111"/>
        <v>0</v>
      </c>
      <c r="O609" s="180"/>
      <c r="P609" s="192"/>
      <c r="Q609" s="185" t="str">
        <f t="shared" si="106"/>
        <v>תשושי נפש</v>
      </c>
      <c r="R609" s="185">
        <f t="shared" si="107"/>
        <v>45</v>
      </c>
      <c r="S609" s="185" t="str">
        <f t="shared" si="108"/>
        <v>אביזרים</v>
      </c>
      <c r="T609" s="186" t="str">
        <f t="shared" si="109"/>
        <v>שילוט חיצוני למרכז (תקציב)</v>
      </c>
      <c r="U609" s="187">
        <f t="shared" si="103"/>
        <v>0</v>
      </c>
      <c r="V609" s="181">
        <f t="shared" si="104"/>
        <v>-1</v>
      </c>
      <c r="W609" s="181">
        <f t="shared" si="105"/>
        <v>8000</v>
      </c>
      <c r="X609" s="181">
        <f t="shared" si="113"/>
        <v>0</v>
      </c>
      <c r="Y609" s="193"/>
      <c r="AA609" s="189" t="str">
        <f>'טבלה מרכזת תקן מקור'!A609</f>
        <v>תשושי נפש</v>
      </c>
      <c r="AB609" s="189">
        <f>'טבלה מרכזת תקן מקור'!B609</f>
        <v>45</v>
      </c>
      <c r="AC609" s="189" t="str">
        <f>'טבלה מרכזת תקן מקור'!C609</f>
        <v>אביזרים</v>
      </c>
      <c r="AD609" s="189" t="str">
        <f>'טבלה מרכזת תקן מקור'!D609</f>
        <v>כללי</v>
      </c>
      <c r="AE609" s="189" t="str">
        <f>'טבלה מרכזת תקן מקור'!E609</f>
        <v>שילוט חיצוני למרכז (תקציב)</v>
      </c>
      <c r="AF609" s="189">
        <f>'טבלה מרכזת תקן מקור'!F609</f>
        <v>8000</v>
      </c>
      <c r="AG609" s="189">
        <f>'טבלה מרכזת תקן מקור'!G609</f>
        <v>1</v>
      </c>
      <c r="AH609" s="189">
        <f>'טבלה מרכזת תקן מקור'!H609</f>
        <v>8000</v>
      </c>
    </row>
    <row r="610" spans="2:34" ht="15" thickBot="1" x14ac:dyDescent="0.25">
      <c r="B610" s="190" t="str">
        <f>תקן[[#This Row],[סוג מרכז]]</f>
        <v>תשושי נפש</v>
      </c>
      <c r="C610" s="190">
        <f>תקן[[#This Row],[גודל מרכז]]</f>
        <v>45</v>
      </c>
      <c r="D610" s="190" t="str">
        <f>תקן[[#This Row],[סוג פריט]]</f>
        <v>אביזרים</v>
      </c>
      <c r="E610" s="190" t="str">
        <f>תקן[[#This Row],[קטגוריה]]</f>
        <v>כללי</v>
      </c>
      <c r="F610" s="177" t="str">
        <f>תקן[[#This Row],[תיאור הפריט]]</f>
        <v>שעון נוכחות</v>
      </c>
      <c r="G610" s="190">
        <f>תקן[[#This Row],[עלות פריט]]</f>
        <v>900</v>
      </c>
      <c r="H610" s="190">
        <f>תקן[[#This Row],[כמות]]</f>
        <v>1</v>
      </c>
      <c r="I610" s="190">
        <f>תקן[[#This Row],[סהכ עלות]]</f>
        <v>900</v>
      </c>
      <c r="J610" s="191"/>
      <c r="K610" s="179" t="str">
        <f t="shared" si="112"/>
        <v>שעון נוכחות</v>
      </c>
      <c r="L610" s="180"/>
      <c r="M610" s="181">
        <f t="shared" si="110"/>
        <v>-1</v>
      </c>
      <c r="N610" s="181">
        <f t="shared" si="111"/>
        <v>0</v>
      </c>
      <c r="O610" s="180"/>
      <c r="P610" s="192"/>
      <c r="Q610" s="185" t="str">
        <f t="shared" si="106"/>
        <v>תשושי נפש</v>
      </c>
      <c r="R610" s="185">
        <f t="shared" si="107"/>
        <v>45</v>
      </c>
      <c r="S610" s="185" t="str">
        <f t="shared" si="108"/>
        <v>אביזרים</v>
      </c>
      <c r="T610" s="186" t="str">
        <f t="shared" si="109"/>
        <v>שעון נוכחות</v>
      </c>
      <c r="U610" s="187">
        <f t="shared" si="103"/>
        <v>0</v>
      </c>
      <c r="V610" s="181">
        <f t="shared" si="104"/>
        <v>-1</v>
      </c>
      <c r="W610" s="181">
        <f t="shared" si="105"/>
        <v>900</v>
      </c>
      <c r="X610" s="181">
        <f t="shared" si="113"/>
        <v>0</v>
      </c>
      <c r="Y610" s="193"/>
      <c r="AA610" s="189" t="str">
        <f>'טבלה מרכזת תקן מקור'!A610</f>
        <v>תשושי נפש</v>
      </c>
      <c r="AB610" s="189">
        <f>'טבלה מרכזת תקן מקור'!B610</f>
        <v>45</v>
      </c>
      <c r="AC610" s="189" t="str">
        <f>'טבלה מרכזת תקן מקור'!C610</f>
        <v>אביזרים</v>
      </c>
      <c r="AD610" s="189" t="str">
        <f>'טבלה מרכזת תקן מקור'!D610</f>
        <v>כללי</v>
      </c>
      <c r="AE610" s="189" t="str">
        <f>'טבלה מרכזת תקן מקור'!E610</f>
        <v>שעון נוכחות</v>
      </c>
      <c r="AF610" s="189">
        <f>'טבלה מרכזת תקן מקור'!F610</f>
        <v>900</v>
      </c>
      <c r="AG610" s="189">
        <f>'טבלה מרכזת תקן מקור'!G610</f>
        <v>1</v>
      </c>
      <c r="AH610" s="189">
        <f>'טבלה מרכזת תקן מקור'!H610</f>
        <v>900</v>
      </c>
    </row>
    <row r="611" spans="2:34" ht="15" thickBot="1" x14ac:dyDescent="0.25">
      <c r="B611" s="190" t="str">
        <f>תקן[[#This Row],[סוג מרכז]]</f>
        <v>תשושי נפש</v>
      </c>
      <c r="C611" s="190">
        <f>תקן[[#This Row],[גודל מרכז]]</f>
        <v>45</v>
      </c>
      <c r="D611" s="190" t="str">
        <f>תקן[[#This Row],[סוג פריט]]</f>
        <v>אביזרים</v>
      </c>
      <c r="E611" s="190" t="str">
        <f>תקן[[#This Row],[קטגוריה]]</f>
        <v>כללי</v>
      </c>
      <c r="F611" s="177" t="str">
        <f>תקן[[#This Row],[תיאור הפריט]]</f>
        <v>שעון קיר</v>
      </c>
      <c r="G611" s="190">
        <f>תקן[[#This Row],[עלות פריט]]</f>
        <v>150</v>
      </c>
      <c r="H611" s="190">
        <f>תקן[[#This Row],[כמות]]</f>
        <v>2</v>
      </c>
      <c r="I611" s="190">
        <f>תקן[[#This Row],[סהכ עלות]]</f>
        <v>300</v>
      </c>
      <c r="J611" s="191"/>
      <c r="K611" s="179" t="str">
        <f t="shared" si="112"/>
        <v>שעון קיר</v>
      </c>
      <c r="L611" s="180"/>
      <c r="M611" s="181">
        <f t="shared" si="110"/>
        <v>-2</v>
      </c>
      <c r="N611" s="181">
        <f t="shared" si="111"/>
        <v>0</v>
      </c>
      <c r="O611" s="180"/>
      <c r="P611" s="192"/>
      <c r="Q611" s="185" t="str">
        <f t="shared" si="106"/>
        <v>תשושי נפש</v>
      </c>
      <c r="R611" s="185">
        <f t="shared" si="107"/>
        <v>45</v>
      </c>
      <c r="S611" s="185" t="str">
        <f t="shared" si="108"/>
        <v>אביזרים</v>
      </c>
      <c r="T611" s="186" t="str">
        <f t="shared" si="109"/>
        <v>שעון קיר</v>
      </c>
      <c r="U611" s="187">
        <f t="shared" si="103"/>
        <v>0</v>
      </c>
      <c r="V611" s="181">
        <f t="shared" si="104"/>
        <v>-2</v>
      </c>
      <c r="W611" s="181">
        <f t="shared" si="105"/>
        <v>150</v>
      </c>
      <c r="X611" s="181">
        <f t="shared" si="113"/>
        <v>0</v>
      </c>
      <c r="Y611" s="193"/>
      <c r="AA611" s="189" t="str">
        <f>'טבלה מרכזת תקן מקור'!A611</f>
        <v>תשושי נפש</v>
      </c>
      <c r="AB611" s="189">
        <f>'טבלה מרכזת תקן מקור'!B611</f>
        <v>45</v>
      </c>
      <c r="AC611" s="189" t="str">
        <f>'טבלה מרכזת תקן מקור'!C611</f>
        <v>אביזרים</v>
      </c>
      <c r="AD611" s="189" t="str">
        <f>'טבלה מרכזת תקן מקור'!D611</f>
        <v>כללי</v>
      </c>
      <c r="AE611" s="189" t="str">
        <f>'טבלה מרכזת תקן מקור'!E611</f>
        <v>שעון קיר</v>
      </c>
      <c r="AF611" s="189">
        <f>'טבלה מרכזת תקן מקור'!F611</f>
        <v>150</v>
      </c>
      <c r="AG611" s="189">
        <f>'טבלה מרכזת תקן מקור'!G611</f>
        <v>2</v>
      </c>
      <c r="AH611" s="189">
        <f>'טבלה מרכזת תקן מקור'!H611</f>
        <v>300</v>
      </c>
    </row>
    <row r="612" spans="2:34" ht="29.25" thickBot="1" x14ac:dyDescent="0.25">
      <c r="B612" s="190" t="str">
        <f>תקן[[#This Row],[סוג מרכז]]</f>
        <v>תשושי נפש</v>
      </c>
      <c r="C612" s="190">
        <f>תקן[[#This Row],[גודל מרכז]]</f>
        <v>45</v>
      </c>
      <c r="D612" s="190" t="str">
        <f>תקן[[#This Row],[סוג פריט]]</f>
        <v>אביזרים</v>
      </c>
      <c r="E612" s="190" t="str">
        <f>תקן[[#This Row],[קטגוריה]]</f>
        <v>כללי</v>
      </c>
      <c r="F612" s="177" t="str">
        <f>תקן[[#This Row],[תיאור הפריט]]</f>
        <v>תמונות וקישוטי קיר (תקציב)</v>
      </c>
      <c r="G612" s="190">
        <f>תקן[[#This Row],[עלות פריט]]</f>
        <v>2200</v>
      </c>
      <c r="H612" s="190">
        <f>תקן[[#This Row],[כמות]]</f>
        <v>1</v>
      </c>
      <c r="I612" s="190">
        <f>תקן[[#This Row],[סהכ עלות]]</f>
        <v>2200</v>
      </c>
      <c r="J612" s="191"/>
      <c r="K612" s="179" t="str">
        <f t="shared" si="112"/>
        <v>תמונות וקישוטי קיר (תקציב)</v>
      </c>
      <c r="L612" s="180"/>
      <c r="M612" s="181">
        <f t="shared" si="110"/>
        <v>-1</v>
      </c>
      <c r="N612" s="181">
        <f t="shared" si="111"/>
        <v>0</v>
      </c>
      <c r="O612" s="180"/>
      <c r="P612" s="192"/>
      <c r="Q612" s="185" t="str">
        <f t="shared" si="106"/>
        <v>תשושי נפש</v>
      </c>
      <c r="R612" s="185">
        <f t="shared" si="107"/>
        <v>45</v>
      </c>
      <c r="S612" s="185" t="str">
        <f t="shared" si="108"/>
        <v>אביזרים</v>
      </c>
      <c r="T612" s="186" t="str">
        <f t="shared" si="109"/>
        <v>תמונות וקישוטי קיר (תקציב)</v>
      </c>
      <c r="U612" s="187">
        <f t="shared" si="103"/>
        <v>0</v>
      </c>
      <c r="V612" s="181">
        <f t="shared" si="104"/>
        <v>-1</v>
      </c>
      <c r="W612" s="181">
        <f t="shared" si="105"/>
        <v>2200</v>
      </c>
      <c r="X612" s="181">
        <f t="shared" si="113"/>
        <v>0</v>
      </c>
      <c r="Y612" s="193"/>
      <c r="AA612" s="189" t="str">
        <f>'טבלה מרכזת תקן מקור'!A612</f>
        <v>תשושי נפש</v>
      </c>
      <c r="AB612" s="189">
        <f>'טבלה מרכזת תקן מקור'!B612</f>
        <v>45</v>
      </c>
      <c r="AC612" s="189" t="str">
        <f>'טבלה מרכזת תקן מקור'!C612</f>
        <v>אביזרים</v>
      </c>
      <c r="AD612" s="189" t="str">
        <f>'טבלה מרכזת תקן מקור'!D612</f>
        <v>כללי</v>
      </c>
      <c r="AE612" s="189" t="str">
        <f>'טבלה מרכזת תקן מקור'!E612</f>
        <v>תמונות וקישוטי קיר (תקציב)</v>
      </c>
      <c r="AF612" s="189">
        <f>'טבלה מרכזת תקן מקור'!F612</f>
        <v>2200</v>
      </c>
      <c r="AG612" s="189">
        <f>'טבלה מרכזת תקן מקור'!G612</f>
        <v>1</v>
      </c>
      <c r="AH612" s="189">
        <f>'טבלה מרכזת תקן מקור'!H612</f>
        <v>2200</v>
      </c>
    </row>
    <row r="613" spans="2:34" ht="29.25" thickBot="1" x14ac:dyDescent="0.25">
      <c r="B613" s="190" t="str">
        <f>תקן[[#This Row],[סוג מרכז]]</f>
        <v>תשושי נפש</v>
      </c>
      <c r="C613" s="190">
        <f>תקן[[#This Row],[גודל מרכז]]</f>
        <v>45</v>
      </c>
      <c r="D613" s="190" t="str">
        <f>תקן[[#This Row],[סוג פריט]]</f>
        <v>מספרה/טיפוח חן</v>
      </c>
      <c r="E613" s="190" t="str">
        <f>תקן[[#This Row],[קטגוריה]]</f>
        <v>מספרה/טיפוח חן</v>
      </c>
      <c r="F613" s="177" t="str">
        <f>תקן[[#This Row],[תיאור הפריט]]</f>
        <v>ארון איחסון (רוחב 80-100 ס"מ)</v>
      </c>
      <c r="G613" s="190">
        <f>תקן[[#This Row],[עלות פריט]]</f>
        <v>1000</v>
      </c>
      <c r="H613" s="190">
        <f>תקן[[#This Row],[כמות]]</f>
        <v>1</v>
      </c>
      <c r="I613" s="190">
        <f>תקן[[#This Row],[סהכ עלות]]</f>
        <v>1000</v>
      </c>
      <c r="J613" s="191"/>
      <c r="K613" s="179" t="str">
        <f t="shared" si="112"/>
        <v>ארון איחסון (רוחב 80-100 ס"מ)</v>
      </c>
      <c r="L613" s="180"/>
      <c r="M613" s="181">
        <f t="shared" si="110"/>
        <v>-1</v>
      </c>
      <c r="N613" s="181">
        <f t="shared" si="111"/>
        <v>0</v>
      </c>
      <c r="O613" s="180"/>
      <c r="P613" s="192"/>
      <c r="Q613" s="185" t="str">
        <f t="shared" si="106"/>
        <v>תשושי נפש</v>
      </c>
      <c r="R613" s="185">
        <f t="shared" si="107"/>
        <v>45</v>
      </c>
      <c r="S613" s="185" t="str">
        <f t="shared" si="108"/>
        <v>מספרה/טיפוח חן</v>
      </c>
      <c r="T613" s="186" t="str">
        <f t="shared" si="109"/>
        <v>ארון איחסון (רוחב 80-100 ס"מ)</v>
      </c>
      <c r="U613" s="187">
        <f t="shared" si="103"/>
        <v>0</v>
      </c>
      <c r="V613" s="181">
        <f t="shared" si="104"/>
        <v>-1</v>
      </c>
      <c r="W613" s="181">
        <f t="shared" si="105"/>
        <v>1000</v>
      </c>
      <c r="X613" s="181">
        <f t="shared" si="113"/>
        <v>0</v>
      </c>
      <c r="Y613" s="193"/>
      <c r="AA613" s="189" t="str">
        <f>'טבלה מרכזת תקן מקור'!A613</f>
        <v>תשושי נפש</v>
      </c>
      <c r="AB613" s="189">
        <f>'טבלה מרכזת תקן מקור'!B613</f>
        <v>45</v>
      </c>
      <c r="AC613" s="189" t="str">
        <f>'טבלה מרכזת תקן מקור'!C613</f>
        <v>מספרה/טיפוח חן</v>
      </c>
      <c r="AD613" s="189" t="str">
        <f>'טבלה מרכזת תקן מקור'!D613</f>
        <v>מספרה/טיפוח חן</v>
      </c>
      <c r="AE613" s="189" t="str">
        <f>'טבלה מרכזת תקן מקור'!E613</f>
        <v>ארון איחסון (רוחב 80-100 ס"מ)</v>
      </c>
      <c r="AF613" s="189">
        <f>'טבלה מרכזת תקן מקור'!F613</f>
        <v>1000</v>
      </c>
      <c r="AG613" s="189">
        <f>'טבלה מרכזת תקן מקור'!G613</f>
        <v>1</v>
      </c>
      <c r="AH613" s="189">
        <f>'טבלה מרכזת תקן מקור'!H613</f>
        <v>1000</v>
      </c>
    </row>
    <row r="614" spans="2:34" ht="29.25" thickBot="1" x14ac:dyDescent="0.25">
      <c r="B614" s="190" t="str">
        <f>תקן[[#This Row],[סוג מרכז]]</f>
        <v>תשושי נפש</v>
      </c>
      <c r="C614" s="190">
        <f>תקן[[#This Row],[גודל מרכז]]</f>
        <v>45</v>
      </c>
      <c r="D614" s="190" t="str">
        <f>תקן[[#This Row],[סוג פריט]]</f>
        <v>מספרה/טיפוח חן</v>
      </c>
      <c r="E614" s="190" t="str">
        <f>תקן[[#This Row],[קטגוריה]]</f>
        <v>מספרה/טיפוח חן</v>
      </c>
      <c r="F614" s="177" t="str">
        <f>תקן[[#This Row],[תיאור הפריט]]</f>
        <v>ארון תחתון+כיור+ברז+משטח</v>
      </c>
      <c r="G614" s="190">
        <f>תקן[[#This Row],[עלות פריט]]</f>
        <v>2500</v>
      </c>
      <c r="H614" s="190">
        <f>תקן[[#This Row],[כמות]]</f>
        <v>1</v>
      </c>
      <c r="I614" s="190">
        <f>תקן[[#This Row],[סהכ עלות]]</f>
        <v>2500</v>
      </c>
      <c r="J614" s="191"/>
      <c r="K614" s="179" t="str">
        <f t="shared" si="112"/>
        <v>ארון תחתון+כיור+ברז+משטח</v>
      </c>
      <c r="L614" s="180"/>
      <c r="M614" s="181">
        <f t="shared" si="110"/>
        <v>-1</v>
      </c>
      <c r="N614" s="181">
        <f t="shared" si="111"/>
        <v>0</v>
      </c>
      <c r="O614" s="180"/>
      <c r="P614" s="192"/>
      <c r="Q614" s="185" t="str">
        <f t="shared" si="106"/>
        <v>תשושי נפש</v>
      </c>
      <c r="R614" s="185">
        <f t="shared" si="107"/>
        <v>45</v>
      </c>
      <c r="S614" s="185" t="str">
        <f t="shared" si="108"/>
        <v>מספרה/טיפוח חן</v>
      </c>
      <c r="T614" s="186" t="str">
        <f t="shared" si="109"/>
        <v>ארון תחתון+כיור+ברז+משטח</v>
      </c>
      <c r="U614" s="187">
        <f t="shared" si="103"/>
        <v>0</v>
      </c>
      <c r="V614" s="181">
        <f t="shared" si="104"/>
        <v>-1</v>
      </c>
      <c r="W614" s="181">
        <f t="shared" si="105"/>
        <v>2500</v>
      </c>
      <c r="X614" s="181">
        <f t="shared" si="113"/>
        <v>0</v>
      </c>
      <c r="Y614" s="193"/>
      <c r="AA614" s="189" t="str">
        <f>'טבלה מרכזת תקן מקור'!A614</f>
        <v>תשושי נפש</v>
      </c>
      <c r="AB614" s="189">
        <f>'טבלה מרכזת תקן מקור'!B614</f>
        <v>45</v>
      </c>
      <c r="AC614" s="189" t="str">
        <f>'טבלה מרכזת תקן מקור'!C614</f>
        <v>מספרה/טיפוח חן</v>
      </c>
      <c r="AD614" s="189" t="str">
        <f>'טבלה מרכזת תקן מקור'!D614</f>
        <v>מספרה/טיפוח חן</v>
      </c>
      <c r="AE614" s="189" t="str">
        <f>'טבלה מרכזת תקן מקור'!E614</f>
        <v>ארון תחתון+כיור+ברז+משטח</v>
      </c>
      <c r="AF614" s="189">
        <f>'טבלה מרכזת תקן מקור'!F614</f>
        <v>2500</v>
      </c>
      <c r="AG614" s="189">
        <f>'טבלה מרכזת תקן מקור'!G614</f>
        <v>1</v>
      </c>
      <c r="AH614" s="189">
        <f>'טבלה מרכזת תקן מקור'!H614</f>
        <v>2500</v>
      </c>
    </row>
    <row r="615" spans="2:34" ht="15" thickBot="1" x14ac:dyDescent="0.25">
      <c r="B615" s="190" t="str">
        <f>תקן[[#This Row],[סוג מרכז]]</f>
        <v>תשושי נפש</v>
      </c>
      <c r="C615" s="190">
        <f>תקן[[#This Row],[גודל מרכז]]</f>
        <v>45</v>
      </c>
      <c r="D615" s="190" t="str">
        <f>תקן[[#This Row],[סוג פריט]]</f>
        <v>מספרה/טיפוח חן</v>
      </c>
      <c r="E615" s="190" t="str">
        <f>תקן[[#This Row],[קטגוריה]]</f>
        <v>מספרה/טיפוח חן</v>
      </c>
      <c r="F615" s="177" t="str">
        <f>תקן[[#This Row],[תיאור הפריט]]</f>
        <v>דלפק עבודה למספרה</v>
      </c>
      <c r="G615" s="190">
        <f>תקן[[#This Row],[עלות פריט]]</f>
        <v>2000</v>
      </c>
      <c r="H615" s="190">
        <f>תקן[[#This Row],[כמות]]</f>
        <v>1</v>
      </c>
      <c r="I615" s="190">
        <f>תקן[[#This Row],[סהכ עלות]]</f>
        <v>2000</v>
      </c>
      <c r="J615" s="191"/>
      <c r="K615" s="179" t="str">
        <f t="shared" si="112"/>
        <v>דלפק עבודה למספרה</v>
      </c>
      <c r="L615" s="180"/>
      <c r="M615" s="181">
        <f t="shared" si="110"/>
        <v>-1</v>
      </c>
      <c r="N615" s="181">
        <f t="shared" si="111"/>
        <v>0</v>
      </c>
      <c r="O615" s="180"/>
      <c r="P615" s="192"/>
      <c r="Q615" s="185" t="str">
        <f t="shared" si="106"/>
        <v>תשושי נפש</v>
      </c>
      <c r="R615" s="185">
        <f t="shared" si="107"/>
        <v>45</v>
      </c>
      <c r="S615" s="185" t="str">
        <f t="shared" si="108"/>
        <v>מספרה/טיפוח חן</v>
      </c>
      <c r="T615" s="186" t="str">
        <f t="shared" si="109"/>
        <v>דלפק עבודה למספרה</v>
      </c>
      <c r="U615" s="187">
        <f t="shared" si="103"/>
        <v>0</v>
      </c>
      <c r="V615" s="181">
        <f t="shared" si="104"/>
        <v>-1</v>
      </c>
      <c r="W615" s="181">
        <f t="shared" si="105"/>
        <v>2000</v>
      </c>
      <c r="X615" s="181">
        <f t="shared" si="113"/>
        <v>0</v>
      </c>
      <c r="Y615" s="193"/>
      <c r="AA615" s="189" t="str">
        <f>'טבלה מרכזת תקן מקור'!A615</f>
        <v>תשושי נפש</v>
      </c>
      <c r="AB615" s="189">
        <f>'טבלה מרכזת תקן מקור'!B615</f>
        <v>45</v>
      </c>
      <c r="AC615" s="189" t="str">
        <f>'טבלה מרכזת תקן מקור'!C615</f>
        <v>מספרה/טיפוח חן</v>
      </c>
      <c r="AD615" s="189" t="str">
        <f>'טבלה מרכזת תקן מקור'!D615</f>
        <v>מספרה/טיפוח חן</v>
      </c>
      <c r="AE615" s="189" t="str">
        <f>'טבלה מרכזת תקן מקור'!E615</f>
        <v>דלפק עבודה למספרה</v>
      </c>
      <c r="AF615" s="189">
        <f>'טבלה מרכזת תקן מקור'!F615</f>
        <v>2000</v>
      </c>
      <c r="AG615" s="189">
        <f>'טבלה מרכזת תקן מקור'!G615</f>
        <v>1</v>
      </c>
      <c r="AH615" s="189">
        <f>'טבלה מרכזת תקן מקור'!H615</f>
        <v>2000</v>
      </c>
    </row>
    <row r="616" spans="2:34" ht="15" thickBot="1" x14ac:dyDescent="0.25">
      <c r="B616" s="190" t="str">
        <f>תקן[[#This Row],[סוג מרכז]]</f>
        <v>תשושי נפש</v>
      </c>
      <c r="C616" s="190">
        <f>תקן[[#This Row],[גודל מרכז]]</f>
        <v>45</v>
      </c>
      <c r="D616" s="190" t="str">
        <f>תקן[[#This Row],[סוג פריט]]</f>
        <v>מספרה/טיפוח חן</v>
      </c>
      <c r="E616" s="190" t="str">
        <f>תקן[[#This Row],[קטגוריה]]</f>
        <v>מספרה/טיפוח חן</v>
      </c>
      <c r="F616" s="177" t="str">
        <f>תקן[[#This Row],[תיאור הפריט]]</f>
        <v>כיסא טיפולים</v>
      </c>
      <c r="G616" s="190">
        <f>תקן[[#This Row],[עלות פריט]]</f>
        <v>1500</v>
      </c>
      <c r="H616" s="190">
        <f>תקן[[#This Row],[כמות]]</f>
        <v>1</v>
      </c>
      <c r="I616" s="190">
        <f>תקן[[#This Row],[סהכ עלות]]</f>
        <v>1500</v>
      </c>
      <c r="J616" s="191"/>
      <c r="K616" s="179" t="str">
        <f t="shared" si="112"/>
        <v>כיסא טיפולים</v>
      </c>
      <c r="L616" s="180"/>
      <c r="M616" s="181">
        <f t="shared" si="110"/>
        <v>-1</v>
      </c>
      <c r="N616" s="181">
        <f t="shared" si="111"/>
        <v>0</v>
      </c>
      <c r="O616" s="180"/>
      <c r="P616" s="192"/>
      <c r="Q616" s="185" t="str">
        <f t="shared" si="106"/>
        <v>תשושי נפש</v>
      </c>
      <c r="R616" s="185">
        <f t="shared" si="107"/>
        <v>45</v>
      </c>
      <c r="S616" s="185" t="str">
        <f t="shared" si="108"/>
        <v>מספרה/טיפוח חן</v>
      </c>
      <c r="T616" s="186" t="str">
        <f t="shared" si="109"/>
        <v>כיסא טיפולים</v>
      </c>
      <c r="U616" s="187">
        <f t="shared" si="103"/>
        <v>0</v>
      </c>
      <c r="V616" s="181">
        <f t="shared" si="104"/>
        <v>-1</v>
      </c>
      <c r="W616" s="181">
        <f t="shared" si="105"/>
        <v>1500</v>
      </c>
      <c r="X616" s="181">
        <f t="shared" si="113"/>
        <v>0</v>
      </c>
      <c r="Y616" s="193"/>
      <c r="AA616" s="189" t="str">
        <f>'טבלה מרכזת תקן מקור'!A616</f>
        <v>תשושי נפש</v>
      </c>
      <c r="AB616" s="189">
        <f>'טבלה מרכזת תקן מקור'!B616</f>
        <v>45</v>
      </c>
      <c r="AC616" s="189" t="str">
        <f>'טבלה מרכזת תקן מקור'!C616</f>
        <v>מספרה/טיפוח חן</v>
      </c>
      <c r="AD616" s="189" t="str">
        <f>'טבלה מרכזת תקן מקור'!D616</f>
        <v>מספרה/טיפוח חן</v>
      </c>
      <c r="AE616" s="189" t="str">
        <f>'טבלה מרכזת תקן מקור'!E616</f>
        <v>כיסא טיפולים</v>
      </c>
      <c r="AF616" s="189">
        <f>'טבלה מרכזת תקן מקור'!F616</f>
        <v>1500</v>
      </c>
      <c r="AG616" s="189">
        <f>'טבלה מרכזת תקן מקור'!G616</f>
        <v>1</v>
      </c>
      <c r="AH616" s="189">
        <f>'טבלה מרכזת תקן מקור'!H616</f>
        <v>1500</v>
      </c>
    </row>
    <row r="617" spans="2:34" ht="15" thickBot="1" x14ac:dyDescent="0.25">
      <c r="B617" s="190" t="str">
        <f>תקן[[#This Row],[סוג מרכז]]</f>
        <v>תשושי נפש</v>
      </c>
      <c r="C617" s="190">
        <f>תקן[[#This Row],[גודל מרכז]]</f>
        <v>45</v>
      </c>
      <c r="D617" s="190" t="str">
        <f>תקן[[#This Row],[סוג פריט]]</f>
        <v>מספרה/טיפוח חן</v>
      </c>
      <c r="E617" s="190" t="str">
        <f>תקן[[#This Row],[קטגוריה]]</f>
        <v>מספרה/טיפוח חן</v>
      </c>
      <c r="F617" s="177" t="str">
        <f>תקן[[#This Row],[תיאור הפריט]]</f>
        <v>כיסא לייבוש + הדום</v>
      </c>
      <c r="G617" s="190">
        <f>תקן[[#This Row],[עלות פריט]]</f>
        <v>1600</v>
      </c>
      <c r="H617" s="190">
        <f>תקן[[#This Row],[כמות]]</f>
        <v>1</v>
      </c>
      <c r="I617" s="190">
        <f>תקן[[#This Row],[סהכ עלות]]</f>
        <v>1600</v>
      </c>
      <c r="J617" s="191"/>
      <c r="K617" s="179" t="str">
        <f t="shared" si="112"/>
        <v>כיסא לייבוש + הדום</v>
      </c>
      <c r="L617" s="180"/>
      <c r="M617" s="181">
        <f t="shared" si="110"/>
        <v>-1</v>
      </c>
      <c r="N617" s="181">
        <f t="shared" si="111"/>
        <v>0</v>
      </c>
      <c r="O617" s="180"/>
      <c r="P617" s="192"/>
      <c r="Q617" s="185" t="str">
        <f t="shared" si="106"/>
        <v>תשושי נפש</v>
      </c>
      <c r="R617" s="185">
        <f t="shared" si="107"/>
        <v>45</v>
      </c>
      <c r="S617" s="185" t="str">
        <f t="shared" si="108"/>
        <v>מספרה/טיפוח חן</v>
      </c>
      <c r="T617" s="186" t="str">
        <f t="shared" si="109"/>
        <v>כיסא לייבוש + הדום</v>
      </c>
      <c r="U617" s="187">
        <f t="shared" si="103"/>
        <v>0</v>
      </c>
      <c r="V617" s="181">
        <f t="shared" si="104"/>
        <v>-1</v>
      </c>
      <c r="W617" s="181">
        <f t="shared" si="105"/>
        <v>1600</v>
      </c>
      <c r="X617" s="181">
        <f t="shared" si="113"/>
        <v>0</v>
      </c>
      <c r="Y617" s="193"/>
      <c r="AA617" s="189" t="str">
        <f>'טבלה מרכזת תקן מקור'!A617</f>
        <v>תשושי נפש</v>
      </c>
      <c r="AB617" s="189">
        <f>'טבלה מרכזת תקן מקור'!B617</f>
        <v>45</v>
      </c>
      <c r="AC617" s="189" t="str">
        <f>'טבלה מרכזת תקן מקור'!C617</f>
        <v>מספרה/טיפוח חן</v>
      </c>
      <c r="AD617" s="189" t="str">
        <f>'טבלה מרכזת תקן מקור'!D617</f>
        <v>מספרה/טיפוח חן</v>
      </c>
      <c r="AE617" s="189" t="str">
        <f>'טבלה מרכזת תקן מקור'!E617</f>
        <v>כיסא לייבוש + הדום</v>
      </c>
      <c r="AF617" s="189">
        <f>'טבלה מרכזת תקן מקור'!F617</f>
        <v>1600</v>
      </c>
      <c r="AG617" s="189">
        <f>'טבלה מרכזת תקן מקור'!G617</f>
        <v>1</v>
      </c>
      <c r="AH617" s="189">
        <f>'טבלה מרכזת תקן מקור'!H617</f>
        <v>1600</v>
      </c>
    </row>
    <row r="618" spans="2:34" ht="15" thickBot="1" x14ac:dyDescent="0.25">
      <c r="B618" s="190" t="str">
        <f>תקן[[#This Row],[סוג מרכז]]</f>
        <v>תשושי נפש</v>
      </c>
      <c r="C618" s="190">
        <f>תקן[[#This Row],[גודל מרכז]]</f>
        <v>45</v>
      </c>
      <c r="D618" s="190" t="str">
        <f>תקן[[#This Row],[סוג פריט]]</f>
        <v>מספרה/טיפוח חן</v>
      </c>
      <c r="E618" s="190" t="str">
        <f>תקן[[#This Row],[קטגוריה]]</f>
        <v>מספרה/טיפוח חן</v>
      </c>
      <c r="F618" s="177" t="str">
        <f>תקן[[#This Row],[תיאור הפריט]]</f>
        <v>כיסא מספרה</v>
      </c>
      <c r="G618" s="190">
        <f>תקן[[#This Row],[עלות פריט]]</f>
        <v>2950</v>
      </c>
      <c r="H618" s="190">
        <f>תקן[[#This Row],[כמות]]</f>
        <v>1</v>
      </c>
      <c r="I618" s="190">
        <f>תקן[[#This Row],[סהכ עלות]]</f>
        <v>2950</v>
      </c>
      <c r="J618" s="191"/>
      <c r="K618" s="179" t="str">
        <f t="shared" si="112"/>
        <v>כיסא מספרה</v>
      </c>
      <c r="L618" s="180"/>
      <c r="M618" s="181">
        <f t="shared" si="110"/>
        <v>-1</v>
      </c>
      <c r="N618" s="181">
        <f t="shared" si="111"/>
        <v>0</v>
      </c>
      <c r="O618" s="180"/>
      <c r="P618" s="192"/>
      <c r="Q618" s="185" t="str">
        <f t="shared" si="106"/>
        <v>תשושי נפש</v>
      </c>
      <c r="R618" s="185">
        <f t="shared" si="107"/>
        <v>45</v>
      </c>
      <c r="S618" s="185" t="str">
        <f t="shared" si="108"/>
        <v>מספרה/טיפוח חן</v>
      </c>
      <c r="T618" s="186" t="str">
        <f t="shared" si="109"/>
        <v>כיסא מספרה</v>
      </c>
      <c r="U618" s="187">
        <f t="shared" si="103"/>
        <v>0</v>
      </c>
      <c r="V618" s="181">
        <f t="shared" si="104"/>
        <v>-1</v>
      </c>
      <c r="W618" s="181">
        <f t="shared" si="105"/>
        <v>2950</v>
      </c>
      <c r="X618" s="181">
        <f t="shared" si="113"/>
        <v>0</v>
      </c>
      <c r="Y618" s="193"/>
      <c r="AA618" s="189" t="str">
        <f>'טבלה מרכזת תקן מקור'!A618</f>
        <v>תשושי נפש</v>
      </c>
      <c r="AB618" s="189">
        <f>'טבלה מרכזת תקן מקור'!B618</f>
        <v>45</v>
      </c>
      <c r="AC618" s="189" t="str">
        <f>'טבלה מרכזת תקן מקור'!C618</f>
        <v>מספרה/טיפוח חן</v>
      </c>
      <c r="AD618" s="189" t="str">
        <f>'טבלה מרכזת תקן מקור'!D618</f>
        <v>מספרה/טיפוח חן</v>
      </c>
      <c r="AE618" s="189" t="str">
        <f>'טבלה מרכזת תקן מקור'!E618</f>
        <v>כיסא מספרה</v>
      </c>
      <c r="AF618" s="189">
        <f>'טבלה מרכזת תקן מקור'!F618</f>
        <v>2950</v>
      </c>
      <c r="AG618" s="189">
        <f>'טבלה מרכזת תקן מקור'!G618</f>
        <v>1</v>
      </c>
      <c r="AH618" s="189">
        <f>'טבלה מרכזת תקן מקור'!H618</f>
        <v>2950</v>
      </c>
    </row>
    <row r="619" spans="2:34" ht="15" thickBot="1" x14ac:dyDescent="0.25">
      <c r="B619" s="190" t="str">
        <f>תקן[[#This Row],[סוג מרכז]]</f>
        <v>תשושי נפש</v>
      </c>
      <c r="C619" s="190">
        <f>תקן[[#This Row],[גודל מרכז]]</f>
        <v>45</v>
      </c>
      <c r="D619" s="190" t="str">
        <f>תקן[[#This Row],[סוג פריט]]</f>
        <v>מספרה/טיפוח חן</v>
      </c>
      <c r="E619" s="190" t="str">
        <f>תקן[[#This Row],[קטגוריה]]</f>
        <v>מספרה/טיפוח חן</v>
      </c>
      <c r="F619" s="177" t="str">
        <f>תקן[[#This Row],[תיאור הפריט]]</f>
        <v>כיסא פעילות/עובד</v>
      </c>
      <c r="G619" s="190">
        <f>תקן[[#This Row],[עלות פריט]]</f>
        <v>450</v>
      </c>
      <c r="H619" s="190">
        <f>תקן[[#This Row],[כמות]]</f>
        <v>2</v>
      </c>
      <c r="I619" s="190">
        <f>תקן[[#This Row],[סהכ עלות]]</f>
        <v>900</v>
      </c>
      <c r="J619" s="191"/>
      <c r="K619" s="179" t="str">
        <f t="shared" si="112"/>
        <v>כיסא פעילות/עובד</v>
      </c>
      <c r="L619" s="180"/>
      <c r="M619" s="181">
        <f t="shared" si="110"/>
        <v>-2</v>
      </c>
      <c r="N619" s="181">
        <f t="shared" si="111"/>
        <v>0</v>
      </c>
      <c r="O619" s="180"/>
      <c r="P619" s="192"/>
      <c r="Q619" s="185" t="str">
        <f t="shared" si="106"/>
        <v>תשושי נפש</v>
      </c>
      <c r="R619" s="185">
        <f t="shared" si="107"/>
        <v>45</v>
      </c>
      <c r="S619" s="185" t="str">
        <f t="shared" si="108"/>
        <v>מספרה/טיפוח חן</v>
      </c>
      <c r="T619" s="186" t="str">
        <f t="shared" si="109"/>
        <v>כיסא פעילות/עובד</v>
      </c>
      <c r="U619" s="187">
        <f t="shared" si="103"/>
        <v>0</v>
      </c>
      <c r="V619" s="181">
        <f t="shared" si="104"/>
        <v>-2</v>
      </c>
      <c r="W619" s="181">
        <f t="shared" si="105"/>
        <v>450</v>
      </c>
      <c r="X619" s="181">
        <f t="shared" si="113"/>
        <v>0</v>
      </c>
      <c r="Y619" s="193"/>
      <c r="AA619" s="189" t="str">
        <f>'טבלה מרכזת תקן מקור'!A619</f>
        <v>תשושי נפש</v>
      </c>
      <c r="AB619" s="189">
        <f>'טבלה מרכזת תקן מקור'!B619</f>
        <v>45</v>
      </c>
      <c r="AC619" s="189" t="str">
        <f>'טבלה מרכזת תקן מקור'!C619</f>
        <v>מספרה/טיפוח חן</v>
      </c>
      <c r="AD619" s="189" t="str">
        <f>'טבלה מרכזת תקן מקור'!D619</f>
        <v>מספרה/טיפוח חן</v>
      </c>
      <c r="AE619" s="189" t="str">
        <f>'טבלה מרכזת תקן מקור'!E619</f>
        <v>כיסא פעילות/עובד</v>
      </c>
      <c r="AF619" s="189">
        <f>'טבלה מרכזת תקן מקור'!F619</f>
        <v>450</v>
      </c>
      <c r="AG619" s="189">
        <f>'טבלה מרכזת תקן מקור'!G619</f>
        <v>2</v>
      </c>
      <c r="AH619" s="189">
        <f>'טבלה מרכזת תקן מקור'!H619</f>
        <v>900</v>
      </c>
    </row>
    <row r="620" spans="2:34" ht="15" thickBot="1" x14ac:dyDescent="0.25">
      <c r="B620" s="190" t="str">
        <f>תקן[[#This Row],[סוג מרכז]]</f>
        <v>תשושי נפש</v>
      </c>
      <c r="C620" s="190">
        <f>תקן[[#This Row],[גודל מרכז]]</f>
        <v>45</v>
      </c>
      <c r="D620" s="190" t="str">
        <f>תקן[[#This Row],[סוג פריט]]</f>
        <v>מספרה/טיפוח חן</v>
      </c>
      <c r="E620" s="190" t="str">
        <f>תקן[[#This Row],[קטגוריה]]</f>
        <v>מספרה/טיפוח חן</v>
      </c>
      <c r="F620" s="177" t="str">
        <f>תקן[[#This Row],[תיאור הפריט]]</f>
        <v>כיסא+כיור חפיפה</v>
      </c>
      <c r="G620" s="190">
        <f>תקן[[#This Row],[עלות פריט]]</f>
        <v>2500</v>
      </c>
      <c r="H620" s="190">
        <f>תקן[[#This Row],[כמות]]</f>
        <v>1</v>
      </c>
      <c r="I620" s="190">
        <f>תקן[[#This Row],[סהכ עלות]]</f>
        <v>2500</v>
      </c>
      <c r="J620" s="191"/>
      <c r="K620" s="179" t="str">
        <f t="shared" si="112"/>
        <v>כיסא+כיור חפיפה</v>
      </c>
      <c r="L620" s="180"/>
      <c r="M620" s="181">
        <f t="shared" si="110"/>
        <v>-1</v>
      </c>
      <c r="N620" s="181">
        <f t="shared" si="111"/>
        <v>0</v>
      </c>
      <c r="O620" s="180"/>
      <c r="P620" s="192"/>
      <c r="Q620" s="185" t="str">
        <f t="shared" si="106"/>
        <v>תשושי נפש</v>
      </c>
      <c r="R620" s="185">
        <f t="shared" si="107"/>
        <v>45</v>
      </c>
      <c r="S620" s="185" t="str">
        <f t="shared" si="108"/>
        <v>מספרה/טיפוח חן</v>
      </c>
      <c r="T620" s="186" t="str">
        <f t="shared" si="109"/>
        <v>כיסא+כיור חפיפה</v>
      </c>
      <c r="U620" s="187">
        <f t="shared" si="103"/>
        <v>0</v>
      </c>
      <c r="V620" s="181">
        <f t="shared" si="104"/>
        <v>-1</v>
      </c>
      <c r="W620" s="181">
        <f t="shared" si="105"/>
        <v>2500</v>
      </c>
      <c r="X620" s="181">
        <f t="shared" si="113"/>
        <v>0</v>
      </c>
      <c r="Y620" s="193"/>
      <c r="AA620" s="189" t="str">
        <f>'טבלה מרכזת תקן מקור'!A620</f>
        <v>תשושי נפש</v>
      </c>
      <c r="AB620" s="189">
        <f>'טבלה מרכזת תקן מקור'!B620</f>
        <v>45</v>
      </c>
      <c r="AC620" s="189" t="str">
        <f>'טבלה מרכזת תקן מקור'!C620</f>
        <v>מספרה/טיפוח חן</v>
      </c>
      <c r="AD620" s="189" t="str">
        <f>'טבלה מרכזת תקן מקור'!D620</f>
        <v>מספרה/טיפוח חן</v>
      </c>
      <c r="AE620" s="189" t="str">
        <f>'טבלה מרכזת תקן מקור'!E620</f>
        <v>כיסא+כיור חפיפה</v>
      </c>
      <c r="AF620" s="189">
        <f>'טבלה מרכזת תקן מקור'!F620</f>
        <v>2500</v>
      </c>
      <c r="AG620" s="189">
        <f>'טבלה מרכזת תקן מקור'!G620</f>
        <v>1</v>
      </c>
      <c r="AH620" s="189">
        <f>'טבלה מרכזת תקן מקור'!H620</f>
        <v>2500</v>
      </c>
    </row>
    <row r="621" spans="2:34" ht="15" thickBot="1" x14ac:dyDescent="0.25">
      <c r="B621" s="190" t="str">
        <f>תקן[[#This Row],[סוג מרכז]]</f>
        <v>תשושי נפש</v>
      </c>
      <c r="C621" s="190">
        <f>תקן[[#This Row],[גודל מרכז]]</f>
        <v>45</v>
      </c>
      <c r="D621" s="190" t="str">
        <f>תקן[[#This Row],[סוג פריט]]</f>
        <v>מספרה/טיפוח חן</v>
      </c>
      <c r="E621" s="190" t="str">
        <f>תקן[[#This Row],[קטגוריה]]</f>
        <v>מספרה/טיפוח חן</v>
      </c>
      <c r="F621" s="177" t="str">
        <f>תקן[[#This Row],[תיאור הפריט]]</f>
        <v>מייבש שיער מקצועי</v>
      </c>
      <c r="G621" s="190">
        <f>תקן[[#This Row],[עלות פריט]]</f>
        <v>500</v>
      </c>
      <c r="H621" s="190">
        <f>תקן[[#This Row],[כמות]]</f>
        <v>2</v>
      </c>
      <c r="I621" s="190">
        <f>תקן[[#This Row],[סהכ עלות]]</f>
        <v>1000</v>
      </c>
      <c r="J621" s="191"/>
      <c r="K621" s="179" t="str">
        <f t="shared" si="112"/>
        <v>מייבש שיער מקצועי</v>
      </c>
      <c r="L621" s="180"/>
      <c r="M621" s="181">
        <f t="shared" si="110"/>
        <v>-2</v>
      </c>
      <c r="N621" s="181">
        <f t="shared" si="111"/>
        <v>0</v>
      </c>
      <c r="O621" s="180"/>
      <c r="P621" s="192"/>
      <c r="Q621" s="185" t="str">
        <f t="shared" si="106"/>
        <v>תשושי נפש</v>
      </c>
      <c r="R621" s="185">
        <f t="shared" si="107"/>
        <v>45</v>
      </c>
      <c r="S621" s="185" t="str">
        <f t="shared" si="108"/>
        <v>מספרה/טיפוח חן</v>
      </c>
      <c r="T621" s="186" t="str">
        <f t="shared" si="109"/>
        <v>מייבש שיער מקצועי</v>
      </c>
      <c r="U621" s="187">
        <f t="shared" si="103"/>
        <v>0</v>
      </c>
      <c r="V621" s="181">
        <f t="shared" si="104"/>
        <v>-2</v>
      </c>
      <c r="W621" s="181">
        <f t="shared" si="105"/>
        <v>500</v>
      </c>
      <c r="X621" s="181">
        <f t="shared" si="113"/>
        <v>0</v>
      </c>
      <c r="Y621" s="193"/>
      <c r="AA621" s="189" t="str">
        <f>'טבלה מרכזת תקן מקור'!A621</f>
        <v>תשושי נפש</v>
      </c>
      <c r="AB621" s="189">
        <f>'טבלה מרכזת תקן מקור'!B621</f>
        <v>45</v>
      </c>
      <c r="AC621" s="189" t="str">
        <f>'טבלה מרכזת תקן מקור'!C621</f>
        <v>מספרה/טיפוח חן</v>
      </c>
      <c r="AD621" s="189" t="str">
        <f>'טבלה מרכזת תקן מקור'!D621</f>
        <v>מספרה/טיפוח חן</v>
      </c>
      <c r="AE621" s="189" t="str">
        <f>'טבלה מרכזת תקן מקור'!E621</f>
        <v>מייבש שיער מקצועי</v>
      </c>
      <c r="AF621" s="189">
        <f>'טבלה מרכזת תקן מקור'!F621</f>
        <v>500</v>
      </c>
      <c r="AG621" s="189">
        <f>'טבלה מרכזת תקן מקור'!G621</f>
        <v>2</v>
      </c>
      <c r="AH621" s="189">
        <f>'טבלה מרכזת תקן מקור'!H621</f>
        <v>1000</v>
      </c>
    </row>
    <row r="622" spans="2:34" ht="15" thickBot="1" x14ac:dyDescent="0.25">
      <c r="B622" s="190" t="str">
        <f>תקן[[#This Row],[סוג מרכז]]</f>
        <v>תשושי נפש</v>
      </c>
      <c r="C622" s="190">
        <f>תקן[[#This Row],[גודל מרכז]]</f>
        <v>45</v>
      </c>
      <c r="D622" s="190" t="str">
        <f>תקן[[#This Row],[סוג פריט]]</f>
        <v>מספרה/טיפוח חן</v>
      </c>
      <c r="E622" s="190" t="str">
        <f>תקן[[#This Row],[קטגוריה]]</f>
        <v>מספרה/טיפוח חן</v>
      </c>
      <c r="F622" s="177" t="str">
        <f>תקן[[#This Row],[תיאור הפריט]]</f>
        <v>מכונת ייבוש</v>
      </c>
      <c r="G622" s="190">
        <f>תקן[[#This Row],[עלות פריט]]</f>
        <v>2200</v>
      </c>
      <c r="H622" s="190">
        <f>תקן[[#This Row],[כמות]]</f>
        <v>1</v>
      </c>
      <c r="I622" s="190">
        <f>תקן[[#This Row],[סהכ עלות]]</f>
        <v>2200</v>
      </c>
      <c r="J622" s="191"/>
      <c r="K622" s="179" t="str">
        <f t="shared" si="112"/>
        <v>מכונת ייבוש</v>
      </c>
      <c r="L622" s="180"/>
      <c r="M622" s="181">
        <f t="shared" si="110"/>
        <v>-1</v>
      </c>
      <c r="N622" s="181">
        <f t="shared" si="111"/>
        <v>0</v>
      </c>
      <c r="O622" s="180"/>
      <c r="P622" s="192"/>
      <c r="Q622" s="185" t="str">
        <f t="shared" si="106"/>
        <v>תשושי נפש</v>
      </c>
      <c r="R622" s="185">
        <f t="shared" si="107"/>
        <v>45</v>
      </c>
      <c r="S622" s="185" t="str">
        <f t="shared" si="108"/>
        <v>מספרה/טיפוח חן</v>
      </c>
      <c r="T622" s="186" t="str">
        <f t="shared" si="109"/>
        <v>מכונת ייבוש</v>
      </c>
      <c r="U622" s="187">
        <f t="shared" si="103"/>
        <v>0</v>
      </c>
      <c r="V622" s="181">
        <f t="shared" si="104"/>
        <v>-1</v>
      </c>
      <c r="W622" s="181">
        <f t="shared" si="105"/>
        <v>2200</v>
      </c>
      <c r="X622" s="181">
        <f t="shared" si="113"/>
        <v>0</v>
      </c>
      <c r="Y622" s="193"/>
      <c r="AA622" s="189" t="str">
        <f>'טבלה מרכזת תקן מקור'!A622</f>
        <v>תשושי נפש</v>
      </c>
      <c r="AB622" s="189">
        <f>'טבלה מרכזת תקן מקור'!B622</f>
        <v>45</v>
      </c>
      <c r="AC622" s="189" t="str">
        <f>'טבלה מרכזת תקן מקור'!C622</f>
        <v>מספרה/טיפוח חן</v>
      </c>
      <c r="AD622" s="189" t="str">
        <f>'טבלה מרכזת תקן מקור'!D622</f>
        <v>מספרה/טיפוח חן</v>
      </c>
      <c r="AE622" s="189" t="str">
        <f>'טבלה מרכזת תקן מקור'!E622</f>
        <v>מכונת ייבוש</v>
      </c>
      <c r="AF622" s="189">
        <f>'טבלה מרכזת תקן מקור'!F622</f>
        <v>2200</v>
      </c>
      <c r="AG622" s="189">
        <f>'טבלה מרכזת תקן מקור'!G622</f>
        <v>1</v>
      </c>
      <c r="AH622" s="189">
        <f>'טבלה מרכזת תקן מקור'!H622</f>
        <v>2200</v>
      </c>
    </row>
    <row r="623" spans="2:34" ht="15" thickBot="1" x14ac:dyDescent="0.25">
      <c r="B623" s="190" t="str">
        <f>תקן[[#This Row],[סוג מרכז]]</f>
        <v>תשושי נפש</v>
      </c>
      <c r="C623" s="190">
        <f>תקן[[#This Row],[גודל מרכז]]</f>
        <v>45</v>
      </c>
      <c r="D623" s="190" t="str">
        <f>תקן[[#This Row],[סוג פריט]]</f>
        <v>מספרה/טיפוח חן</v>
      </c>
      <c r="E623" s="190" t="str">
        <f>תקן[[#This Row],[קטגוריה]]</f>
        <v>מספרה/טיפוח חן</v>
      </c>
      <c r="F623" s="177" t="str">
        <f>תקן[[#This Row],[תיאור הפריט]]</f>
        <v>מכונת תספורת</v>
      </c>
      <c r="G623" s="190">
        <f>תקן[[#This Row],[עלות פריט]]</f>
        <v>550</v>
      </c>
      <c r="H623" s="190">
        <f>תקן[[#This Row],[כמות]]</f>
        <v>1</v>
      </c>
      <c r="I623" s="190">
        <f>תקן[[#This Row],[סהכ עלות]]</f>
        <v>550</v>
      </c>
      <c r="J623" s="191"/>
      <c r="K623" s="179" t="str">
        <f t="shared" si="112"/>
        <v>מכונת תספורת</v>
      </c>
      <c r="L623" s="180"/>
      <c r="M623" s="181">
        <f t="shared" si="110"/>
        <v>-1</v>
      </c>
      <c r="N623" s="181">
        <f t="shared" si="111"/>
        <v>0</v>
      </c>
      <c r="O623" s="180"/>
      <c r="P623" s="192"/>
      <c r="Q623" s="185" t="str">
        <f t="shared" si="106"/>
        <v>תשושי נפש</v>
      </c>
      <c r="R623" s="185">
        <f t="shared" si="107"/>
        <v>45</v>
      </c>
      <c r="S623" s="185" t="str">
        <f t="shared" si="108"/>
        <v>מספרה/טיפוח חן</v>
      </c>
      <c r="T623" s="186" t="str">
        <f t="shared" si="109"/>
        <v>מכונת תספורת</v>
      </c>
      <c r="U623" s="187">
        <f t="shared" si="103"/>
        <v>0</v>
      </c>
      <c r="V623" s="181">
        <f t="shared" si="104"/>
        <v>-1</v>
      </c>
      <c r="W623" s="181">
        <f t="shared" si="105"/>
        <v>550</v>
      </c>
      <c r="X623" s="181">
        <f t="shared" si="113"/>
        <v>0</v>
      </c>
      <c r="Y623" s="193"/>
      <c r="AA623" s="189" t="str">
        <f>'טבלה מרכזת תקן מקור'!A623</f>
        <v>תשושי נפש</v>
      </c>
      <c r="AB623" s="189">
        <f>'טבלה מרכזת תקן מקור'!B623</f>
        <v>45</v>
      </c>
      <c r="AC623" s="189" t="str">
        <f>'טבלה מרכזת תקן מקור'!C623</f>
        <v>מספרה/טיפוח חן</v>
      </c>
      <c r="AD623" s="189" t="str">
        <f>'טבלה מרכזת תקן מקור'!D623</f>
        <v>מספרה/טיפוח חן</v>
      </c>
      <c r="AE623" s="189" t="str">
        <f>'טבלה מרכזת תקן מקור'!E623</f>
        <v>מכונת תספורת</v>
      </c>
      <c r="AF623" s="189">
        <f>'טבלה מרכזת תקן מקור'!F623</f>
        <v>550</v>
      </c>
      <c r="AG623" s="189">
        <f>'טבלה מרכזת תקן מקור'!G623</f>
        <v>1</v>
      </c>
      <c r="AH623" s="189">
        <f>'טבלה מרכזת תקן מקור'!H623</f>
        <v>550</v>
      </c>
    </row>
    <row r="624" spans="2:34" ht="15" thickBot="1" x14ac:dyDescent="0.25">
      <c r="B624" s="190" t="str">
        <f>תקן[[#This Row],[סוג מרכז]]</f>
        <v>תשושי נפש</v>
      </c>
      <c r="C624" s="190">
        <f>תקן[[#This Row],[גודל מרכז]]</f>
        <v>45</v>
      </c>
      <c r="D624" s="190" t="str">
        <f>תקן[[#This Row],[סוג פריט]]</f>
        <v>מספרה/טיפוח חן</v>
      </c>
      <c r="E624" s="190" t="str">
        <f>תקן[[#This Row],[קטגוריה]]</f>
        <v>מספרה/טיפוח חן</v>
      </c>
      <c r="F624" s="177" t="str">
        <f>תקן[[#This Row],[תיאור הפריט]]</f>
        <v>מנורה מכוונת</v>
      </c>
      <c r="G624" s="190">
        <f>תקן[[#This Row],[עלות פריט]]</f>
        <v>400</v>
      </c>
      <c r="H624" s="190">
        <f>תקן[[#This Row],[כמות]]</f>
        <v>1</v>
      </c>
      <c r="I624" s="190">
        <f>תקן[[#This Row],[סהכ עלות]]</f>
        <v>400</v>
      </c>
      <c r="J624" s="191"/>
      <c r="K624" s="179" t="str">
        <f t="shared" si="112"/>
        <v>מנורה מכוונת</v>
      </c>
      <c r="L624" s="180"/>
      <c r="M624" s="181">
        <f t="shared" si="110"/>
        <v>-1</v>
      </c>
      <c r="N624" s="181">
        <f t="shared" si="111"/>
        <v>0</v>
      </c>
      <c r="O624" s="180"/>
      <c r="P624" s="192"/>
      <c r="Q624" s="185" t="str">
        <f t="shared" si="106"/>
        <v>תשושי נפש</v>
      </c>
      <c r="R624" s="185">
        <f t="shared" si="107"/>
        <v>45</v>
      </c>
      <c r="S624" s="185" t="str">
        <f t="shared" si="108"/>
        <v>מספרה/טיפוח חן</v>
      </c>
      <c r="T624" s="186" t="str">
        <f t="shared" si="109"/>
        <v>מנורה מכוונת</v>
      </c>
      <c r="U624" s="187">
        <f t="shared" si="103"/>
        <v>0</v>
      </c>
      <c r="V624" s="181">
        <f t="shared" si="104"/>
        <v>-1</v>
      </c>
      <c r="W624" s="181">
        <f t="shared" si="105"/>
        <v>400</v>
      </c>
      <c r="X624" s="181">
        <f t="shared" si="113"/>
        <v>0</v>
      </c>
      <c r="Y624" s="193"/>
      <c r="AA624" s="189" t="str">
        <f>'טבלה מרכזת תקן מקור'!A624</f>
        <v>תשושי נפש</v>
      </c>
      <c r="AB624" s="189">
        <f>'טבלה מרכזת תקן מקור'!B624</f>
        <v>45</v>
      </c>
      <c r="AC624" s="189" t="str">
        <f>'טבלה מרכזת תקן מקור'!C624</f>
        <v>מספרה/טיפוח חן</v>
      </c>
      <c r="AD624" s="189" t="str">
        <f>'טבלה מרכזת תקן מקור'!D624</f>
        <v>מספרה/טיפוח חן</v>
      </c>
      <c r="AE624" s="189" t="str">
        <f>'טבלה מרכזת תקן מקור'!E624</f>
        <v>מנורה מכוונת</v>
      </c>
      <c r="AF624" s="189">
        <f>'טבלה מרכזת תקן מקור'!F624</f>
        <v>400</v>
      </c>
      <c r="AG624" s="189">
        <f>'טבלה מרכזת תקן מקור'!G624</f>
        <v>1</v>
      </c>
      <c r="AH624" s="189">
        <f>'טבלה מרכזת תקן מקור'!H624</f>
        <v>400</v>
      </c>
    </row>
    <row r="625" spans="2:34" ht="15" thickBot="1" x14ac:dyDescent="0.25">
      <c r="B625" s="190" t="str">
        <f>תקן[[#This Row],[סוג מרכז]]</f>
        <v>תשושי נפש</v>
      </c>
      <c r="C625" s="190">
        <f>תקן[[#This Row],[גודל מרכז]]</f>
        <v>45</v>
      </c>
      <c r="D625" s="190" t="str">
        <f>תקן[[#This Row],[סוג פריט]]</f>
        <v>מספרה/טיפוח חן</v>
      </c>
      <c r="E625" s="190" t="str">
        <f>תקן[[#This Row],[קטגוריה]]</f>
        <v>מספרה/טיפוח חן</v>
      </c>
      <c r="F625" s="177" t="str">
        <f>תקן[[#This Row],[תיאור הפריט]]</f>
        <v>מראה</v>
      </c>
      <c r="G625" s="190">
        <f>תקן[[#This Row],[עלות פריט]]</f>
        <v>600</v>
      </c>
      <c r="H625" s="190">
        <f>תקן[[#This Row],[כמות]]</f>
        <v>1</v>
      </c>
      <c r="I625" s="190">
        <f>תקן[[#This Row],[סהכ עלות]]</f>
        <v>600</v>
      </c>
      <c r="J625" s="191"/>
      <c r="K625" s="179" t="str">
        <f t="shared" si="112"/>
        <v>מראה</v>
      </c>
      <c r="L625" s="180"/>
      <c r="M625" s="181">
        <f t="shared" si="110"/>
        <v>-1</v>
      </c>
      <c r="N625" s="181">
        <f t="shared" si="111"/>
        <v>0</v>
      </c>
      <c r="O625" s="180"/>
      <c r="P625" s="192"/>
      <c r="Q625" s="185" t="str">
        <f t="shared" si="106"/>
        <v>תשושי נפש</v>
      </c>
      <c r="R625" s="185">
        <f t="shared" si="107"/>
        <v>45</v>
      </c>
      <c r="S625" s="185" t="str">
        <f t="shared" si="108"/>
        <v>מספרה/טיפוח חן</v>
      </c>
      <c r="T625" s="186" t="str">
        <f t="shared" si="109"/>
        <v>מראה</v>
      </c>
      <c r="U625" s="187">
        <f t="shared" si="103"/>
        <v>0</v>
      </c>
      <c r="V625" s="181">
        <f t="shared" si="104"/>
        <v>-1</v>
      </c>
      <c r="W625" s="181">
        <f t="shared" si="105"/>
        <v>600</v>
      </c>
      <c r="X625" s="181">
        <f t="shared" si="113"/>
        <v>0</v>
      </c>
      <c r="Y625" s="193"/>
      <c r="AA625" s="189" t="str">
        <f>'טבלה מרכזת תקן מקור'!A625</f>
        <v>תשושי נפש</v>
      </c>
      <c r="AB625" s="189">
        <f>'טבלה מרכזת תקן מקור'!B625</f>
        <v>45</v>
      </c>
      <c r="AC625" s="189" t="str">
        <f>'טבלה מרכזת תקן מקור'!C625</f>
        <v>מספרה/טיפוח חן</v>
      </c>
      <c r="AD625" s="189" t="str">
        <f>'טבלה מרכזת תקן מקור'!D625</f>
        <v>מספרה/טיפוח חן</v>
      </c>
      <c r="AE625" s="189" t="str">
        <f>'טבלה מרכזת תקן מקור'!E625</f>
        <v>מראה</v>
      </c>
      <c r="AF625" s="189">
        <f>'טבלה מרכזת תקן מקור'!F625</f>
        <v>600</v>
      </c>
      <c r="AG625" s="189">
        <f>'טבלה מרכזת תקן מקור'!G625</f>
        <v>1</v>
      </c>
      <c r="AH625" s="189">
        <f>'טבלה מרכזת תקן מקור'!H625</f>
        <v>600</v>
      </c>
    </row>
    <row r="626" spans="2:34" ht="15" thickBot="1" x14ac:dyDescent="0.25">
      <c r="B626" s="190" t="str">
        <f>תקן[[#This Row],[סוג מרכז]]</f>
        <v>תשושי נפש</v>
      </c>
      <c r="C626" s="190">
        <f>תקן[[#This Row],[גודל מרכז]]</f>
        <v>45</v>
      </c>
      <c r="D626" s="190" t="str">
        <f>תקן[[#This Row],[סוג פריט]]</f>
        <v>מספרה/טיפוח חן</v>
      </c>
      <c r="E626" s="190" t="str">
        <f>תקן[[#This Row],[קטגוריה]]</f>
        <v>מספרה/טיפוח חן</v>
      </c>
      <c r="F626" s="177" t="str">
        <f>תקן[[#This Row],[תיאור הפריט]]</f>
        <v>מתלה נייד למגבות</v>
      </c>
      <c r="G626" s="190">
        <f>תקן[[#This Row],[עלות פריט]]</f>
        <v>300</v>
      </c>
      <c r="H626" s="190">
        <f>תקן[[#This Row],[כמות]]</f>
        <v>1</v>
      </c>
      <c r="I626" s="190">
        <f>תקן[[#This Row],[סהכ עלות]]</f>
        <v>300</v>
      </c>
      <c r="J626" s="191"/>
      <c r="K626" s="179" t="str">
        <f t="shared" si="112"/>
        <v>מתלה נייד למגבות</v>
      </c>
      <c r="L626" s="180"/>
      <c r="M626" s="181">
        <f t="shared" si="110"/>
        <v>-1</v>
      </c>
      <c r="N626" s="181">
        <f t="shared" si="111"/>
        <v>0</v>
      </c>
      <c r="O626" s="180"/>
      <c r="P626" s="192"/>
      <c r="Q626" s="185" t="str">
        <f t="shared" si="106"/>
        <v>תשושי נפש</v>
      </c>
      <c r="R626" s="185">
        <f t="shared" si="107"/>
        <v>45</v>
      </c>
      <c r="S626" s="185" t="str">
        <f t="shared" si="108"/>
        <v>מספרה/טיפוח חן</v>
      </c>
      <c r="T626" s="186" t="str">
        <f t="shared" si="109"/>
        <v>מתלה נייד למגבות</v>
      </c>
      <c r="U626" s="187">
        <f t="shared" si="103"/>
        <v>0</v>
      </c>
      <c r="V626" s="181">
        <f t="shared" si="104"/>
        <v>-1</v>
      </c>
      <c r="W626" s="181">
        <f t="shared" si="105"/>
        <v>300</v>
      </c>
      <c r="X626" s="181">
        <f t="shared" si="113"/>
        <v>0</v>
      </c>
      <c r="Y626" s="193"/>
      <c r="AA626" s="189" t="str">
        <f>'טבלה מרכזת תקן מקור'!A626</f>
        <v>תשושי נפש</v>
      </c>
      <c r="AB626" s="189">
        <f>'טבלה מרכזת תקן מקור'!B626</f>
        <v>45</v>
      </c>
      <c r="AC626" s="189" t="str">
        <f>'טבלה מרכזת תקן מקור'!C626</f>
        <v>מספרה/טיפוח חן</v>
      </c>
      <c r="AD626" s="189" t="str">
        <f>'טבלה מרכזת תקן מקור'!D626</f>
        <v>מספרה/טיפוח חן</v>
      </c>
      <c r="AE626" s="189" t="str">
        <f>'טבלה מרכזת תקן מקור'!E626</f>
        <v>מתלה נייד למגבות</v>
      </c>
      <c r="AF626" s="189">
        <f>'טבלה מרכזת תקן מקור'!F626</f>
        <v>300</v>
      </c>
      <c r="AG626" s="189">
        <f>'טבלה מרכזת תקן מקור'!G626</f>
        <v>1</v>
      </c>
      <c r="AH626" s="189">
        <f>'טבלה מרכזת תקן מקור'!H626</f>
        <v>300</v>
      </c>
    </row>
    <row r="627" spans="2:34" ht="15" thickBot="1" x14ac:dyDescent="0.25">
      <c r="B627" s="190" t="str">
        <f>תקן[[#This Row],[סוג מרכז]]</f>
        <v>תשושי נפש</v>
      </c>
      <c r="C627" s="190">
        <f>תקן[[#This Row],[גודל מרכז]]</f>
        <v>45</v>
      </c>
      <c r="D627" s="190" t="str">
        <f>תקן[[#This Row],[סוג פריט]]</f>
        <v>מספרה/טיפוח חן</v>
      </c>
      <c r="E627" s="190" t="str">
        <f>תקן[[#This Row],[קטגוריה]]</f>
        <v>מספרה/טיפוח חן</v>
      </c>
      <c r="F627" s="177" t="str">
        <f>תקן[[#This Row],[תיאור הפריט]]</f>
        <v xml:space="preserve">סטרליזטור </v>
      </c>
      <c r="G627" s="190">
        <f>תקן[[#This Row],[עלות פריט]]</f>
        <v>900</v>
      </c>
      <c r="H627" s="190">
        <f>תקן[[#This Row],[כמות]]</f>
        <v>1</v>
      </c>
      <c r="I627" s="190">
        <f>תקן[[#This Row],[סהכ עלות]]</f>
        <v>900</v>
      </c>
      <c r="J627" s="191"/>
      <c r="K627" s="179" t="str">
        <f t="shared" si="112"/>
        <v xml:space="preserve">סטרליזטור </v>
      </c>
      <c r="L627" s="180"/>
      <c r="M627" s="181">
        <f t="shared" si="110"/>
        <v>-1</v>
      </c>
      <c r="N627" s="181">
        <f t="shared" si="111"/>
        <v>0</v>
      </c>
      <c r="O627" s="180"/>
      <c r="P627" s="192"/>
      <c r="Q627" s="185" t="str">
        <f t="shared" si="106"/>
        <v>תשושי נפש</v>
      </c>
      <c r="R627" s="185">
        <f t="shared" si="107"/>
        <v>45</v>
      </c>
      <c r="S627" s="185" t="str">
        <f t="shared" si="108"/>
        <v>מספרה/טיפוח חן</v>
      </c>
      <c r="T627" s="186" t="str">
        <f t="shared" si="109"/>
        <v xml:space="preserve">סטרליזטור </v>
      </c>
      <c r="U627" s="187">
        <f t="shared" si="103"/>
        <v>0</v>
      </c>
      <c r="V627" s="181">
        <f t="shared" si="104"/>
        <v>-1</v>
      </c>
      <c r="W627" s="181">
        <f t="shared" si="105"/>
        <v>900</v>
      </c>
      <c r="X627" s="181">
        <f t="shared" si="113"/>
        <v>0</v>
      </c>
      <c r="Y627" s="193"/>
      <c r="AA627" s="189" t="str">
        <f>'טבלה מרכזת תקן מקור'!A627</f>
        <v>תשושי נפש</v>
      </c>
      <c r="AB627" s="189">
        <f>'טבלה מרכזת תקן מקור'!B627</f>
        <v>45</v>
      </c>
      <c r="AC627" s="189" t="str">
        <f>'טבלה מרכזת תקן מקור'!C627</f>
        <v>מספרה/טיפוח חן</v>
      </c>
      <c r="AD627" s="189" t="str">
        <f>'טבלה מרכזת תקן מקור'!D627</f>
        <v>מספרה/טיפוח חן</v>
      </c>
      <c r="AE627" s="189" t="str">
        <f>'טבלה מרכזת תקן מקור'!E627</f>
        <v xml:space="preserve">סטרליזטור </v>
      </c>
      <c r="AF627" s="189">
        <f>'טבלה מרכזת תקן מקור'!F627</f>
        <v>900</v>
      </c>
      <c r="AG627" s="189">
        <f>'טבלה מרכזת תקן מקור'!G627</f>
        <v>1</v>
      </c>
      <c r="AH627" s="189">
        <f>'טבלה מרכזת תקן מקור'!H627</f>
        <v>900</v>
      </c>
    </row>
    <row r="628" spans="2:34" ht="15" thickBot="1" x14ac:dyDescent="0.25">
      <c r="B628" s="190" t="str">
        <f>תקן[[#This Row],[סוג מרכז]]</f>
        <v>תשושי נפש</v>
      </c>
      <c r="C628" s="190">
        <f>תקן[[#This Row],[גודל מרכז]]</f>
        <v>45</v>
      </c>
      <c r="D628" s="190" t="str">
        <f>תקן[[#This Row],[סוג פריט]]</f>
        <v>מספרה/טיפוח חן</v>
      </c>
      <c r="E628" s="190" t="str">
        <f>תקן[[#This Row],[קטגוריה]]</f>
        <v>מספרה/טיפוח חן</v>
      </c>
      <c r="F628" s="177" t="str">
        <f>תקן[[#This Row],[תיאור הפריט]]</f>
        <v>עגלת טיפולים</v>
      </c>
      <c r="G628" s="190">
        <f>תקן[[#This Row],[עלות פריט]]</f>
        <v>800</v>
      </c>
      <c r="H628" s="190">
        <f>תקן[[#This Row],[כמות]]</f>
        <v>1</v>
      </c>
      <c r="I628" s="190">
        <f>תקן[[#This Row],[סהכ עלות]]</f>
        <v>800</v>
      </c>
      <c r="J628" s="191"/>
      <c r="K628" s="179" t="str">
        <f t="shared" si="112"/>
        <v>עגלת טיפולים</v>
      </c>
      <c r="L628" s="180"/>
      <c r="M628" s="181">
        <f t="shared" si="110"/>
        <v>-1</v>
      </c>
      <c r="N628" s="181">
        <f t="shared" si="111"/>
        <v>0</v>
      </c>
      <c r="O628" s="180"/>
      <c r="P628" s="192"/>
      <c r="Q628" s="185" t="str">
        <f t="shared" si="106"/>
        <v>תשושי נפש</v>
      </c>
      <c r="R628" s="185">
        <f t="shared" si="107"/>
        <v>45</v>
      </c>
      <c r="S628" s="185" t="str">
        <f t="shared" si="108"/>
        <v>מספרה/טיפוח חן</v>
      </c>
      <c r="T628" s="186" t="str">
        <f t="shared" si="109"/>
        <v>עגלת טיפולים</v>
      </c>
      <c r="U628" s="187">
        <f t="shared" si="103"/>
        <v>0</v>
      </c>
      <c r="V628" s="181">
        <f t="shared" si="104"/>
        <v>-1</v>
      </c>
      <c r="W628" s="181">
        <f t="shared" si="105"/>
        <v>800</v>
      </c>
      <c r="X628" s="181">
        <f t="shared" si="113"/>
        <v>0</v>
      </c>
      <c r="Y628" s="193"/>
      <c r="AA628" s="189" t="str">
        <f>'טבלה מרכזת תקן מקור'!A628</f>
        <v>תשושי נפש</v>
      </c>
      <c r="AB628" s="189">
        <f>'טבלה מרכזת תקן מקור'!B628</f>
        <v>45</v>
      </c>
      <c r="AC628" s="189" t="str">
        <f>'טבלה מרכזת תקן מקור'!C628</f>
        <v>מספרה/טיפוח חן</v>
      </c>
      <c r="AD628" s="189" t="str">
        <f>'טבלה מרכזת תקן מקור'!D628</f>
        <v>מספרה/טיפוח חן</v>
      </c>
      <c r="AE628" s="189" t="str">
        <f>'טבלה מרכזת תקן מקור'!E628</f>
        <v>עגלת טיפולים</v>
      </c>
      <c r="AF628" s="189">
        <f>'טבלה מרכזת תקן מקור'!F628</f>
        <v>800</v>
      </c>
      <c r="AG628" s="189">
        <f>'טבלה מרכזת תקן מקור'!G628</f>
        <v>1</v>
      </c>
      <c r="AH628" s="189">
        <f>'טבלה מרכזת תקן מקור'!H628</f>
        <v>800</v>
      </c>
    </row>
    <row r="629" spans="2:34" ht="15" thickBot="1" x14ac:dyDescent="0.25">
      <c r="B629" s="190" t="str">
        <f>תקן[[#This Row],[סוג מרכז]]</f>
        <v>תשושי נפש</v>
      </c>
      <c r="C629" s="190">
        <f>תקן[[#This Row],[גודל מרכז]]</f>
        <v>45</v>
      </c>
      <c r="D629" s="190" t="str">
        <f>תקן[[#This Row],[סוג פריט]]</f>
        <v>מספרה/טיפוח חן</v>
      </c>
      <c r="E629" s="190" t="str">
        <f>תקן[[#This Row],[קטגוריה]]</f>
        <v>מספרה/טיפוח חן</v>
      </c>
      <c r="F629" s="177" t="str">
        <f>תקן[[#This Row],[תיאור הפריט]]</f>
        <v>פח אשפה</v>
      </c>
      <c r="G629" s="190">
        <f>תקן[[#This Row],[עלות פריט]]</f>
        <v>150</v>
      </c>
      <c r="H629" s="190">
        <f>תקן[[#This Row],[כמות]]</f>
        <v>1</v>
      </c>
      <c r="I629" s="190">
        <f>תקן[[#This Row],[סהכ עלות]]</f>
        <v>150</v>
      </c>
      <c r="J629" s="191"/>
      <c r="K629" s="179" t="str">
        <f t="shared" si="112"/>
        <v>פח אשפה</v>
      </c>
      <c r="L629" s="180"/>
      <c r="M629" s="181">
        <f t="shared" si="110"/>
        <v>-1</v>
      </c>
      <c r="N629" s="181">
        <f t="shared" si="111"/>
        <v>0</v>
      </c>
      <c r="O629" s="180"/>
      <c r="P629" s="192"/>
      <c r="Q629" s="185" t="str">
        <f t="shared" si="106"/>
        <v>תשושי נפש</v>
      </c>
      <c r="R629" s="185">
        <f t="shared" si="107"/>
        <v>45</v>
      </c>
      <c r="S629" s="185" t="str">
        <f t="shared" si="108"/>
        <v>מספרה/טיפוח חן</v>
      </c>
      <c r="T629" s="186" t="str">
        <f t="shared" si="109"/>
        <v>פח אשפה</v>
      </c>
      <c r="U629" s="187">
        <f t="shared" si="103"/>
        <v>0</v>
      </c>
      <c r="V629" s="181">
        <f t="shared" si="104"/>
        <v>-1</v>
      </c>
      <c r="W629" s="181">
        <f t="shared" si="105"/>
        <v>150</v>
      </c>
      <c r="X629" s="181">
        <f t="shared" si="113"/>
        <v>0</v>
      </c>
      <c r="Y629" s="193"/>
      <c r="AA629" s="189" t="str">
        <f>'טבלה מרכזת תקן מקור'!A629</f>
        <v>תשושי נפש</v>
      </c>
      <c r="AB629" s="189">
        <f>'טבלה מרכזת תקן מקור'!B629</f>
        <v>45</v>
      </c>
      <c r="AC629" s="189" t="str">
        <f>'טבלה מרכזת תקן מקור'!C629</f>
        <v>מספרה/טיפוח חן</v>
      </c>
      <c r="AD629" s="189" t="str">
        <f>'טבלה מרכזת תקן מקור'!D629</f>
        <v>מספרה/טיפוח חן</v>
      </c>
      <c r="AE629" s="189" t="str">
        <f>'טבלה מרכזת תקן מקור'!E629</f>
        <v>פח אשפה</v>
      </c>
      <c r="AF629" s="189">
        <f>'טבלה מרכזת תקן מקור'!F629</f>
        <v>150</v>
      </c>
      <c r="AG629" s="189">
        <f>'טבלה מרכזת תקן מקור'!G629</f>
        <v>1</v>
      </c>
      <c r="AH629" s="189">
        <f>'טבלה מרכזת תקן מקור'!H629</f>
        <v>150</v>
      </c>
    </row>
    <row r="630" spans="2:34" ht="15" thickBot="1" x14ac:dyDescent="0.25">
      <c r="B630" s="190" t="str">
        <f>תקן[[#This Row],[סוג מרכז]]</f>
        <v>תשושי נפש</v>
      </c>
      <c r="C630" s="190">
        <f>תקן[[#This Row],[גודל מרכז]]</f>
        <v>45</v>
      </c>
      <c r="D630" s="190" t="str">
        <f>תקן[[#This Row],[סוג פריט]]</f>
        <v>מספרה/טיפוח חן</v>
      </c>
      <c r="E630" s="190" t="str">
        <f>תקן[[#This Row],[קטגוריה]]</f>
        <v>מספרה/טיפוח חן</v>
      </c>
      <c r="F630" s="177" t="str">
        <f>תקן[[#This Row],[תיאור הפריט]]</f>
        <v>קולב בגדים</v>
      </c>
      <c r="G630" s="190">
        <f>תקן[[#This Row],[עלות פריט]]</f>
        <v>300</v>
      </c>
      <c r="H630" s="190">
        <f>תקן[[#This Row],[כמות]]</f>
        <v>1</v>
      </c>
      <c r="I630" s="190">
        <f>תקן[[#This Row],[סהכ עלות]]</f>
        <v>300</v>
      </c>
      <c r="J630" s="191"/>
      <c r="K630" s="179" t="str">
        <f t="shared" si="112"/>
        <v>קולב בגדים</v>
      </c>
      <c r="L630" s="180"/>
      <c r="M630" s="181">
        <f t="shared" si="110"/>
        <v>-1</v>
      </c>
      <c r="N630" s="181">
        <f t="shared" si="111"/>
        <v>0</v>
      </c>
      <c r="O630" s="180"/>
      <c r="P630" s="192"/>
      <c r="Q630" s="185" t="str">
        <f t="shared" si="106"/>
        <v>תשושי נפש</v>
      </c>
      <c r="R630" s="185">
        <f t="shared" si="107"/>
        <v>45</v>
      </c>
      <c r="S630" s="185" t="str">
        <f t="shared" si="108"/>
        <v>מספרה/טיפוח חן</v>
      </c>
      <c r="T630" s="186" t="str">
        <f t="shared" si="109"/>
        <v>קולב בגדים</v>
      </c>
      <c r="U630" s="187">
        <f t="shared" si="103"/>
        <v>0</v>
      </c>
      <c r="V630" s="181">
        <f t="shared" si="104"/>
        <v>-1</v>
      </c>
      <c r="W630" s="181">
        <f t="shared" si="105"/>
        <v>300</v>
      </c>
      <c r="X630" s="181">
        <f t="shared" si="113"/>
        <v>0</v>
      </c>
      <c r="Y630" s="193"/>
      <c r="AA630" s="189" t="str">
        <f>'טבלה מרכזת תקן מקור'!A630</f>
        <v>תשושי נפש</v>
      </c>
      <c r="AB630" s="189">
        <f>'טבלה מרכזת תקן מקור'!B630</f>
        <v>45</v>
      </c>
      <c r="AC630" s="189" t="str">
        <f>'טבלה מרכזת תקן מקור'!C630</f>
        <v>מספרה/טיפוח חן</v>
      </c>
      <c r="AD630" s="189" t="str">
        <f>'טבלה מרכזת תקן מקור'!D630</f>
        <v>מספרה/טיפוח חן</v>
      </c>
      <c r="AE630" s="189" t="str">
        <f>'טבלה מרכזת תקן מקור'!E630</f>
        <v>קולב בגדים</v>
      </c>
      <c r="AF630" s="189">
        <f>'טבלה מרכזת תקן מקור'!F630</f>
        <v>300</v>
      </c>
      <c r="AG630" s="189">
        <f>'טבלה מרכזת תקן מקור'!G630</f>
        <v>1</v>
      </c>
      <c r="AH630" s="189">
        <f>'טבלה מרכזת תקן מקור'!H630</f>
        <v>300</v>
      </c>
    </row>
    <row r="631" spans="2:34" ht="15" thickBot="1" x14ac:dyDescent="0.25">
      <c r="B631" s="190" t="str">
        <f>תקן[[#This Row],[סוג מרכז]]</f>
        <v>תשושי נפש</v>
      </c>
      <c r="C631" s="190">
        <f>תקן[[#This Row],[גודל מרכז]]</f>
        <v>45</v>
      </c>
      <c r="D631" s="190" t="str">
        <f>תקן[[#This Row],[סוג פריט]]</f>
        <v>מספרה/טיפוח חן</v>
      </c>
      <c r="E631" s="190" t="str">
        <f>תקן[[#This Row],[קטגוריה]]</f>
        <v>מספרה/טיפוח חן</v>
      </c>
      <c r="F631" s="177" t="str">
        <f>תקן[[#This Row],[תיאור הפריט]]</f>
        <v>רגלית פדיקור</v>
      </c>
      <c r="G631" s="190">
        <f>תקן[[#This Row],[עלות פריט]]</f>
        <v>350</v>
      </c>
      <c r="H631" s="190">
        <f>תקן[[#This Row],[כמות]]</f>
        <v>1</v>
      </c>
      <c r="I631" s="190">
        <f>תקן[[#This Row],[סהכ עלות]]</f>
        <v>350</v>
      </c>
      <c r="J631" s="191"/>
      <c r="K631" s="179" t="str">
        <f t="shared" si="112"/>
        <v>רגלית פדיקור</v>
      </c>
      <c r="L631" s="180"/>
      <c r="M631" s="181">
        <f t="shared" si="110"/>
        <v>-1</v>
      </c>
      <c r="N631" s="181">
        <f t="shared" si="111"/>
        <v>0</v>
      </c>
      <c r="O631" s="180"/>
      <c r="P631" s="192"/>
      <c r="Q631" s="185" t="str">
        <f t="shared" si="106"/>
        <v>תשושי נפש</v>
      </c>
      <c r="R631" s="185">
        <f t="shared" si="107"/>
        <v>45</v>
      </c>
      <c r="S631" s="185" t="str">
        <f t="shared" si="108"/>
        <v>מספרה/טיפוח חן</v>
      </c>
      <c r="T631" s="186" t="str">
        <f t="shared" si="109"/>
        <v>רגלית פדיקור</v>
      </c>
      <c r="U631" s="187">
        <f t="shared" si="103"/>
        <v>0</v>
      </c>
      <c r="V631" s="181">
        <f t="shared" si="104"/>
        <v>-1</v>
      </c>
      <c r="W631" s="181">
        <f t="shared" si="105"/>
        <v>350</v>
      </c>
      <c r="X631" s="181">
        <f t="shared" si="113"/>
        <v>0</v>
      </c>
      <c r="Y631" s="193"/>
      <c r="AA631" s="189" t="str">
        <f>'טבלה מרכזת תקן מקור'!A631</f>
        <v>תשושי נפש</v>
      </c>
      <c r="AB631" s="189">
        <f>'טבלה מרכזת תקן מקור'!B631</f>
        <v>45</v>
      </c>
      <c r="AC631" s="189" t="str">
        <f>'טבלה מרכזת תקן מקור'!C631</f>
        <v>מספרה/טיפוח חן</v>
      </c>
      <c r="AD631" s="189" t="str">
        <f>'טבלה מרכזת תקן מקור'!D631</f>
        <v>מספרה/טיפוח חן</v>
      </c>
      <c r="AE631" s="189" t="str">
        <f>'טבלה מרכזת תקן מקור'!E631</f>
        <v>רגלית פדיקור</v>
      </c>
      <c r="AF631" s="189">
        <f>'טבלה מרכזת תקן מקור'!F631</f>
        <v>350</v>
      </c>
      <c r="AG631" s="189">
        <f>'טבלה מרכזת תקן מקור'!G631</f>
        <v>1</v>
      </c>
      <c r="AH631" s="189">
        <f>'טבלה מרכזת תקן מקור'!H631</f>
        <v>350</v>
      </c>
    </row>
    <row r="632" spans="2:34" ht="15" thickBot="1" x14ac:dyDescent="0.25">
      <c r="B632" s="190" t="str">
        <f>תקן[[#This Row],[סוג מרכז]]</f>
        <v>תשושי נפש</v>
      </c>
      <c r="C632" s="190">
        <f>תקן[[#This Row],[גודל מרכז]]</f>
        <v>45</v>
      </c>
      <c r="D632" s="190" t="str">
        <f>תקן[[#This Row],[סוג פריט]]</f>
        <v>מספרה/טיפוח חן</v>
      </c>
      <c r="E632" s="190" t="str">
        <f>תקן[[#This Row],[קטגוריה]]</f>
        <v>מספרה/טיפוח חן</v>
      </c>
      <c r="F632" s="177" t="str">
        <f>תקן[[#This Row],[תיאור הפריט]]</f>
        <v>שרפרף למטפל</v>
      </c>
      <c r="G632" s="190">
        <f>תקן[[#This Row],[עלות פריט]]</f>
        <v>750</v>
      </c>
      <c r="H632" s="190">
        <f>תקן[[#This Row],[כמות]]</f>
        <v>1</v>
      </c>
      <c r="I632" s="190">
        <f>תקן[[#This Row],[סהכ עלות]]</f>
        <v>750</v>
      </c>
      <c r="J632" s="191"/>
      <c r="K632" s="179" t="str">
        <f t="shared" si="112"/>
        <v>שרפרף למטפל</v>
      </c>
      <c r="L632" s="180"/>
      <c r="M632" s="181">
        <f t="shared" si="110"/>
        <v>-1</v>
      </c>
      <c r="N632" s="181">
        <f t="shared" si="111"/>
        <v>0</v>
      </c>
      <c r="O632" s="180"/>
      <c r="P632" s="192"/>
      <c r="Q632" s="185" t="str">
        <f t="shared" si="106"/>
        <v>תשושי נפש</v>
      </c>
      <c r="R632" s="185">
        <f t="shared" si="107"/>
        <v>45</v>
      </c>
      <c r="S632" s="185" t="str">
        <f t="shared" si="108"/>
        <v>מספרה/טיפוח חן</v>
      </c>
      <c r="T632" s="186" t="str">
        <f t="shared" si="109"/>
        <v>שרפרף למטפל</v>
      </c>
      <c r="U632" s="187">
        <f t="shared" si="103"/>
        <v>0</v>
      </c>
      <c r="V632" s="181">
        <f t="shared" si="104"/>
        <v>-1</v>
      </c>
      <c r="W632" s="181">
        <f t="shared" si="105"/>
        <v>750</v>
      </c>
      <c r="X632" s="181">
        <f t="shared" si="113"/>
        <v>0</v>
      </c>
      <c r="Y632" s="193"/>
      <c r="AA632" s="189" t="str">
        <f>'טבלה מרכזת תקן מקור'!A632</f>
        <v>תשושי נפש</v>
      </c>
      <c r="AB632" s="189">
        <f>'טבלה מרכזת תקן מקור'!B632</f>
        <v>45</v>
      </c>
      <c r="AC632" s="189" t="str">
        <f>'טבלה מרכזת תקן מקור'!C632</f>
        <v>מספרה/טיפוח חן</v>
      </c>
      <c r="AD632" s="189" t="str">
        <f>'טבלה מרכזת תקן מקור'!D632</f>
        <v>מספרה/טיפוח חן</v>
      </c>
      <c r="AE632" s="189" t="str">
        <f>'טבלה מרכזת תקן מקור'!E632</f>
        <v>שרפרף למטפל</v>
      </c>
      <c r="AF632" s="189">
        <f>'טבלה מרכזת תקן מקור'!F632</f>
        <v>750</v>
      </c>
      <c r="AG632" s="189">
        <f>'טבלה מרכזת תקן מקור'!G632</f>
        <v>1</v>
      </c>
      <c r="AH632" s="189">
        <f>'טבלה מרכזת תקן מקור'!H632</f>
        <v>750</v>
      </c>
    </row>
    <row r="633" spans="2:34" ht="15" thickBot="1" x14ac:dyDescent="0.25">
      <c r="B633" s="190" t="str">
        <f>תקן[[#This Row],[סוג מרכז]]</f>
        <v>תשושי נפש</v>
      </c>
      <c r="C633" s="190">
        <f>תקן[[#This Row],[גודל מרכז]]</f>
        <v>45</v>
      </c>
      <c r="D633" s="190" t="str">
        <f>תקן[[#This Row],[סוג פריט]]</f>
        <v>כלי חשמל</v>
      </c>
      <c r="E633" s="190" t="str">
        <f>תקן[[#This Row],[קטגוריה]]</f>
        <v>מכבסה</v>
      </c>
      <c r="F633" s="177" t="str">
        <f>תקן[[#This Row],[תיאור הפריט]]</f>
        <v xml:space="preserve">מייבש כביסה  </v>
      </c>
      <c r="G633" s="190">
        <f>תקן[[#This Row],[עלות פריט]]</f>
        <v>2500</v>
      </c>
      <c r="H633" s="190">
        <f>תקן[[#This Row],[כמות]]</f>
        <v>1</v>
      </c>
      <c r="I633" s="190">
        <f>תקן[[#This Row],[סהכ עלות]]</f>
        <v>2500</v>
      </c>
      <c r="J633" s="191"/>
      <c r="K633" s="179" t="str">
        <f t="shared" si="112"/>
        <v xml:space="preserve">מייבש כביסה  </v>
      </c>
      <c r="L633" s="180"/>
      <c r="M633" s="181">
        <f t="shared" si="110"/>
        <v>-1</v>
      </c>
      <c r="N633" s="181">
        <f t="shared" si="111"/>
        <v>0</v>
      </c>
      <c r="O633" s="180"/>
      <c r="P633" s="192"/>
      <c r="Q633" s="185" t="str">
        <f t="shared" si="106"/>
        <v>תשושי נפש</v>
      </c>
      <c r="R633" s="185">
        <f t="shared" si="107"/>
        <v>45</v>
      </c>
      <c r="S633" s="185" t="str">
        <f t="shared" si="108"/>
        <v>כלי חשמל</v>
      </c>
      <c r="T633" s="186" t="str">
        <f t="shared" si="109"/>
        <v xml:space="preserve">מייבש כביסה  </v>
      </c>
      <c r="U633" s="187">
        <f t="shared" si="103"/>
        <v>0</v>
      </c>
      <c r="V633" s="181">
        <f t="shared" si="104"/>
        <v>-1</v>
      </c>
      <c r="W633" s="181">
        <f t="shared" si="105"/>
        <v>2500</v>
      </c>
      <c r="X633" s="181">
        <f t="shared" si="113"/>
        <v>0</v>
      </c>
      <c r="Y633" s="193"/>
      <c r="AA633" s="189" t="str">
        <f>'טבלה מרכזת תקן מקור'!A633</f>
        <v>תשושי נפש</v>
      </c>
      <c r="AB633" s="189">
        <f>'טבלה מרכזת תקן מקור'!B633</f>
        <v>45</v>
      </c>
      <c r="AC633" s="189" t="str">
        <f>'טבלה מרכזת תקן מקור'!C633</f>
        <v>כלי חשמל</v>
      </c>
      <c r="AD633" s="189" t="str">
        <f>'טבלה מרכזת תקן מקור'!D633</f>
        <v>מכבסה</v>
      </c>
      <c r="AE633" s="189" t="str">
        <f>'טבלה מרכזת תקן מקור'!E633</f>
        <v xml:space="preserve">מייבש כביסה  </v>
      </c>
      <c r="AF633" s="189">
        <f>'טבלה מרכזת תקן מקור'!F633</f>
        <v>2500</v>
      </c>
      <c r="AG633" s="189">
        <f>'טבלה מרכזת תקן מקור'!G633</f>
        <v>1</v>
      </c>
      <c r="AH633" s="189">
        <f>'טבלה מרכזת תקן מקור'!H633</f>
        <v>2500</v>
      </c>
    </row>
    <row r="634" spans="2:34" ht="15" thickBot="1" x14ac:dyDescent="0.25">
      <c r="B634" s="190" t="str">
        <f>תקן[[#This Row],[סוג מרכז]]</f>
        <v>תשושי נפש</v>
      </c>
      <c r="C634" s="190">
        <f>תקן[[#This Row],[גודל מרכז]]</f>
        <v>45</v>
      </c>
      <c r="D634" s="190" t="str">
        <f>תקן[[#This Row],[סוג פריט]]</f>
        <v>כלי חשמל</v>
      </c>
      <c r="E634" s="190" t="str">
        <f>תקן[[#This Row],[קטגוריה]]</f>
        <v>חדר רחצה</v>
      </c>
      <c r="F634" s="177" t="str">
        <f>תקן[[#This Row],[תיאור הפריט]]</f>
        <v>מייבש שיער</v>
      </c>
      <c r="G634" s="190">
        <f>תקן[[#This Row],[עלות פריט]]</f>
        <v>250</v>
      </c>
      <c r="H634" s="190">
        <f>תקן[[#This Row],[כמות]]</f>
        <v>2</v>
      </c>
      <c r="I634" s="190">
        <f>תקן[[#This Row],[סהכ עלות]]</f>
        <v>500</v>
      </c>
      <c r="J634" s="191"/>
      <c r="K634" s="179" t="str">
        <f t="shared" si="112"/>
        <v>מייבש שיער</v>
      </c>
      <c r="L634" s="180"/>
      <c r="M634" s="181">
        <f t="shared" si="110"/>
        <v>-2</v>
      </c>
      <c r="N634" s="181">
        <f t="shared" si="111"/>
        <v>0</v>
      </c>
      <c r="O634" s="180"/>
      <c r="P634" s="192"/>
      <c r="Q634" s="185" t="str">
        <f t="shared" si="106"/>
        <v>תשושי נפש</v>
      </c>
      <c r="R634" s="185">
        <f t="shared" si="107"/>
        <v>45</v>
      </c>
      <c r="S634" s="185" t="str">
        <f t="shared" si="108"/>
        <v>כלי חשמל</v>
      </c>
      <c r="T634" s="186" t="str">
        <f t="shared" si="109"/>
        <v>מייבש שיער</v>
      </c>
      <c r="U634" s="187">
        <f t="shared" si="103"/>
        <v>0</v>
      </c>
      <c r="V634" s="181">
        <f t="shared" si="104"/>
        <v>-2</v>
      </c>
      <c r="W634" s="181">
        <f t="shared" si="105"/>
        <v>250</v>
      </c>
      <c r="X634" s="181">
        <f t="shared" si="113"/>
        <v>0</v>
      </c>
      <c r="Y634" s="193"/>
      <c r="AA634" s="189" t="str">
        <f>'טבלה מרכזת תקן מקור'!A634</f>
        <v>תשושי נפש</v>
      </c>
      <c r="AB634" s="189">
        <f>'טבלה מרכזת תקן מקור'!B634</f>
        <v>45</v>
      </c>
      <c r="AC634" s="189" t="str">
        <f>'טבלה מרכזת תקן מקור'!C634</f>
        <v>כלי חשמל</v>
      </c>
      <c r="AD634" s="189" t="str">
        <f>'טבלה מרכזת תקן מקור'!D634</f>
        <v>חדר רחצה</v>
      </c>
      <c r="AE634" s="189" t="str">
        <f>'טבלה מרכזת תקן מקור'!E634</f>
        <v>מייבש שיער</v>
      </c>
      <c r="AF634" s="189">
        <f>'טבלה מרכזת תקן מקור'!F634</f>
        <v>250</v>
      </c>
      <c r="AG634" s="189">
        <f>'טבלה מרכזת תקן מקור'!G634</f>
        <v>2</v>
      </c>
      <c r="AH634" s="189">
        <f>'טבלה מרכזת תקן מקור'!H634</f>
        <v>500</v>
      </c>
    </row>
    <row r="635" spans="2:34" ht="15" thickBot="1" x14ac:dyDescent="0.25">
      <c r="B635" s="190" t="str">
        <f>תקן[[#This Row],[סוג מרכז]]</f>
        <v>תשושי נפש</v>
      </c>
      <c r="C635" s="190">
        <f>תקן[[#This Row],[גודל מרכז]]</f>
        <v>45</v>
      </c>
      <c r="D635" s="190" t="str">
        <f>תקן[[#This Row],[סוג פריט]]</f>
        <v>כלי חשמל</v>
      </c>
      <c r="E635" s="190" t="str">
        <f>תקן[[#This Row],[קטגוריה]]</f>
        <v>מכבסה</v>
      </c>
      <c r="F635" s="177" t="str">
        <f>תקן[[#This Row],[תיאור הפריט]]</f>
        <v>מכונת כביסה 7 ק"ג</v>
      </c>
      <c r="G635" s="190">
        <f>תקן[[#This Row],[עלות פריט]]</f>
        <v>3500</v>
      </c>
      <c r="H635" s="190">
        <f>תקן[[#This Row],[כמות]]</f>
        <v>1</v>
      </c>
      <c r="I635" s="190">
        <f>תקן[[#This Row],[סהכ עלות]]</f>
        <v>3500</v>
      </c>
      <c r="J635" s="191"/>
      <c r="K635" s="179" t="str">
        <f t="shared" si="112"/>
        <v>מכונת כביסה 7 ק"ג</v>
      </c>
      <c r="L635" s="180"/>
      <c r="M635" s="181">
        <f t="shared" si="110"/>
        <v>-1</v>
      </c>
      <c r="N635" s="181">
        <f t="shared" si="111"/>
        <v>0</v>
      </c>
      <c r="O635" s="180"/>
      <c r="P635" s="192"/>
      <c r="Q635" s="185" t="str">
        <f t="shared" si="106"/>
        <v>תשושי נפש</v>
      </c>
      <c r="R635" s="185">
        <f t="shared" si="107"/>
        <v>45</v>
      </c>
      <c r="S635" s="185" t="str">
        <f t="shared" si="108"/>
        <v>כלי חשמל</v>
      </c>
      <c r="T635" s="186" t="str">
        <f t="shared" si="109"/>
        <v>מכונת כביסה 7 ק"ג</v>
      </c>
      <c r="U635" s="187">
        <f t="shared" si="103"/>
        <v>0</v>
      </c>
      <c r="V635" s="181">
        <f t="shared" si="104"/>
        <v>-1</v>
      </c>
      <c r="W635" s="181">
        <f t="shared" si="105"/>
        <v>3500</v>
      </c>
      <c r="X635" s="181">
        <f t="shared" si="113"/>
        <v>0</v>
      </c>
      <c r="Y635" s="193"/>
      <c r="AA635" s="189" t="str">
        <f>'טבלה מרכזת תקן מקור'!A635</f>
        <v>תשושי נפש</v>
      </c>
      <c r="AB635" s="189">
        <f>'טבלה מרכזת תקן מקור'!B635</f>
        <v>45</v>
      </c>
      <c r="AC635" s="189" t="str">
        <f>'טבלה מרכזת תקן מקור'!C635</f>
        <v>כלי חשמל</v>
      </c>
      <c r="AD635" s="189" t="str">
        <f>'טבלה מרכזת תקן מקור'!D635</f>
        <v>מכבסה</v>
      </c>
      <c r="AE635" s="189" t="str">
        <f>'טבלה מרכזת תקן מקור'!E635</f>
        <v>מכונת כביסה 7 ק"ג</v>
      </c>
      <c r="AF635" s="189">
        <f>'טבלה מרכזת תקן מקור'!F635</f>
        <v>3500</v>
      </c>
      <c r="AG635" s="189">
        <f>'טבלה מרכזת תקן מקור'!G635</f>
        <v>1</v>
      </c>
      <c r="AH635" s="189">
        <f>'טבלה מרכזת תקן מקור'!H635</f>
        <v>3500</v>
      </c>
    </row>
    <row r="636" spans="2:34" ht="15" thickBot="1" x14ac:dyDescent="0.25">
      <c r="B636" s="190" t="str">
        <f>תקן[[#This Row],[סוג מרכז]]</f>
        <v>תשושי נפש</v>
      </c>
      <c r="C636" s="190">
        <f>תקן[[#This Row],[גודל מרכז]]</f>
        <v>45</v>
      </c>
      <c r="D636" s="190" t="str">
        <f>תקן[[#This Row],[סוג פריט]]</f>
        <v>כלי חשמל</v>
      </c>
      <c r="E636" s="190" t="str">
        <f>תקן[[#This Row],[קטגוריה]]</f>
        <v>חדר ניקיון</v>
      </c>
      <c r="F636" s="177" t="str">
        <f>תקן[[#This Row],[תיאור הפריט]]</f>
        <v>מכונת שטיפה</v>
      </c>
      <c r="G636" s="190">
        <f>תקן[[#This Row],[עלות פריט]]</f>
        <v>15000</v>
      </c>
      <c r="H636" s="190">
        <f>תקן[[#This Row],[כמות]]</f>
        <v>1</v>
      </c>
      <c r="I636" s="190">
        <f>תקן[[#This Row],[סהכ עלות]]</f>
        <v>15000</v>
      </c>
      <c r="J636" s="191"/>
      <c r="K636" s="179" t="str">
        <f t="shared" si="112"/>
        <v>מכונת שטיפה</v>
      </c>
      <c r="L636" s="180"/>
      <c r="M636" s="181">
        <f t="shared" si="110"/>
        <v>-1</v>
      </c>
      <c r="N636" s="181">
        <f t="shared" si="111"/>
        <v>0</v>
      </c>
      <c r="O636" s="180"/>
      <c r="P636" s="192"/>
      <c r="Q636" s="185" t="str">
        <f t="shared" si="106"/>
        <v>תשושי נפש</v>
      </c>
      <c r="R636" s="185">
        <f t="shared" si="107"/>
        <v>45</v>
      </c>
      <c r="S636" s="185" t="str">
        <f t="shared" si="108"/>
        <v>כלי חשמל</v>
      </c>
      <c r="T636" s="186" t="str">
        <f t="shared" si="109"/>
        <v>מכונת שטיפה</v>
      </c>
      <c r="U636" s="187">
        <f t="shared" si="103"/>
        <v>0</v>
      </c>
      <c r="V636" s="181">
        <f t="shared" si="104"/>
        <v>-1</v>
      </c>
      <c r="W636" s="181">
        <f t="shared" si="105"/>
        <v>15000</v>
      </c>
      <c r="X636" s="181">
        <f t="shared" si="113"/>
        <v>0</v>
      </c>
      <c r="Y636" s="193"/>
      <c r="AA636" s="189" t="str">
        <f>'טבלה מרכזת תקן מקור'!A636</f>
        <v>תשושי נפש</v>
      </c>
      <c r="AB636" s="189">
        <f>'טבלה מרכזת תקן מקור'!B636</f>
        <v>45</v>
      </c>
      <c r="AC636" s="189" t="str">
        <f>'טבלה מרכזת תקן מקור'!C636</f>
        <v>כלי חשמל</v>
      </c>
      <c r="AD636" s="189" t="str">
        <f>'טבלה מרכזת תקן מקור'!D636</f>
        <v>חדר ניקיון</v>
      </c>
      <c r="AE636" s="189" t="str">
        <f>'טבלה מרכזת תקן מקור'!E636</f>
        <v>מכונת שטיפה</v>
      </c>
      <c r="AF636" s="189">
        <f>'טבלה מרכזת תקן מקור'!F636</f>
        <v>15000</v>
      </c>
      <c r="AG636" s="189">
        <f>'טבלה מרכזת תקן מקור'!G636</f>
        <v>1</v>
      </c>
      <c r="AH636" s="189">
        <f>'טבלה מרכזת תקן מקור'!H636</f>
        <v>15000</v>
      </c>
    </row>
    <row r="637" spans="2:34" ht="15" thickBot="1" x14ac:dyDescent="0.25">
      <c r="B637" s="190" t="str">
        <f>תקן[[#This Row],[סוג מרכז]]</f>
        <v>תשושי נפש</v>
      </c>
      <c r="C637" s="190">
        <f>תקן[[#This Row],[גודל מרכז]]</f>
        <v>45</v>
      </c>
      <c r="D637" s="190" t="str">
        <f>תקן[[#This Row],[סוג פריט]]</f>
        <v>כלי חשמל</v>
      </c>
      <c r="E637" s="190" t="str">
        <f>תקן[[#This Row],[קטגוריה]]</f>
        <v>שירותים ציבוריים</v>
      </c>
      <c r="F637" s="177" t="str">
        <f>תקן[[#This Row],[תיאור הפריט]]</f>
        <v>מתקן טיהור אויר חשמלי</v>
      </c>
      <c r="G637" s="190">
        <f>תקן[[#This Row],[עלות פריט]]</f>
        <v>650</v>
      </c>
      <c r="H637" s="190">
        <f>תקן[[#This Row],[כמות]]</f>
        <v>4</v>
      </c>
      <c r="I637" s="190">
        <f>תקן[[#This Row],[סהכ עלות]]</f>
        <v>2600</v>
      </c>
      <c r="J637" s="191"/>
      <c r="K637" s="179" t="str">
        <f t="shared" si="112"/>
        <v>מתקן טיהור אויר חשמלי</v>
      </c>
      <c r="L637" s="180"/>
      <c r="M637" s="181">
        <f t="shared" si="110"/>
        <v>-4</v>
      </c>
      <c r="N637" s="181">
        <f t="shared" si="111"/>
        <v>0</v>
      </c>
      <c r="O637" s="180"/>
      <c r="P637" s="192"/>
      <c r="Q637" s="185" t="str">
        <f t="shared" si="106"/>
        <v>תשושי נפש</v>
      </c>
      <c r="R637" s="185">
        <f t="shared" si="107"/>
        <v>45</v>
      </c>
      <c r="S637" s="185" t="str">
        <f t="shared" si="108"/>
        <v>כלי חשמל</v>
      </c>
      <c r="T637" s="186" t="str">
        <f t="shared" si="109"/>
        <v>מתקן טיהור אויר חשמלי</v>
      </c>
      <c r="U637" s="187">
        <f t="shared" si="103"/>
        <v>0</v>
      </c>
      <c r="V637" s="181">
        <f t="shared" si="104"/>
        <v>-4</v>
      </c>
      <c r="W637" s="181">
        <f t="shared" si="105"/>
        <v>650</v>
      </c>
      <c r="X637" s="181">
        <f t="shared" si="113"/>
        <v>0</v>
      </c>
      <c r="Y637" s="193"/>
      <c r="AA637" s="189" t="str">
        <f>'טבלה מרכזת תקן מקור'!A637</f>
        <v>תשושי נפש</v>
      </c>
      <c r="AB637" s="189">
        <f>'טבלה מרכזת תקן מקור'!B637</f>
        <v>45</v>
      </c>
      <c r="AC637" s="189" t="str">
        <f>'טבלה מרכזת תקן מקור'!C637</f>
        <v>כלי חשמל</v>
      </c>
      <c r="AD637" s="189" t="str">
        <f>'טבלה מרכזת תקן מקור'!D637</f>
        <v>שירותים ציבוריים</v>
      </c>
      <c r="AE637" s="189" t="str">
        <f>'טבלה מרכזת תקן מקור'!E637</f>
        <v>מתקן טיהור אויר חשמלי</v>
      </c>
      <c r="AF637" s="189">
        <f>'טבלה מרכזת תקן מקור'!F637</f>
        <v>650</v>
      </c>
      <c r="AG637" s="189">
        <f>'טבלה מרכזת תקן מקור'!G637</f>
        <v>4</v>
      </c>
      <c r="AH637" s="189">
        <f>'טבלה מרכזת תקן מקור'!H637</f>
        <v>2600</v>
      </c>
    </row>
    <row r="638" spans="2:34" ht="15" thickBot="1" x14ac:dyDescent="0.25">
      <c r="B638" s="190" t="str">
        <f>תקן[[#This Row],[סוג מרכז]]</f>
        <v>תשושי נפש</v>
      </c>
      <c r="C638" s="190">
        <f>תקן[[#This Row],[גודל מרכז]]</f>
        <v>45</v>
      </c>
      <c r="D638" s="190" t="str">
        <f>תקן[[#This Row],[סוג פריט]]</f>
        <v>כלי חשמל</v>
      </c>
      <c r="E638" s="190" t="str">
        <f>תקן[[#This Row],[קטגוריה]]</f>
        <v>אולם כניסה</v>
      </c>
      <c r="F638" s="177" t="str">
        <f>תקן[[#This Row],[תיאור הפריט]]</f>
        <v>מתקן מים קרים</v>
      </c>
      <c r="G638" s="190">
        <f>תקן[[#This Row],[עלות פריט]]</f>
        <v>2500</v>
      </c>
      <c r="H638" s="190">
        <f>תקן[[#This Row],[כמות]]</f>
        <v>1</v>
      </c>
      <c r="I638" s="190">
        <f>תקן[[#This Row],[סהכ עלות]]</f>
        <v>2500</v>
      </c>
      <c r="J638" s="191"/>
      <c r="K638" s="179" t="str">
        <f t="shared" si="112"/>
        <v>מתקן מים קרים</v>
      </c>
      <c r="L638" s="180"/>
      <c r="M638" s="181">
        <f t="shared" si="110"/>
        <v>-1</v>
      </c>
      <c r="N638" s="181">
        <f t="shared" si="111"/>
        <v>0</v>
      </c>
      <c r="O638" s="180"/>
      <c r="P638" s="192"/>
      <c r="Q638" s="185" t="str">
        <f t="shared" si="106"/>
        <v>תשושי נפש</v>
      </c>
      <c r="R638" s="185">
        <f t="shared" si="107"/>
        <v>45</v>
      </c>
      <c r="S638" s="185" t="str">
        <f t="shared" si="108"/>
        <v>כלי חשמל</v>
      </c>
      <c r="T638" s="186" t="str">
        <f t="shared" si="109"/>
        <v>מתקן מים קרים</v>
      </c>
      <c r="U638" s="187">
        <f t="shared" si="103"/>
        <v>0</v>
      </c>
      <c r="V638" s="181">
        <f t="shared" si="104"/>
        <v>-1</v>
      </c>
      <c r="W638" s="181">
        <f t="shared" si="105"/>
        <v>2500</v>
      </c>
      <c r="X638" s="181">
        <f t="shared" si="113"/>
        <v>0</v>
      </c>
      <c r="Y638" s="193"/>
      <c r="AA638" s="189" t="str">
        <f>'טבלה מרכזת תקן מקור'!A638</f>
        <v>תשושי נפש</v>
      </c>
      <c r="AB638" s="189">
        <f>'טבלה מרכזת תקן מקור'!B638</f>
        <v>45</v>
      </c>
      <c r="AC638" s="189" t="str">
        <f>'טבלה מרכזת תקן מקור'!C638</f>
        <v>כלי חשמל</v>
      </c>
      <c r="AD638" s="189" t="str">
        <f>'טבלה מרכזת תקן מקור'!D638</f>
        <v>אולם כניסה</v>
      </c>
      <c r="AE638" s="189" t="str">
        <f>'טבלה מרכזת תקן מקור'!E638</f>
        <v>מתקן מים קרים</v>
      </c>
      <c r="AF638" s="189">
        <f>'טבלה מרכזת תקן מקור'!F638</f>
        <v>2500</v>
      </c>
      <c r="AG638" s="189">
        <f>'טבלה מרכזת תקן מקור'!G638</f>
        <v>1</v>
      </c>
      <c r="AH638" s="189">
        <f>'טבלה מרכזת תקן מקור'!H638</f>
        <v>2500</v>
      </c>
    </row>
    <row r="639" spans="2:34" ht="29.25" thickBot="1" x14ac:dyDescent="0.25">
      <c r="B639" s="190" t="str">
        <f>תקן[[#This Row],[סוג מרכז]]</f>
        <v>תשושי נפש</v>
      </c>
      <c r="C639" s="190">
        <f>תקן[[#This Row],[גודל מרכז]]</f>
        <v>45</v>
      </c>
      <c r="D639" s="190" t="str">
        <f>תקן[[#This Row],[סוג פריט]]</f>
        <v>כלי חשמל</v>
      </c>
      <c r="E639" s="190" t="str">
        <f>תקן[[#This Row],[קטגוריה]]</f>
        <v>חדר אוכל</v>
      </c>
      <c r="F639" s="177" t="str">
        <f>תקן[[#This Row],[תיאור הפריט]]</f>
        <v>מתקן שתיה קלה (דיספנסר)</v>
      </c>
      <c r="G639" s="190">
        <f>תקן[[#This Row],[עלות פריט]]</f>
        <v>4500</v>
      </c>
      <c r="H639" s="190">
        <f>תקן[[#This Row],[כמות]]</f>
        <v>1</v>
      </c>
      <c r="I639" s="190">
        <f>תקן[[#This Row],[סהכ עלות]]</f>
        <v>4500</v>
      </c>
      <c r="J639" s="191"/>
      <c r="K639" s="179" t="str">
        <f t="shared" si="112"/>
        <v>מתקן שתיה קלה (דיספנסר)</v>
      </c>
      <c r="L639" s="180"/>
      <c r="M639" s="181">
        <f t="shared" si="110"/>
        <v>-1</v>
      </c>
      <c r="N639" s="181">
        <f t="shared" si="111"/>
        <v>0</v>
      </c>
      <c r="O639" s="180"/>
      <c r="P639" s="192"/>
      <c r="Q639" s="185" t="str">
        <f t="shared" si="106"/>
        <v>תשושי נפש</v>
      </c>
      <c r="R639" s="185">
        <f t="shared" si="107"/>
        <v>45</v>
      </c>
      <c r="S639" s="185" t="str">
        <f t="shared" si="108"/>
        <v>כלי חשמל</v>
      </c>
      <c r="T639" s="186" t="str">
        <f t="shared" si="109"/>
        <v>מתקן שתיה קלה (דיספנסר)</v>
      </c>
      <c r="U639" s="187">
        <f t="shared" si="103"/>
        <v>0</v>
      </c>
      <c r="V639" s="181">
        <f t="shared" si="104"/>
        <v>-1</v>
      </c>
      <c r="W639" s="181">
        <f t="shared" si="105"/>
        <v>4500</v>
      </c>
      <c r="X639" s="181">
        <f t="shared" si="113"/>
        <v>0</v>
      </c>
      <c r="Y639" s="193"/>
      <c r="AA639" s="189" t="str">
        <f>'טבלה מרכזת תקן מקור'!A639</f>
        <v>תשושי נפש</v>
      </c>
      <c r="AB639" s="189">
        <f>'טבלה מרכזת תקן מקור'!B639</f>
        <v>45</v>
      </c>
      <c r="AC639" s="189" t="str">
        <f>'טבלה מרכזת תקן מקור'!C639</f>
        <v>כלי חשמל</v>
      </c>
      <c r="AD639" s="189" t="str">
        <f>'טבלה מרכזת תקן מקור'!D639</f>
        <v>חדר אוכל</v>
      </c>
      <c r="AE639" s="189" t="str">
        <f>'טבלה מרכזת תקן מקור'!E639</f>
        <v>מתקן שתיה קלה (דיספנסר)</v>
      </c>
      <c r="AF639" s="189">
        <f>'טבלה מרכזת תקן מקור'!F639</f>
        <v>4500</v>
      </c>
      <c r="AG639" s="189">
        <f>'טבלה מרכזת תקן מקור'!G639</f>
        <v>1</v>
      </c>
      <c r="AH639" s="189">
        <f>'טבלה מרכזת תקן מקור'!H639</f>
        <v>4500</v>
      </c>
    </row>
    <row r="640" spans="2:34" ht="15" thickBot="1" x14ac:dyDescent="0.25">
      <c r="B640" s="190" t="str">
        <f>תקן[[#This Row],[סוג מרכז]]</f>
        <v>תשושי נפש</v>
      </c>
      <c r="C640" s="190">
        <f>תקן[[#This Row],[גודל מרכז]]</f>
        <v>45</v>
      </c>
      <c r="D640" s="190" t="str">
        <f>תקן[[#This Row],[סוג פריט]]</f>
        <v>כלי חשמל</v>
      </c>
      <c r="E640" s="190" t="str">
        <f>תקן[[#This Row],[קטגוריה]]</f>
        <v>חדר רחצה</v>
      </c>
      <c r="F640" s="177" t="str">
        <f>תקן[[#This Row],[תיאור הפריט]]</f>
        <v>תנור חימום</v>
      </c>
      <c r="G640" s="190">
        <f>תקן[[#This Row],[עלות פריט]]</f>
        <v>250</v>
      </c>
      <c r="H640" s="190">
        <f>תקן[[#This Row],[כמות]]</f>
        <v>2</v>
      </c>
      <c r="I640" s="190">
        <f>תקן[[#This Row],[סהכ עלות]]</f>
        <v>500</v>
      </c>
      <c r="J640" s="191"/>
      <c r="K640" s="179" t="str">
        <f t="shared" si="112"/>
        <v>תנור חימום</v>
      </c>
      <c r="L640" s="180"/>
      <c r="M640" s="181">
        <f t="shared" si="110"/>
        <v>-2</v>
      </c>
      <c r="N640" s="181">
        <f t="shared" si="111"/>
        <v>0</v>
      </c>
      <c r="O640" s="180"/>
      <c r="P640" s="192"/>
      <c r="Q640" s="185" t="str">
        <f t="shared" si="106"/>
        <v>תשושי נפש</v>
      </c>
      <c r="R640" s="185">
        <f t="shared" si="107"/>
        <v>45</v>
      </c>
      <c r="S640" s="185" t="str">
        <f t="shared" si="108"/>
        <v>כלי חשמל</v>
      </c>
      <c r="T640" s="186" t="str">
        <f t="shared" si="109"/>
        <v>תנור חימום</v>
      </c>
      <c r="U640" s="187">
        <f t="shared" si="103"/>
        <v>0</v>
      </c>
      <c r="V640" s="181">
        <f t="shared" si="104"/>
        <v>-2</v>
      </c>
      <c r="W640" s="181">
        <f t="shared" si="105"/>
        <v>250</v>
      </c>
      <c r="X640" s="181">
        <f t="shared" si="113"/>
        <v>0</v>
      </c>
      <c r="Y640" s="193"/>
      <c r="AA640" s="189" t="str">
        <f>'טבלה מרכזת תקן מקור'!A640</f>
        <v>תשושי נפש</v>
      </c>
      <c r="AB640" s="189">
        <f>'טבלה מרכזת תקן מקור'!B640</f>
        <v>45</v>
      </c>
      <c r="AC640" s="189" t="str">
        <f>'טבלה מרכזת תקן מקור'!C640</f>
        <v>כלי חשמל</v>
      </c>
      <c r="AD640" s="189" t="str">
        <f>'טבלה מרכזת תקן מקור'!D640</f>
        <v>חדר רחצה</v>
      </c>
      <c r="AE640" s="189" t="str">
        <f>'טבלה מרכזת תקן מקור'!E640</f>
        <v>תנור חימום</v>
      </c>
      <c r="AF640" s="189">
        <f>'טבלה מרכזת תקן מקור'!F640</f>
        <v>250</v>
      </c>
      <c r="AG640" s="189">
        <f>'טבלה מרכזת תקן מקור'!G640</f>
        <v>2</v>
      </c>
      <c r="AH640" s="189">
        <f>'טבלה מרכזת תקן מקור'!H640</f>
        <v>500</v>
      </c>
    </row>
    <row r="641" spans="2:34" ht="15" thickBot="1" x14ac:dyDescent="0.25">
      <c r="B641" s="190" t="str">
        <f>תקן[[#This Row],[סוג מרכז]]</f>
        <v>תשושי נפש</v>
      </c>
      <c r="C641" s="190">
        <f>תקן[[#This Row],[גודל מרכז]]</f>
        <v>45</v>
      </c>
      <c r="D641" s="190" t="str">
        <f>תקן[[#This Row],[סוג פריט]]</f>
        <v>כללי</v>
      </c>
      <c r="E641" s="190" t="str">
        <f>תקן[[#This Row],[קטגוריה]]</f>
        <v>חדרי צוות/רב תחומי</v>
      </c>
      <c r="F641" s="177" t="str">
        <f>תקן[[#This Row],[תיאור הפריט]]</f>
        <v>מד חום אינפרא אדום</v>
      </c>
      <c r="G641" s="190">
        <f>תקן[[#This Row],[עלות פריט]]</f>
        <v>250</v>
      </c>
      <c r="H641" s="190">
        <f>תקן[[#This Row],[כמות]]</f>
        <v>1</v>
      </c>
      <c r="I641" s="190">
        <f>תקן[[#This Row],[סהכ עלות]]</f>
        <v>250</v>
      </c>
      <c r="J641" s="191"/>
      <c r="K641" s="179" t="str">
        <f t="shared" si="112"/>
        <v>מד חום אינפרא אדום</v>
      </c>
      <c r="L641" s="180"/>
      <c r="M641" s="181">
        <f t="shared" si="110"/>
        <v>-1</v>
      </c>
      <c r="N641" s="181">
        <f t="shared" si="111"/>
        <v>0</v>
      </c>
      <c r="O641" s="180"/>
      <c r="P641" s="192"/>
      <c r="Q641" s="185" t="str">
        <f t="shared" si="106"/>
        <v>תשושי נפש</v>
      </c>
      <c r="R641" s="185">
        <f t="shared" si="107"/>
        <v>45</v>
      </c>
      <c r="S641" s="185" t="str">
        <f t="shared" si="108"/>
        <v>כללי</v>
      </c>
      <c r="T641" s="186" t="str">
        <f t="shared" si="109"/>
        <v>מד חום אינפרא אדום</v>
      </c>
      <c r="U641" s="187">
        <f t="shared" si="103"/>
        <v>0</v>
      </c>
      <c r="V641" s="181">
        <f t="shared" si="104"/>
        <v>-1</v>
      </c>
      <c r="W641" s="181">
        <f t="shared" si="105"/>
        <v>250</v>
      </c>
      <c r="X641" s="181">
        <f t="shared" si="113"/>
        <v>0</v>
      </c>
      <c r="Y641" s="193"/>
      <c r="AA641" s="189" t="str">
        <f>'טבלה מרכזת תקן מקור'!A641</f>
        <v>תשושי נפש</v>
      </c>
      <c r="AB641" s="189">
        <f>'טבלה מרכזת תקן מקור'!B641</f>
        <v>45</v>
      </c>
      <c r="AC641" s="189" t="str">
        <f>'טבלה מרכזת תקן מקור'!C641</f>
        <v>כללי</v>
      </c>
      <c r="AD641" s="189" t="str">
        <f>'טבלה מרכזת תקן מקור'!D641</f>
        <v>חדרי צוות/רב תחומי</v>
      </c>
      <c r="AE641" s="189" t="str">
        <f>'טבלה מרכזת תקן מקור'!E641</f>
        <v>מד חום אינפרא אדום</v>
      </c>
      <c r="AF641" s="189">
        <f>'טבלה מרכזת תקן מקור'!F641</f>
        <v>250</v>
      </c>
      <c r="AG641" s="189">
        <f>'טבלה מרכזת תקן מקור'!G641</f>
        <v>1</v>
      </c>
      <c r="AH641" s="189">
        <f>'טבלה מרכזת תקן מקור'!H641</f>
        <v>250</v>
      </c>
    </row>
    <row r="642" spans="2:34" ht="29.25" thickBot="1" x14ac:dyDescent="0.25">
      <c r="B642" s="190" t="str">
        <f>תקן[[#This Row],[סוג מרכז]]</f>
        <v>תשושי נפש</v>
      </c>
      <c r="C642" s="190">
        <f>תקן[[#This Row],[גודל מרכז]]</f>
        <v>45</v>
      </c>
      <c r="D642" s="190" t="str">
        <f>תקן[[#This Row],[סוג פריט]]</f>
        <v>כללי</v>
      </c>
      <c r="E642" s="190" t="str">
        <f>תקן[[#This Row],[קטגוריה]]</f>
        <v>חדרי צוות/רב תחומי</v>
      </c>
      <c r="F642" s="177" t="str">
        <f>תקן[[#This Row],[תיאור הפריט]]</f>
        <v>מד לחץ דם, חום, דופק  וסוטורציה</v>
      </c>
      <c r="G642" s="190">
        <f>תקן[[#This Row],[עלות פריט]]</f>
        <v>2500</v>
      </c>
      <c r="H642" s="190">
        <f>תקן[[#This Row],[כמות]]</f>
        <v>1</v>
      </c>
      <c r="I642" s="190">
        <f>תקן[[#This Row],[סהכ עלות]]</f>
        <v>2500</v>
      </c>
      <c r="J642" s="191"/>
      <c r="K642" s="179" t="str">
        <f t="shared" si="112"/>
        <v>מד לחץ דם, חום, דופק  וסוטורציה</v>
      </c>
      <c r="L642" s="180"/>
      <c r="M642" s="181">
        <f t="shared" si="110"/>
        <v>-1</v>
      </c>
      <c r="N642" s="181">
        <f t="shared" si="111"/>
        <v>0</v>
      </c>
      <c r="O642" s="180"/>
      <c r="P642" s="192"/>
      <c r="Q642" s="185" t="str">
        <f t="shared" si="106"/>
        <v>תשושי נפש</v>
      </c>
      <c r="R642" s="185">
        <f t="shared" si="107"/>
        <v>45</v>
      </c>
      <c r="S642" s="185" t="str">
        <f t="shared" si="108"/>
        <v>כללי</v>
      </c>
      <c r="T642" s="186" t="str">
        <f t="shared" si="109"/>
        <v>מד לחץ דם, חום, דופק  וסוטורציה</v>
      </c>
      <c r="U642" s="187">
        <f t="shared" si="103"/>
        <v>0</v>
      </c>
      <c r="V642" s="181">
        <f t="shared" si="104"/>
        <v>-1</v>
      </c>
      <c r="W642" s="181">
        <f t="shared" si="105"/>
        <v>2500</v>
      </c>
      <c r="X642" s="181">
        <f t="shared" si="113"/>
        <v>0</v>
      </c>
      <c r="Y642" s="193"/>
      <c r="AA642" s="189" t="str">
        <f>'טבלה מרכזת תקן מקור'!A642</f>
        <v>תשושי נפש</v>
      </c>
      <c r="AB642" s="189">
        <f>'טבלה מרכזת תקן מקור'!B642</f>
        <v>45</v>
      </c>
      <c r="AC642" s="189" t="str">
        <f>'טבלה מרכזת תקן מקור'!C642</f>
        <v>כללי</v>
      </c>
      <c r="AD642" s="189" t="str">
        <f>'טבלה מרכזת תקן מקור'!D642</f>
        <v>חדרי צוות/רב תחומי</v>
      </c>
      <c r="AE642" s="189" t="str">
        <f>'טבלה מרכזת תקן מקור'!E642</f>
        <v>מד לחץ דם, חום, דופק  וסוטורציה</v>
      </c>
      <c r="AF642" s="189">
        <f>'טבלה מרכזת תקן מקור'!F642</f>
        <v>2500</v>
      </c>
      <c r="AG642" s="189">
        <f>'טבלה מרכזת תקן מקור'!G642</f>
        <v>1</v>
      </c>
      <c r="AH642" s="189">
        <f>'טבלה מרכזת תקן מקור'!H642</f>
        <v>2500</v>
      </c>
    </row>
    <row r="643" spans="2:34" ht="15" thickBot="1" x14ac:dyDescent="0.25">
      <c r="B643" s="190" t="str">
        <f>תקן[[#This Row],[סוג מרכז]]</f>
        <v>תשושי נפש</v>
      </c>
      <c r="C643" s="190">
        <f>תקן[[#This Row],[גודל מרכז]]</f>
        <v>45</v>
      </c>
      <c r="D643" s="190" t="str">
        <f>תקן[[#This Row],[סוג פריט]]</f>
        <v>כללי</v>
      </c>
      <c r="E643" s="190" t="str">
        <f>תקן[[#This Row],[קטגוריה]]</f>
        <v>כללי</v>
      </c>
      <c r="F643" s="177" t="str">
        <f>תקן[[#This Row],[תיאור הפריט]]</f>
        <v>מזרקי אפיפן</v>
      </c>
      <c r="G643" s="190">
        <f>תקן[[#This Row],[עלות פריט]]</f>
        <v>350</v>
      </c>
      <c r="H643" s="190">
        <f>תקן[[#This Row],[כמות]]</f>
        <v>1</v>
      </c>
      <c r="I643" s="190">
        <f>תקן[[#This Row],[סהכ עלות]]</f>
        <v>350</v>
      </c>
      <c r="J643" s="191"/>
      <c r="K643" s="179" t="str">
        <f t="shared" si="112"/>
        <v>מזרקי אפיפן</v>
      </c>
      <c r="L643" s="180"/>
      <c r="M643" s="181">
        <f t="shared" si="110"/>
        <v>-1</v>
      </c>
      <c r="N643" s="181">
        <f t="shared" si="111"/>
        <v>0</v>
      </c>
      <c r="O643" s="180"/>
      <c r="P643" s="192"/>
      <c r="Q643" s="185" t="str">
        <f t="shared" si="106"/>
        <v>תשושי נפש</v>
      </c>
      <c r="R643" s="185">
        <f t="shared" si="107"/>
        <v>45</v>
      </c>
      <c r="S643" s="185" t="str">
        <f t="shared" si="108"/>
        <v>כללי</v>
      </c>
      <c r="T643" s="186" t="str">
        <f t="shared" si="109"/>
        <v>מזרקי אפיפן</v>
      </c>
      <c r="U643" s="187">
        <f t="shared" si="103"/>
        <v>0</v>
      </c>
      <c r="V643" s="181">
        <f t="shared" si="104"/>
        <v>-1</v>
      </c>
      <c r="W643" s="181">
        <f t="shared" si="105"/>
        <v>350</v>
      </c>
      <c r="X643" s="181">
        <f t="shared" si="113"/>
        <v>0</v>
      </c>
      <c r="Y643" s="193"/>
      <c r="AA643" s="189" t="str">
        <f>'טבלה מרכזת תקן מקור'!A643</f>
        <v>תשושי נפש</v>
      </c>
      <c r="AB643" s="189">
        <f>'טבלה מרכזת תקן מקור'!B643</f>
        <v>45</v>
      </c>
      <c r="AC643" s="189" t="str">
        <f>'טבלה מרכזת תקן מקור'!C643</f>
        <v>כללי</v>
      </c>
      <c r="AD643" s="189" t="str">
        <f>'טבלה מרכזת תקן מקור'!D643</f>
        <v>כללי</v>
      </c>
      <c r="AE643" s="189" t="str">
        <f>'טבלה מרכזת תקן מקור'!E643</f>
        <v>מזרקי אפיפן</v>
      </c>
      <c r="AF643" s="189">
        <f>'טבלה מרכזת תקן מקור'!F643</f>
        <v>350</v>
      </c>
      <c r="AG643" s="189">
        <f>'טבלה מרכזת תקן מקור'!G643</f>
        <v>1</v>
      </c>
      <c r="AH643" s="189">
        <f>'טבלה מרכזת תקן מקור'!H643</f>
        <v>350</v>
      </c>
    </row>
    <row r="644" spans="2:34" ht="29.25" thickBot="1" x14ac:dyDescent="0.25">
      <c r="B644" s="190" t="str">
        <f>תקן[[#This Row],[סוג מרכז]]</f>
        <v>תשושי נפש</v>
      </c>
      <c r="C644" s="190">
        <f>תקן[[#This Row],[גודל מרכז]]</f>
        <v>45</v>
      </c>
      <c r="D644" s="190" t="str">
        <f>תקן[[#This Row],[סוג פריט]]</f>
        <v>כללי</v>
      </c>
      <c r="E644" s="190" t="str">
        <f>תקן[[#This Row],[קטגוריה]]</f>
        <v>כללי</v>
      </c>
      <c r="F644" s="177" t="str">
        <f>תקן[[#This Row],[תיאור הפריט]]</f>
        <v>עיצוב פנים - תקציב למעצב/ת</v>
      </c>
      <c r="G644" s="190">
        <f>תקן[[#This Row],[עלות פריט]]</f>
        <v>10000</v>
      </c>
      <c r="H644" s="190">
        <f>תקן[[#This Row],[כמות]]</f>
        <v>2</v>
      </c>
      <c r="I644" s="190">
        <f>תקן[[#This Row],[סהכ עלות]]</f>
        <v>20000</v>
      </c>
      <c r="J644" s="191"/>
      <c r="K644" s="179" t="str">
        <f t="shared" si="112"/>
        <v>עיצוב פנים - תקציב למעצב/ת</v>
      </c>
      <c r="L644" s="180"/>
      <c r="M644" s="181">
        <f t="shared" ref="M644:M706" si="114">IF(L644-H644&lt;&gt;0,L644-H644,0)</f>
        <v>-2</v>
      </c>
      <c r="N644" s="181">
        <f t="shared" ref="N644:N706" si="115">L644*G644</f>
        <v>0</v>
      </c>
      <c r="O644" s="180"/>
      <c r="P644" s="192"/>
      <c r="Q644" s="185" t="str">
        <f t="shared" si="106"/>
        <v>תשושי נפש</v>
      </c>
      <c r="R644" s="185">
        <f t="shared" si="107"/>
        <v>45</v>
      </c>
      <c r="S644" s="185" t="str">
        <f t="shared" si="108"/>
        <v>כללי</v>
      </c>
      <c r="T644" s="186" t="str">
        <f t="shared" si="109"/>
        <v>עיצוב פנים - תקציב למעצב/ת</v>
      </c>
      <c r="U644" s="187">
        <f t="shared" si="103"/>
        <v>0</v>
      </c>
      <c r="V644" s="181">
        <f t="shared" si="104"/>
        <v>-2</v>
      </c>
      <c r="W644" s="181">
        <f t="shared" si="105"/>
        <v>10000</v>
      </c>
      <c r="X644" s="181">
        <f t="shared" si="113"/>
        <v>0</v>
      </c>
      <c r="Y644" s="193"/>
      <c r="AA644" s="189" t="str">
        <f>'טבלה מרכזת תקן מקור'!A644</f>
        <v>תשושי נפש</v>
      </c>
      <c r="AB644" s="189">
        <f>'טבלה מרכזת תקן מקור'!B644</f>
        <v>45</v>
      </c>
      <c r="AC644" s="189" t="str">
        <f>'טבלה מרכזת תקן מקור'!C644</f>
        <v>כללי</v>
      </c>
      <c r="AD644" s="189" t="str">
        <f>'טבלה מרכזת תקן מקור'!D644</f>
        <v>כללי</v>
      </c>
      <c r="AE644" s="189" t="str">
        <f>'טבלה מרכזת תקן מקור'!E644</f>
        <v>עיצוב פנים - תקציב למעצב/ת</v>
      </c>
      <c r="AF644" s="189">
        <f>'טבלה מרכזת תקן מקור'!F644</f>
        <v>10000</v>
      </c>
      <c r="AG644" s="189">
        <f>'טבלה מרכזת תקן מקור'!G644</f>
        <v>2</v>
      </c>
      <c r="AH644" s="189">
        <f>'טבלה מרכזת תקן מקור'!H644</f>
        <v>20000</v>
      </c>
    </row>
    <row r="645" spans="2:34" ht="15" thickBot="1" x14ac:dyDescent="0.25">
      <c r="B645" s="190" t="str">
        <f>תקן[[#This Row],[סוג מרכז]]</f>
        <v>תשושי נפש</v>
      </c>
      <c r="C645" s="190">
        <f>תקן[[#This Row],[גודל מרכז]]</f>
        <v>45</v>
      </c>
      <c r="D645" s="190" t="str">
        <f>תקן[[#This Row],[סוג פריט]]</f>
        <v>כללי</v>
      </c>
      <c r="E645" s="190" t="str">
        <f>תקן[[#This Row],[קטגוריה]]</f>
        <v>כללי</v>
      </c>
      <c r="F645" s="177" t="str">
        <f>תקן[[#This Row],[תיאור הפריט]]</f>
        <v>קטלן יתושים</v>
      </c>
      <c r="G645" s="190">
        <f>תקן[[#This Row],[עלות פריט]]</f>
        <v>250</v>
      </c>
      <c r="H645" s="190">
        <f>תקן[[#This Row],[כמות]]</f>
        <v>3</v>
      </c>
      <c r="I645" s="190">
        <f>תקן[[#This Row],[סהכ עלות]]</f>
        <v>750</v>
      </c>
      <c r="J645" s="191"/>
      <c r="K645" s="179" t="str">
        <f t="shared" ref="K645:K707" si="116">F645</f>
        <v>קטלן יתושים</v>
      </c>
      <c r="L645" s="180"/>
      <c r="M645" s="181">
        <f t="shared" si="114"/>
        <v>-3</v>
      </c>
      <c r="N645" s="181">
        <f t="shared" si="115"/>
        <v>0</v>
      </c>
      <c r="O645" s="180"/>
      <c r="P645" s="192"/>
      <c r="Q645" s="185" t="str">
        <f t="shared" si="106"/>
        <v>תשושי נפש</v>
      </c>
      <c r="R645" s="185">
        <f t="shared" si="107"/>
        <v>45</v>
      </c>
      <c r="S645" s="185" t="str">
        <f t="shared" si="108"/>
        <v>כללי</v>
      </c>
      <c r="T645" s="186" t="str">
        <f t="shared" si="109"/>
        <v>קטלן יתושים</v>
      </c>
      <c r="U645" s="187">
        <f t="shared" si="103"/>
        <v>0</v>
      </c>
      <c r="V645" s="181">
        <f t="shared" si="104"/>
        <v>-3</v>
      </c>
      <c r="W645" s="181">
        <f t="shared" si="105"/>
        <v>250</v>
      </c>
      <c r="X645" s="181">
        <f t="shared" ref="X645:X707" si="117">W645*U645</f>
        <v>0</v>
      </c>
      <c r="Y645" s="193"/>
      <c r="AA645" s="189" t="str">
        <f>'טבלה מרכזת תקן מקור'!A645</f>
        <v>תשושי נפש</v>
      </c>
      <c r="AB645" s="189">
        <f>'טבלה מרכזת תקן מקור'!B645</f>
        <v>45</v>
      </c>
      <c r="AC645" s="189" t="str">
        <f>'טבלה מרכזת תקן מקור'!C645</f>
        <v>כללי</v>
      </c>
      <c r="AD645" s="189" t="str">
        <f>'טבלה מרכזת תקן מקור'!D645</f>
        <v>כללי</v>
      </c>
      <c r="AE645" s="189" t="str">
        <f>'טבלה מרכזת תקן מקור'!E645</f>
        <v>קטלן יתושים</v>
      </c>
      <c r="AF645" s="189">
        <f>'טבלה מרכזת תקן מקור'!F645</f>
        <v>250</v>
      </c>
      <c r="AG645" s="189">
        <f>'טבלה מרכזת תקן מקור'!G645</f>
        <v>3</v>
      </c>
      <c r="AH645" s="189">
        <f>'טבלה מרכזת תקן מקור'!H645</f>
        <v>750</v>
      </c>
    </row>
    <row r="646" spans="2:34" ht="15" thickBot="1" x14ac:dyDescent="0.25">
      <c r="B646" s="190" t="str">
        <f>תקן[[#This Row],[סוג מרכז]]</f>
        <v>תשושי נפש</v>
      </c>
      <c r="C646" s="190">
        <f>תקן[[#This Row],[גודל מרכז]]</f>
        <v>45</v>
      </c>
      <c r="D646" s="190" t="str">
        <f>תקן[[#This Row],[סוג פריט]]</f>
        <v>מטבח וחדר אוכל</v>
      </c>
      <c r="E646" s="190" t="str">
        <f>תקן[[#This Row],[קטגוריה]]</f>
        <v>מטבח</v>
      </c>
      <c r="F646" s="177" t="str">
        <f>תקן[[#This Row],[תיאור הפריט]]</f>
        <v>ארון חימום תבניות</v>
      </c>
      <c r="G646" s="190">
        <f>תקן[[#This Row],[עלות פריט]]</f>
        <v>7500</v>
      </c>
      <c r="H646" s="190">
        <f>תקן[[#This Row],[כמות]]</f>
        <v>1</v>
      </c>
      <c r="I646" s="190">
        <f>תקן[[#This Row],[סהכ עלות]]</f>
        <v>7500</v>
      </c>
      <c r="J646" s="191"/>
      <c r="K646" s="179" t="str">
        <f t="shared" si="116"/>
        <v>ארון חימום תבניות</v>
      </c>
      <c r="L646" s="180"/>
      <c r="M646" s="181">
        <f t="shared" si="114"/>
        <v>-1</v>
      </c>
      <c r="N646" s="181">
        <f t="shared" si="115"/>
        <v>0</v>
      </c>
      <c r="O646" s="180"/>
      <c r="P646" s="192"/>
      <c r="Q646" s="185" t="str">
        <f t="shared" si="106"/>
        <v>תשושי נפש</v>
      </c>
      <c r="R646" s="185">
        <f t="shared" si="107"/>
        <v>45</v>
      </c>
      <c r="S646" s="185" t="str">
        <f t="shared" si="108"/>
        <v>מטבח וחדר אוכל</v>
      </c>
      <c r="T646" s="186" t="str">
        <f t="shared" si="109"/>
        <v>ארון חימום תבניות</v>
      </c>
      <c r="U646" s="187">
        <f t="shared" si="103"/>
        <v>0</v>
      </c>
      <c r="V646" s="181">
        <f t="shared" si="104"/>
        <v>-1</v>
      </c>
      <c r="W646" s="181">
        <f t="shared" si="105"/>
        <v>7500</v>
      </c>
      <c r="X646" s="181">
        <f t="shared" si="117"/>
        <v>0</v>
      </c>
      <c r="Y646" s="193"/>
      <c r="AA646" s="189" t="str">
        <f>'טבלה מרכזת תקן מקור'!A646</f>
        <v>תשושי נפש</v>
      </c>
      <c r="AB646" s="189">
        <f>'טבלה מרכזת תקן מקור'!B646</f>
        <v>45</v>
      </c>
      <c r="AC646" s="189" t="str">
        <f>'טבלה מרכזת תקן מקור'!C646</f>
        <v>מטבח וחדר אוכל</v>
      </c>
      <c r="AD646" s="189" t="str">
        <f>'טבלה מרכזת תקן מקור'!D646</f>
        <v>מטבח</v>
      </c>
      <c r="AE646" s="189" t="str">
        <f>'טבלה מרכזת תקן מקור'!E646</f>
        <v>ארון חימום תבניות</v>
      </c>
      <c r="AF646" s="189">
        <f>'טבלה מרכזת תקן מקור'!F646</f>
        <v>7500</v>
      </c>
      <c r="AG646" s="189">
        <f>'טבלה מרכזת תקן מקור'!G646</f>
        <v>1</v>
      </c>
      <c r="AH646" s="189">
        <f>'טבלה מרכזת תקן מקור'!H646</f>
        <v>7500</v>
      </c>
    </row>
    <row r="647" spans="2:34" ht="15" thickBot="1" x14ac:dyDescent="0.25">
      <c r="B647" s="190" t="str">
        <f>תקן[[#This Row],[סוג מרכז]]</f>
        <v>תשושי נפש</v>
      </c>
      <c r="C647" s="190">
        <f>תקן[[#This Row],[גודל מרכז]]</f>
        <v>45</v>
      </c>
      <c r="D647" s="190" t="str">
        <f>תקן[[#This Row],[סוג פריט]]</f>
        <v>מטבח וחדר אוכל</v>
      </c>
      <c r="E647" s="190" t="str">
        <f>תקן[[#This Row],[קטגוריה]]</f>
        <v>מטבח</v>
      </c>
      <c r="F647" s="177" t="str">
        <f>תקן[[#This Row],[תיאור הפריט]]</f>
        <v>כוננית לאיחסון כלים וסירים</v>
      </c>
      <c r="G647" s="190">
        <f>תקן[[#This Row],[עלות פריט]]</f>
        <v>1500</v>
      </c>
      <c r="H647" s="190">
        <f>תקן[[#This Row],[כמות]]</f>
        <v>2</v>
      </c>
      <c r="I647" s="190">
        <f>תקן[[#This Row],[סהכ עלות]]</f>
        <v>3000</v>
      </c>
      <c r="J647" s="191"/>
      <c r="K647" s="179" t="str">
        <f t="shared" si="116"/>
        <v>כוננית לאיחסון כלים וסירים</v>
      </c>
      <c r="L647" s="180"/>
      <c r="M647" s="181">
        <f t="shared" si="114"/>
        <v>-2</v>
      </c>
      <c r="N647" s="181">
        <f t="shared" si="115"/>
        <v>0</v>
      </c>
      <c r="O647" s="180"/>
      <c r="P647" s="192"/>
      <c r="Q647" s="185" t="str">
        <f t="shared" si="106"/>
        <v>תשושי נפש</v>
      </c>
      <c r="R647" s="185">
        <f t="shared" si="107"/>
        <v>45</v>
      </c>
      <c r="S647" s="185" t="str">
        <f t="shared" si="108"/>
        <v>מטבח וחדר אוכל</v>
      </c>
      <c r="T647" s="186" t="str">
        <f t="shared" si="109"/>
        <v>כוננית לאיחסון כלים וסירים</v>
      </c>
      <c r="U647" s="187">
        <f t="shared" si="103"/>
        <v>0</v>
      </c>
      <c r="V647" s="181">
        <f t="shared" si="104"/>
        <v>-2</v>
      </c>
      <c r="W647" s="181">
        <f t="shared" si="105"/>
        <v>1500</v>
      </c>
      <c r="X647" s="181">
        <f t="shared" si="117"/>
        <v>0</v>
      </c>
      <c r="Y647" s="193"/>
      <c r="AA647" s="189" t="str">
        <f>'טבלה מרכזת תקן מקור'!A647</f>
        <v>תשושי נפש</v>
      </c>
      <c r="AB647" s="189">
        <f>'טבלה מרכזת תקן מקור'!B647</f>
        <v>45</v>
      </c>
      <c r="AC647" s="189" t="str">
        <f>'טבלה מרכזת תקן מקור'!C647</f>
        <v>מטבח וחדר אוכל</v>
      </c>
      <c r="AD647" s="189" t="str">
        <f>'טבלה מרכזת תקן מקור'!D647</f>
        <v>מטבח</v>
      </c>
      <c r="AE647" s="189" t="str">
        <f>'טבלה מרכזת תקן מקור'!E647</f>
        <v>כוננית לאיחסון כלים וסירים</v>
      </c>
      <c r="AF647" s="189">
        <f>'טבלה מרכזת תקן מקור'!F647</f>
        <v>1500</v>
      </c>
      <c r="AG647" s="189">
        <f>'טבלה מרכזת תקן מקור'!G647</f>
        <v>2</v>
      </c>
      <c r="AH647" s="189">
        <f>'טבלה מרכזת תקן מקור'!H647</f>
        <v>3000</v>
      </c>
    </row>
    <row r="648" spans="2:34" ht="15" thickBot="1" x14ac:dyDescent="0.25">
      <c r="B648" s="190" t="str">
        <f>תקן[[#This Row],[סוג מרכז]]</f>
        <v>תשושי נפש</v>
      </c>
      <c r="C648" s="190">
        <f>תקן[[#This Row],[גודל מרכז]]</f>
        <v>45</v>
      </c>
      <c r="D648" s="190" t="str">
        <f>תקן[[#This Row],[סוג פריט]]</f>
        <v>מטבח וחדר אוכל</v>
      </c>
      <c r="E648" s="190" t="str">
        <f>תקן[[#This Row],[קטגוריה]]</f>
        <v>חדר אוכל</v>
      </c>
      <c r="F648" s="177" t="str">
        <f>תקן[[#This Row],[תיאור הפריט]]</f>
        <v>כלי אוכל</v>
      </c>
      <c r="G648" s="190">
        <f>תקן[[#This Row],[עלות פריט]]</f>
        <v>1000</v>
      </c>
      <c r="H648" s="190">
        <f>תקן[[#This Row],[כמות]]</f>
        <v>14</v>
      </c>
      <c r="I648" s="190">
        <f>תקן[[#This Row],[סהכ עלות]]</f>
        <v>14000</v>
      </c>
      <c r="J648" s="191"/>
      <c r="K648" s="179" t="str">
        <f t="shared" si="116"/>
        <v>כלי אוכל</v>
      </c>
      <c r="L648" s="180"/>
      <c r="M648" s="181">
        <f t="shared" si="114"/>
        <v>-14</v>
      </c>
      <c r="N648" s="181">
        <f t="shared" si="115"/>
        <v>0</v>
      </c>
      <c r="O648" s="180"/>
      <c r="P648" s="192"/>
      <c r="Q648" s="185" t="str">
        <f t="shared" si="106"/>
        <v>תשושי נפש</v>
      </c>
      <c r="R648" s="185">
        <f t="shared" si="107"/>
        <v>45</v>
      </c>
      <c r="S648" s="185" t="str">
        <f t="shared" si="108"/>
        <v>מטבח וחדר אוכל</v>
      </c>
      <c r="T648" s="186" t="str">
        <f t="shared" si="109"/>
        <v>כלי אוכל</v>
      </c>
      <c r="U648" s="187">
        <f t="shared" si="103"/>
        <v>0</v>
      </c>
      <c r="V648" s="181">
        <f t="shared" si="104"/>
        <v>-14</v>
      </c>
      <c r="W648" s="181">
        <f t="shared" si="105"/>
        <v>1000</v>
      </c>
      <c r="X648" s="181">
        <f t="shared" si="117"/>
        <v>0</v>
      </c>
      <c r="Y648" s="193"/>
      <c r="AA648" s="189" t="str">
        <f>'טבלה מרכזת תקן מקור'!A648</f>
        <v>תשושי נפש</v>
      </c>
      <c r="AB648" s="189">
        <f>'טבלה מרכזת תקן מקור'!B648</f>
        <v>45</v>
      </c>
      <c r="AC648" s="189" t="str">
        <f>'טבלה מרכזת תקן מקור'!C648</f>
        <v>מטבח וחדר אוכל</v>
      </c>
      <c r="AD648" s="189" t="str">
        <f>'טבלה מרכזת תקן מקור'!D648</f>
        <v>חדר אוכל</v>
      </c>
      <c r="AE648" s="189" t="str">
        <f>'טבלה מרכזת תקן מקור'!E648</f>
        <v>כלי אוכל</v>
      </c>
      <c r="AF648" s="189">
        <f>'טבלה מרכזת תקן מקור'!F648</f>
        <v>1000</v>
      </c>
      <c r="AG648" s="189">
        <f>'טבלה מרכזת תקן מקור'!G648</f>
        <v>14</v>
      </c>
      <c r="AH648" s="189">
        <f>'טבלה מרכזת תקן מקור'!H648</f>
        <v>14000</v>
      </c>
    </row>
    <row r="649" spans="2:34" ht="15" thickBot="1" x14ac:dyDescent="0.25">
      <c r="B649" s="190" t="str">
        <f>תקן[[#This Row],[סוג מרכז]]</f>
        <v>תשושי נפש</v>
      </c>
      <c r="C649" s="190">
        <f>תקן[[#This Row],[גודל מרכז]]</f>
        <v>45</v>
      </c>
      <c r="D649" s="190" t="str">
        <f>תקן[[#This Row],[סוג פריט]]</f>
        <v>מטבח וחדר אוכל</v>
      </c>
      <c r="E649" s="190" t="str">
        <f>תקן[[#This Row],[קטגוריה]]</f>
        <v>כלי הכנה-מטבח מחמם</v>
      </c>
      <c r="F649" s="177" t="str">
        <f>תקן[[#This Row],[תיאור הפריט]]</f>
        <v>כלי עבודה מסוגים שונים</v>
      </c>
      <c r="G649" s="190">
        <f>תקן[[#This Row],[עלות פריט]]</f>
        <v>3500</v>
      </c>
      <c r="H649" s="190">
        <f>תקן[[#This Row],[כמות]]</f>
        <v>2</v>
      </c>
      <c r="I649" s="190">
        <f>תקן[[#This Row],[סהכ עלות]]</f>
        <v>7000</v>
      </c>
      <c r="J649" s="191"/>
      <c r="K649" s="179" t="str">
        <f t="shared" si="116"/>
        <v>כלי עבודה מסוגים שונים</v>
      </c>
      <c r="L649" s="180"/>
      <c r="M649" s="181">
        <f t="shared" si="114"/>
        <v>-2</v>
      </c>
      <c r="N649" s="181">
        <f t="shared" si="115"/>
        <v>0</v>
      </c>
      <c r="O649" s="180"/>
      <c r="P649" s="192"/>
      <c r="Q649" s="185" t="str">
        <f t="shared" si="106"/>
        <v>תשושי נפש</v>
      </c>
      <c r="R649" s="185">
        <f t="shared" si="107"/>
        <v>45</v>
      </c>
      <c r="S649" s="185" t="str">
        <f t="shared" si="108"/>
        <v>מטבח וחדר אוכל</v>
      </c>
      <c r="T649" s="186" t="str">
        <f t="shared" si="109"/>
        <v>כלי עבודה מסוגים שונים</v>
      </c>
      <c r="U649" s="187">
        <f t="shared" ref="U649:U712" si="118">L649</f>
        <v>0</v>
      </c>
      <c r="V649" s="181">
        <f t="shared" ref="V649:V712" si="119">M649</f>
        <v>-2</v>
      </c>
      <c r="W649" s="181">
        <f t="shared" ref="W649:W712" si="120">G649</f>
        <v>3500</v>
      </c>
      <c r="X649" s="181">
        <f t="shared" si="117"/>
        <v>0</v>
      </c>
      <c r="Y649" s="193"/>
      <c r="AA649" s="189" t="str">
        <f>'טבלה מרכזת תקן מקור'!A649</f>
        <v>תשושי נפש</v>
      </c>
      <c r="AB649" s="189">
        <f>'טבלה מרכזת תקן מקור'!B649</f>
        <v>45</v>
      </c>
      <c r="AC649" s="189" t="str">
        <f>'טבלה מרכזת תקן מקור'!C649</f>
        <v>מטבח וחדר אוכל</v>
      </c>
      <c r="AD649" s="189" t="str">
        <f>'טבלה מרכזת תקן מקור'!D649</f>
        <v>כלי הכנה-מטבח מחמם</v>
      </c>
      <c r="AE649" s="189" t="str">
        <f>'טבלה מרכזת תקן מקור'!E649</f>
        <v>כלי עבודה מסוגים שונים</v>
      </c>
      <c r="AF649" s="189">
        <f>'טבלה מרכזת תקן מקור'!F649</f>
        <v>3500</v>
      </c>
      <c r="AG649" s="189">
        <f>'טבלה מרכזת תקן מקור'!G649</f>
        <v>2</v>
      </c>
      <c r="AH649" s="189">
        <f>'טבלה מרכזת תקן מקור'!H649</f>
        <v>7000</v>
      </c>
    </row>
    <row r="650" spans="2:34" ht="15" thickBot="1" x14ac:dyDescent="0.25">
      <c r="B650" s="190" t="str">
        <f>תקן[[#This Row],[סוג מרכז]]</f>
        <v>תשושי נפש</v>
      </c>
      <c r="C650" s="190">
        <f>תקן[[#This Row],[גודל מרכז]]</f>
        <v>45</v>
      </c>
      <c r="D650" s="190" t="str">
        <f>תקן[[#This Row],[סוג פריט]]</f>
        <v>מטבח וחדר אוכל</v>
      </c>
      <c r="E650" s="190" t="str">
        <f>תקן[[#This Row],[קטגוריה]]</f>
        <v>מטבח</v>
      </c>
      <c r="F650" s="177" t="str">
        <f>תקן[[#This Row],[תיאור הפריט]]</f>
        <v>מדיח כלים דלפקי</v>
      </c>
      <c r="G650" s="190">
        <f>תקן[[#This Row],[עלות פריט]]</f>
        <v>8500</v>
      </c>
      <c r="H650" s="190">
        <f>תקן[[#This Row],[כמות]]</f>
        <v>0</v>
      </c>
      <c r="I650" s="190">
        <f>תקן[[#This Row],[סהכ עלות]]</f>
        <v>0</v>
      </c>
      <c r="J650" s="191"/>
      <c r="K650" s="179" t="str">
        <f t="shared" si="116"/>
        <v>מדיח כלים דלפקי</v>
      </c>
      <c r="L650" s="180"/>
      <c r="M650" s="181">
        <f t="shared" si="114"/>
        <v>0</v>
      </c>
      <c r="N650" s="181">
        <f t="shared" si="115"/>
        <v>0</v>
      </c>
      <c r="O650" s="180"/>
      <c r="P650" s="192"/>
      <c r="Q650" s="185" t="str">
        <f t="shared" ref="Q650:Q713" si="121">B650</f>
        <v>תשושי נפש</v>
      </c>
      <c r="R650" s="185">
        <f t="shared" ref="R650:R713" si="122">C650</f>
        <v>45</v>
      </c>
      <c r="S650" s="185" t="str">
        <f t="shared" ref="S650:S713" si="123">D650</f>
        <v>מטבח וחדר אוכל</v>
      </c>
      <c r="T650" s="186" t="str">
        <f t="shared" ref="T650:T713" si="124">F650</f>
        <v>מדיח כלים דלפקי</v>
      </c>
      <c r="U650" s="187">
        <f t="shared" si="118"/>
        <v>0</v>
      </c>
      <c r="V650" s="181">
        <f t="shared" si="119"/>
        <v>0</v>
      </c>
      <c r="W650" s="181">
        <f t="shared" si="120"/>
        <v>8500</v>
      </c>
      <c r="X650" s="181">
        <f t="shared" si="117"/>
        <v>0</v>
      </c>
      <c r="Y650" s="193"/>
      <c r="AA650" s="189" t="str">
        <f>'טבלה מרכזת תקן מקור'!A650</f>
        <v>תשושי נפש</v>
      </c>
      <c r="AB650" s="189">
        <f>'טבלה מרכזת תקן מקור'!B650</f>
        <v>45</v>
      </c>
      <c r="AC650" s="189" t="str">
        <f>'טבלה מרכזת תקן מקור'!C650</f>
        <v>מטבח וחדר אוכל</v>
      </c>
      <c r="AD650" s="189" t="str">
        <f>'טבלה מרכזת תקן מקור'!D650</f>
        <v>מטבח</v>
      </c>
      <c r="AE650" s="189" t="str">
        <f>'טבלה מרכזת תקן מקור'!E650</f>
        <v>מדיח כלים דלפקי</v>
      </c>
      <c r="AF650" s="189">
        <f>'טבלה מרכזת תקן מקור'!F650</f>
        <v>8500</v>
      </c>
      <c r="AG650" s="189">
        <f>'טבלה מרכזת תקן מקור'!G650</f>
        <v>0</v>
      </c>
      <c r="AH650" s="189">
        <f>'טבלה מרכזת תקן מקור'!H650</f>
        <v>0</v>
      </c>
    </row>
    <row r="651" spans="2:34" ht="29.25" thickBot="1" x14ac:dyDescent="0.25">
      <c r="B651" s="190" t="str">
        <f>תקן[[#This Row],[סוג מרכז]]</f>
        <v>תשושי נפש</v>
      </c>
      <c r="C651" s="190">
        <f>תקן[[#This Row],[גודל מרכז]]</f>
        <v>45</v>
      </c>
      <c r="D651" s="190" t="str">
        <f>תקן[[#This Row],[סוג פריט]]</f>
        <v>מטבח וחדר אוכל</v>
      </c>
      <c r="E651" s="190" t="str">
        <f>תקן[[#This Row],[קטגוריה]]</f>
        <v>מטבח</v>
      </c>
      <c r="F651" s="177" t="str">
        <f>תקן[[#This Row],[תיאור הפריט]]</f>
        <v>מדיח כלים דלת מתרוממת+מעמד</v>
      </c>
      <c r="G651" s="190">
        <f>תקן[[#This Row],[עלות פריט]]</f>
        <v>17000</v>
      </c>
      <c r="H651" s="190">
        <f>תקן[[#This Row],[כמות]]</f>
        <v>1</v>
      </c>
      <c r="I651" s="190">
        <f>תקן[[#This Row],[סהכ עלות]]</f>
        <v>17000</v>
      </c>
      <c r="J651" s="191"/>
      <c r="K651" s="179" t="str">
        <f t="shared" si="116"/>
        <v>מדיח כלים דלת מתרוממת+מעמד</v>
      </c>
      <c r="L651" s="180"/>
      <c r="M651" s="181">
        <f t="shared" si="114"/>
        <v>-1</v>
      </c>
      <c r="N651" s="181">
        <f t="shared" si="115"/>
        <v>0</v>
      </c>
      <c r="O651" s="180"/>
      <c r="P651" s="192"/>
      <c r="Q651" s="185" t="str">
        <f t="shared" si="121"/>
        <v>תשושי נפש</v>
      </c>
      <c r="R651" s="185">
        <f t="shared" si="122"/>
        <v>45</v>
      </c>
      <c r="S651" s="185" t="str">
        <f t="shared" si="123"/>
        <v>מטבח וחדר אוכל</v>
      </c>
      <c r="T651" s="186" t="str">
        <f t="shared" si="124"/>
        <v>מדיח כלים דלת מתרוממת+מעמד</v>
      </c>
      <c r="U651" s="187">
        <f t="shared" si="118"/>
        <v>0</v>
      </c>
      <c r="V651" s="181">
        <f t="shared" si="119"/>
        <v>-1</v>
      </c>
      <c r="W651" s="181">
        <f t="shared" si="120"/>
        <v>17000</v>
      </c>
      <c r="X651" s="181">
        <f t="shared" si="117"/>
        <v>0</v>
      </c>
      <c r="Y651" s="193"/>
      <c r="AA651" s="189" t="str">
        <f>'טבלה מרכזת תקן מקור'!A651</f>
        <v>תשושי נפש</v>
      </c>
      <c r="AB651" s="189">
        <f>'טבלה מרכזת תקן מקור'!B651</f>
        <v>45</v>
      </c>
      <c r="AC651" s="189" t="str">
        <f>'טבלה מרכזת תקן מקור'!C651</f>
        <v>מטבח וחדר אוכל</v>
      </c>
      <c r="AD651" s="189" t="str">
        <f>'טבלה מרכזת תקן מקור'!D651</f>
        <v>מטבח</v>
      </c>
      <c r="AE651" s="189" t="str">
        <f>'טבלה מרכזת תקן מקור'!E651</f>
        <v>מדיח כלים דלת מתרוממת+מעמד</v>
      </c>
      <c r="AF651" s="189">
        <f>'טבלה מרכזת תקן מקור'!F651</f>
        <v>17000</v>
      </c>
      <c r="AG651" s="189">
        <f>'טבלה מרכזת תקן מקור'!G651</f>
        <v>1</v>
      </c>
      <c r="AH651" s="189">
        <f>'טבלה מרכזת תקן מקור'!H651</f>
        <v>17000</v>
      </c>
    </row>
    <row r="652" spans="2:34" ht="15" thickBot="1" x14ac:dyDescent="0.25">
      <c r="B652" s="190" t="str">
        <f>תקן[[#This Row],[סוג מרכז]]</f>
        <v>תשושי נפש</v>
      </c>
      <c r="C652" s="190">
        <f>תקן[[#This Row],[גודל מרכז]]</f>
        <v>45</v>
      </c>
      <c r="D652" s="190" t="str">
        <f>תקן[[#This Row],[סוג פריט]]</f>
        <v>מטבח וחדר אוכל</v>
      </c>
      <c r="E652" s="190" t="str">
        <f>תקן[[#This Row],[קטגוריה]]</f>
        <v>מטבח</v>
      </c>
      <c r="F652" s="177" t="str">
        <f>תקן[[#This Row],[תיאור הפריט]]</f>
        <v>מיחם אוטומטי 150 כוסות</v>
      </c>
      <c r="G652" s="190">
        <f>תקן[[#This Row],[עלות פריט]]</f>
        <v>5000</v>
      </c>
      <c r="H652" s="190">
        <f>תקן[[#This Row],[כמות]]</f>
        <v>1</v>
      </c>
      <c r="I652" s="190">
        <f>תקן[[#This Row],[סהכ עלות]]</f>
        <v>5000</v>
      </c>
      <c r="J652" s="191"/>
      <c r="K652" s="179" t="str">
        <f t="shared" si="116"/>
        <v>מיחם אוטומטי 150 כוסות</v>
      </c>
      <c r="L652" s="180"/>
      <c r="M652" s="181">
        <f t="shared" si="114"/>
        <v>-1</v>
      </c>
      <c r="N652" s="181">
        <f t="shared" si="115"/>
        <v>0</v>
      </c>
      <c r="O652" s="180"/>
      <c r="P652" s="192"/>
      <c r="Q652" s="185" t="str">
        <f t="shared" si="121"/>
        <v>תשושי נפש</v>
      </c>
      <c r="R652" s="185">
        <f t="shared" si="122"/>
        <v>45</v>
      </c>
      <c r="S652" s="185" t="str">
        <f t="shared" si="123"/>
        <v>מטבח וחדר אוכל</v>
      </c>
      <c r="T652" s="186" t="str">
        <f t="shared" si="124"/>
        <v>מיחם אוטומטי 150 כוסות</v>
      </c>
      <c r="U652" s="187">
        <f t="shared" si="118"/>
        <v>0</v>
      </c>
      <c r="V652" s="181">
        <f t="shared" si="119"/>
        <v>-1</v>
      </c>
      <c r="W652" s="181">
        <f t="shared" si="120"/>
        <v>5000</v>
      </c>
      <c r="X652" s="181">
        <f t="shared" si="117"/>
        <v>0</v>
      </c>
      <c r="Y652" s="193"/>
      <c r="AA652" s="189" t="str">
        <f>'טבלה מרכזת תקן מקור'!A652</f>
        <v>תשושי נפש</v>
      </c>
      <c r="AB652" s="189">
        <f>'טבלה מרכזת תקן מקור'!B652</f>
        <v>45</v>
      </c>
      <c r="AC652" s="189" t="str">
        <f>'טבלה מרכזת תקן מקור'!C652</f>
        <v>מטבח וחדר אוכל</v>
      </c>
      <c r="AD652" s="189" t="str">
        <f>'טבלה מרכזת תקן מקור'!D652</f>
        <v>מטבח</v>
      </c>
      <c r="AE652" s="189" t="str">
        <f>'טבלה מרכזת תקן מקור'!E652</f>
        <v>מיחם אוטומטי 150 כוסות</v>
      </c>
      <c r="AF652" s="189">
        <f>'טבלה מרכזת תקן מקור'!F652</f>
        <v>5000</v>
      </c>
      <c r="AG652" s="189">
        <f>'טבלה מרכזת תקן מקור'!G652</f>
        <v>1</v>
      </c>
      <c r="AH652" s="189">
        <f>'טבלה מרכזת תקן מקור'!H652</f>
        <v>5000</v>
      </c>
    </row>
    <row r="653" spans="2:34" ht="29.25" thickBot="1" x14ac:dyDescent="0.25">
      <c r="B653" s="190" t="str">
        <f>תקן[[#This Row],[סוג מרכז]]</f>
        <v>תשושי נפש</v>
      </c>
      <c r="C653" s="190">
        <f>תקן[[#This Row],[גודל מרכז]]</f>
        <v>45</v>
      </c>
      <c r="D653" s="190" t="str">
        <f>תקן[[#This Row],[סוג פריט]]</f>
        <v>מטבח וחדר אוכל</v>
      </c>
      <c r="E653" s="190" t="str">
        <f>תקן[[#This Row],[קטגוריה]]</f>
        <v>מטבח</v>
      </c>
      <c r="F653" s="177" t="str">
        <f>תקן[[#This Row],[תיאור הפריט]]</f>
        <v>מיכלים מבודדים להעברת מזון</v>
      </c>
      <c r="G653" s="190">
        <f>תקן[[#This Row],[עלות פריט]]</f>
        <v>400</v>
      </c>
      <c r="H653" s="190">
        <f>תקן[[#This Row],[כמות]]</f>
        <v>5</v>
      </c>
      <c r="I653" s="190">
        <f>תקן[[#This Row],[סהכ עלות]]</f>
        <v>2000</v>
      </c>
      <c r="J653" s="191"/>
      <c r="K653" s="179" t="str">
        <f t="shared" si="116"/>
        <v>מיכלים מבודדים להעברת מזון</v>
      </c>
      <c r="L653" s="180"/>
      <c r="M653" s="181">
        <f t="shared" si="114"/>
        <v>-5</v>
      </c>
      <c r="N653" s="181">
        <f t="shared" si="115"/>
        <v>0</v>
      </c>
      <c r="O653" s="180"/>
      <c r="P653" s="192"/>
      <c r="Q653" s="185" t="str">
        <f t="shared" si="121"/>
        <v>תשושי נפש</v>
      </c>
      <c r="R653" s="185">
        <f t="shared" si="122"/>
        <v>45</v>
      </c>
      <c r="S653" s="185" t="str">
        <f t="shared" si="123"/>
        <v>מטבח וחדר אוכל</v>
      </c>
      <c r="T653" s="186" t="str">
        <f t="shared" si="124"/>
        <v>מיכלים מבודדים להעברת מזון</v>
      </c>
      <c r="U653" s="187">
        <f t="shared" si="118"/>
        <v>0</v>
      </c>
      <c r="V653" s="181">
        <f t="shared" si="119"/>
        <v>-5</v>
      </c>
      <c r="W653" s="181">
        <f t="shared" si="120"/>
        <v>400</v>
      </c>
      <c r="X653" s="181">
        <f t="shared" si="117"/>
        <v>0</v>
      </c>
      <c r="Y653" s="193"/>
      <c r="AA653" s="189" t="str">
        <f>'טבלה מרכזת תקן מקור'!A653</f>
        <v>תשושי נפש</v>
      </c>
      <c r="AB653" s="189">
        <f>'טבלה מרכזת תקן מקור'!B653</f>
        <v>45</v>
      </c>
      <c r="AC653" s="189" t="str">
        <f>'טבלה מרכזת תקן מקור'!C653</f>
        <v>מטבח וחדר אוכל</v>
      </c>
      <c r="AD653" s="189" t="str">
        <f>'טבלה מרכזת תקן מקור'!D653</f>
        <v>מטבח</v>
      </c>
      <c r="AE653" s="189" t="str">
        <f>'טבלה מרכזת תקן מקור'!E653</f>
        <v>מיכלים מבודדים להעברת מזון</v>
      </c>
      <c r="AF653" s="189">
        <f>'טבלה מרכזת תקן מקור'!F653</f>
        <v>400</v>
      </c>
      <c r="AG653" s="189">
        <f>'טבלה מרכזת תקן מקור'!G653</f>
        <v>5</v>
      </c>
      <c r="AH653" s="189">
        <f>'טבלה מרכזת תקן מקור'!H653</f>
        <v>2000</v>
      </c>
    </row>
    <row r="654" spans="2:34" ht="15" thickBot="1" x14ac:dyDescent="0.25">
      <c r="B654" s="190" t="str">
        <f>תקן[[#This Row],[סוג מרכז]]</f>
        <v>תשושי נפש</v>
      </c>
      <c r="C654" s="190">
        <f>תקן[[#This Row],[גודל מרכז]]</f>
        <v>45</v>
      </c>
      <c r="D654" s="190" t="str">
        <f>תקן[[#This Row],[סוג פריט]]</f>
        <v>מטבח וחדר אוכל</v>
      </c>
      <c r="E654" s="190" t="str">
        <f>תקן[[#This Row],[קטגוריה]]</f>
        <v>מטבח</v>
      </c>
      <c r="F654" s="177" t="str">
        <f>תקן[[#This Row],[תיאור הפריט]]</f>
        <v>מיקסר מקצועי</v>
      </c>
      <c r="G654" s="190">
        <f>תקן[[#This Row],[עלות פריט]]</f>
        <v>4500</v>
      </c>
      <c r="H654" s="190">
        <f>תקן[[#This Row],[כמות]]</f>
        <v>1</v>
      </c>
      <c r="I654" s="190">
        <f>תקן[[#This Row],[סהכ עלות]]</f>
        <v>4500</v>
      </c>
      <c r="J654" s="191"/>
      <c r="K654" s="179" t="str">
        <f t="shared" si="116"/>
        <v>מיקסר מקצועי</v>
      </c>
      <c r="L654" s="180"/>
      <c r="M654" s="181">
        <f t="shared" si="114"/>
        <v>-1</v>
      </c>
      <c r="N654" s="181">
        <f t="shared" si="115"/>
        <v>0</v>
      </c>
      <c r="O654" s="180"/>
      <c r="P654" s="192"/>
      <c r="Q654" s="185" t="str">
        <f t="shared" si="121"/>
        <v>תשושי נפש</v>
      </c>
      <c r="R654" s="185">
        <f t="shared" si="122"/>
        <v>45</v>
      </c>
      <c r="S654" s="185" t="str">
        <f t="shared" si="123"/>
        <v>מטבח וחדר אוכל</v>
      </c>
      <c r="T654" s="186" t="str">
        <f t="shared" si="124"/>
        <v>מיקסר מקצועי</v>
      </c>
      <c r="U654" s="187">
        <f t="shared" si="118"/>
        <v>0</v>
      </c>
      <c r="V654" s="181">
        <f t="shared" si="119"/>
        <v>-1</v>
      </c>
      <c r="W654" s="181">
        <f t="shared" si="120"/>
        <v>4500</v>
      </c>
      <c r="X654" s="181">
        <f t="shared" si="117"/>
        <v>0</v>
      </c>
      <c r="Y654" s="193"/>
      <c r="AA654" s="189" t="str">
        <f>'טבלה מרכזת תקן מקור'!A654</f>
        <v>תשושי נפש</v>
      </c>
      <c r="AB654" s="189">
        <f>'טבלה מרכזת תקן מקור'!B654</f>
        <v>45</v>
      </c>
      <c r="AC654" s="189" t="str">
        <f>'טבלה מרכזת תקן מקור'!C654</f>
        <v>מטבח וחדר אוכל</v>
      </c>
      <c r="AD654" s="189" t="str">
        <f>'טבלה מרכזת תקן מקור'!D654</f>
        <v>מטבח</v>
      </c>
      <c r="AE654" s="189" t="str">
        <f>'טבלה מרכזת תקן מקור'!E654</f>
        <v>מיקסר מקצועי</v>
      </c>
      <c r="AF654" s="189">
        <f>'טבלה מרכזת תקן מקור'!F654</f>
        <v>4500</v>
      </c>
      <c r="AG654" s="189">
        <f>'טבלה מרכזת תקן מקור'!G654</f>
        <v>1</v>
      </c>
      <c r="AH654" s="189">
        <f>'טבלה מרכזת תקן מקור'!H654</f>
        <v>4500</v>
      </c>
    </row>
    <row r="655" spans="2:34" ht="15" thickBot="1" x14ac:dyDescent="0.25">
      <c r="B655" s="190" t="str">
        <f>תקן[[#This Row],[סוג מרכז]]</f>
        <v>תשושי נפש</v>
      </c>
      <c r="C655" s="190">
        <f>תקן[[#This Row],[גודל מרכז]]</f>
        <v>45</v>
      </c>
      <c r="D655" s="190" t="str">
        <f>תקן[[#This Row],[סוג פריט]]</f>
        <v>מטבח וחדר אוכל</v>
      </c>
      <c r="E655" s="190" t="str">
        <f>תקן[[#This Row],[קטגוריה]]</f>
        <v>מטבח</v>
      </c>
      <c r="F655" s="177" t="str">
        <f>תקן[[#This Row],[תיאור הפריט]]</f>
        <v>מכונה לקילוף תפוחי אדמה</v>
      </c>
      <c r="G655" s="190">
        <f>תקן[[#This Row],[עלות פריט]]</f>
        <v>8000</v>
      </c>
      <c r="H655" s="190">
        <f>תקן[[#This Row],[כמות]]</f>
        <v>1</v>
      </c>
      <c r="I655" s="190">
        <f>תקן[[#This Row],[סהכ עלות]]</f>
        <v>8000</v>
      </c>
      <c r="J655" s="191"/>
      <c r="K655" s="179" t="str">
        <f t="shared" si="116"/>
        <v>מכונה לקילוף תפוחי אדמה</v>
      </c>
      <c r="L655" s="180"/>
      <c r="M655" s="181">
        <f t="shared" si="114"/>
        <v>-1</v>
      </c>
      <c r="N655" s="181">
        <f t="shared" si="115"/>
        <v>0</v>
      </c>
      <c r="O655" s="180"/>
      <c r="P655" s="192"/>
      <c r="Q655" s="185" t="str">
        <f t="shared" si="121"/>
        <v>תשושי נפש</v>
      </c>
      <c r="R655" s="185">
        <f t="shared" si="122"/>
        <v>45</v>
      </c>
      <c r="S655" s="185" t="str">
        <f t="shared" si="123"/>
        <v>מטבח וחדר אוכל</v>
      </c>
      <c r="T655" s="186" t="str">
        <f t="shared" si="124"/>
        <v>מכונה לקילוף תפוחי אדמה</v>
      </c>
      <c r="U655" s="187">
        <f t="shared" si="118"/>
        <v>0</v>
      </c>
      <c r="V655" s="181">
        <f t="shared" si="119"/>
        <v>-1</v>
      </c>
      <c r="W655" s="181">
        <f t="shared" si="120"/>
        <v>8000</v>
      </c>
      <c r="X655" s="181">
        <f t="shared" si="117"/>
        <v>0</v>
      </c>
      <c r="Y655" s="193"/>
      <c r="AA655" s="189" t="str">
        <f>'טבלה מרכזת תקן מקור'!A655</f>
        <v>תשושי נפש</v>
      </c>
      <c r="AB655" s="189">
        <f>'טבלה מרכזת תקן מקור'!B655</f>
        <v>45</v>
      </c>
      <c r="AC655" s="189" t="str">
        <f>'טבלה מרכזת תקן מקור'!C655</f>
        <v>מטבח וחדר אוכל</v>
      </c>
      <c r="AD655" s="189" t="str">
        <f>'טבלה מרכזת תקן מקור'!D655</f>
        <v>מטבח</v>
      </c>
      <c r="AE655" s="189" t="str">
        <f>'טבלה מרכזת תקן מקור'!E655</f>
        <v>מכונה לקילוף תפוחי אדמה</v>
      </c>
      <c r="AF655" s="189">
        <f>'טבלה מרכזת תקן מקור'!F655</f>
        <v>8000</v>
      </c>
      <c r="AG655" s="189">
        <f>'טבלה מרכזת תקן מקור'!G655</f>
        <v>1</v>
      </c>
      <c r="AH655" s="189">
        <f>'טבלה מרכזת תקן מקור'!H655</f>
        <v>8000</v>
      </c>
    </row>
    <row r="656" spans="2:34" ht="15" thickBot="1" x14ac:dyDescent="0.25">
      <c r="B656" s="190" t="str">
        <f>תקן[[#This Row],[סוג מרכז]]</f>
        <v>תשושי נפש</v>
      </c>
      <c r="C656" s="190">
        <f>תקן[[#This Row],[גודל מרכז]]</f>
        <v>45</v>
      </c>
      <c r="D656" s="190" t="str">
        <f>תקן[[#This Row],[סוג פריט]]</f>
        <v>מטבח וחדר אוכל</v>
      </c>
      <c r="E656" s="190" t="str">
        <f>תקן[[#This Row],[קטגוריה]]</f>
        <v>מטבח</v>
      </c>
      <c r="F656" s="177" t="str">
        <f>תקן[[#This Row],[תיאור הפריט]]</f>
        <v>מעבד מזון מקצועי</v>
      </c>
      <c r="G656" s="190">
        <f>תקן[[#This Row],[עלות פריט]]</f>
        <v>2500</v>
      </c>
      <c r="H656" s="190">
        <f>תקן[[#This Row],[כמות]]</f>
        <v>1</v>
      </c>
      <c r="I656" s="190">
        <f>תקן[[#This Row],[סהכ עלות]]</f>
        <v>2500</v>
      </c>
      <c r="J656" s="191"/>
      <c r="K656" s="179" t="str">
        <f t="shared" si="116"/>
        <v>מעבד מזון מקצועי</v>
      </c>
      <c r="L656" s="180"/>
      <c r="M656" s="181">
        <f t="shared" si="114"/>
        <v>-1</v>
      </c>
      <c r="N656" s="181">
        <f t="shared" si="115"/>
        <v>0</v>
      </c>
      <c r="O656" s="180"/>
      <c r="P656" s="192"/>
      <c r="Q656" s="185" t="str">
        <f t="shared" si="121"/>
        <v>תשושי נפש</v>
      </c>
      <c r="R656" s="185">
        <f t="shared" si="122"/>
        <v>45</v>
      </c>
      <c r="S656" s="185" t="str">
        <f t="shared" si="123"/>
        <v>מטבח וחדר אוכל</v>
      </c>
      <c r="T656" s="186" t="str">
        <f t="shared" si="124"/>
        <v>מעבד מזון מקצועי</v>
      </c>
      <c r="U656" s="187">
        <f t="shared" si="118"/>
        <v>0</v>
      </c>
      <c r="V656" s="181">
        <f t="shared" si="119"/>
        <v>-1</v>
      </c>
      <c r="W656" s="181">
        <f t="shared" si="120"/>
        <v>2500</v>
      </c>
      <c r="X656" s="181">
        <f t="shared" si="117"/>
        <v>0</v>
      </c>
      <c r="Y656" s="193"/>
      <c r="AA656" s="189" t="str">
        <f>'טבלה מרכזת תקן מקור'!A656</f>
        <v>תשושי נפש</v>
      </c>
      <c r="AB656" s="189">
        <f>'טבלה מרכזת תקן מקור'!B656</f>
        <v>45</v>
      </c>
      <c r="AC656" s="189" t="str">
        <f>'טבלה מרכזת תקן מקור'!C656</f>
        <v>מטבח וחדר אוכל</v>
      </c>
      <c r="AD656" s="189" t="str">
        <f>'טבלה מרכזת תקן מקור'!D656</f>
        <v>מטבח</v>
      </c>
      <c r="AE656" s="189" t="str">
        <f>'טבלה מרכזת תקן מקור'!E656</f>
        <v>מעבד מזון מקצועי</v>
      </c>
      <c r="AF656" s="189">
        <f>'טבלה מרכזת תקן מקור'!F656</f>
        <v>2500</v>
      </c>
      <c r="AG656" s="189">
        <f>'טבלה מרכזת תקן מקור'!G656</f>
        <v>1</v>
      </c>
      <c r="AH656" s="189">
        <f>'טבלה מרכזת תקן מקור'!H656</f>
        <v>2500</v>
      </c>
    </row>
    <row r="657" spans="2:34" ht="15" thickBot="1" x14ac:dyDescent="0.25">
      <c r="B657" s="190" t="str">
        <f>תקן[[#This Row],[סוג מרכז]]</f>
        <v>תשושי נפש</v>
      </c>
      <c r="C657" s="190">
        <f>תקן[[#This Row],[גודל מרכז]]</f>
        <v>45</v>
      </c>
      <c r="D657" s="190" t="str">
        <f>תקן[[#This Row],[סוג פריט]]</f>
        <v>מטבח וחדר אוכל</v>
      </c>
      <c r="E657" s="190" t="str">
        <f>תקן[[#This Row],[קטגוריה]]</f>
        <v>חדר אוכל-כלי הגשה</v>
      </c>
      <c r="F657" s="177" t="str">
        <f>תקן[[#This Row],[תיאור הפריט]]</f>
        <v>מפות בד</v>
      </c>
      <c r="G657" s="190">
        <f>תקן[[#This Row],[עלות פריט]]</f>
        <v>150</v>
      </c>
      <c r="H657" s="190">
        <f>תקן[[#This Row],[כמות]]</f>
        <v>24</v>
      </c>
      <c r="I657" s="190">
        <f>תקן[[#This Row],[סהכ עלות]]</f>
        <v>3600</v>
      </c>
      <c r="J657" s="191"/>
      <c r="K657" s="179" t="str">
        <f t="shared" si="116"/>
        <v>מפות בד</v>
      </c>
      <c r="L657" s="180"/>
      <c r="M657" s="181">
        <f t="shared" si="114"/>
        <v>-24</v>
      </c>
      <c r="N657" s="181">
        <f t="shared" si="115"/>
        <v>0</v>
      </c>
      <c r="O657" s="180"/>
      <c r="P657" s="192"/>
      <c r="Q657" s="185" t="str">
        <f t="shared" si="121"/>
        <v>תשושי נפש</v>
      </c>
      <c r="R657" s="185">
        <f t="shared" si="122"/>
        <v>45</v>
      </c>
      <c r="S657" s="185" t="str">
        <f t="shared" si="123"/>
        <v>מטבח וחדר אוכל</v>
      </c>
      <c r="T657" s="186" t="str">
        <f t="shared" si="124"/>
        <v>מפות בד</v>
      </c>
      <c r="U657" s="187">
        <f t="shared" si="118"/>
        <v>0</v>
      </c>
      <c r="V657" s="181">
        <f t="shared" si="119"/>
        <v>-24</v>
      </c>
      <c r="W657" s="181">
        <f t="shared" si="120"/>
        <v>150</v>
      </c>
      <c r="X657" s="181">
        <f t="shared" si="117"/>
        <v>0</v>
      </c>
      <c r="Y657" s="193"/>
      <c r="AA657" s="189" t="str">
        <f>'טבלה מרכזת תקן מקור'!A657</f>
        <v>תשושי נפש</v>
      </c>
      <c r="AB657" s="189">
        <f>'טבלה מרכזת תקן מקור'!B657</f>
        <v>45</v>
      </c>
      <c r="AC657" s="189" t="str">
        <f>'טבלה מרכזת תקן מקור'!C657</f>
        <v>מטבח וחדר אוכל</v>
      </c>
      <c r="AD657" s="189" t="str">
        <f>'טבלה מרכזת תקן מקור'!D657</f>
        <v>חדר אוכל-כלי הגשה</v>
      </c>
      <c r="AE657" s="189" t="str">
        <f>'טבלה מרכזת תקן מקור'!E657</f>
        <v>מפות בד</v>
      </c>
      <c r="AF657" s="189">
        <f>'טבלה מרכזת תקן מקור'!F657</f>
        <v>150</v>
      </c>
      <c r="AG657" s="189">
        <f>'טבלה מרכזת תקן מקור'!G657</f>
        <v>24</v>
      </c>
      <c r="AH657" s="189">
        <f>'טבלה מרכזת תקן מקור'!H657</f>
        <v>3600</v>
      </c>
    </row>
    <row r="658" spans="2:34" ht="15" thickBot="1" x14ac:dyDescent="0.25">
      <c r="B658" s="190" t="str">
        <f>תקן[[#This Row],[סוג מרכז]]</f>
        <v>תשושי נפש</v>
      </c>
      <c r="C658" s="190">
        <f>תקן[[#This Row],[גודל מרכז]]</f>
        <v>45</v>
      </c>
      <c r="D658" s="190" t="str">
        <f>תקן[[#This Row],[סוג פריט]]</f>
        <v>מטבח וחדר אוכל</v>
      </c>
      <c r="E658" s="190" t="str">
        <f>תקן[[#This Row],[קטגוריה]]</f>
        <v>מטבח</v>
      </c>
      <c r="F658" s="177" t="str">
        <f>תקן[[#This Row],[תיאור הפריט]]</f>
        <v>מקפיא תעשייתי דלת אחת</v>
      </c>
      <c r="G658" s="190">
        <f>תקן[[#This Row],[עלות פריט]]</f>
        <v>9000</v>
      </c>
      <c r="H658" s="190">
        <f>תקן[[#This Row],[כמות]]</f>
        <v>1</v>
      </c>
      <c r="I658" s="190">
        <f>תקן[[#This Row],[סהכ עלות]]</f>
        <v>9000</v>
      </c>
      <c r="J658" s="191"/>
      <c r="K658" s="179" t="str">
        <f t="shared" si="116"/>
        <v>מקפיא תעשייתי דלת אחת</v>
      </c>
      <c r="L658" s="180"/>
      <c r="M658" s="181">
        <f t="shared" si="114"/>
        <v>-1</v>
      </c>
      <c r="N658" s="181">
        <f t="shared" si="115"/>
        <v>0</v>
      </c>
      <c r="O658" s="180"/>
      <c r="P658" s="192"/>
      <c r="Q658" s="185" t="str">
        <f t="shared" si="121"/>
        <v>תשושי נפש</v>
      </c>
      <c r="R658" s="185">
        <f t="shared" si="122"/>
        <v>45</v>
      </c>
      <c r="S658" s="185" t="str">
        <f t="shared" si="123"/>
        <v>מטבח וחדר אוכל</v>
      </c>
      <c r="T658" s="186" t="str">
        <f t="shared" si="124"/>
        <v>מקפיא תעשייתי דלת אחת</v>
      </c>
      <c r="U658" s="187">
        <f t="shared" si="118"/>
        <v>0</v>
      </c>
      <c r="V658" s="181">
        <f t="shared" si="119"/>
        <v>-1</v>
      </c>
      <c r="W658" s="181">
        <f t="shared" si="120"/>
        <v>9000</v>
      </c>
      <c r="X658" s="181">
        <f t="shared" si="117"/>
        <v>0</v>
      </c>
      <c r="Y658" s="193"/>
      <c r="AA658" s="189" t="str">
        <f>'טבלה מרכזת תקן מקור'!A658</f>
        <v>תשושי נפש</v>
      </c>
      <c r="AB658" s="189">
        <f>'טבלה מרכזת תקן מקור'!B658</f>
        <v>45</v>
      </c>
      <c r="AC658" s="189" t="str">
        <f>'טבלה מרכזת תקן מקור'!C658</f>
        <v>מטבח וחדר אוכל</v>
      </c>
      <c r="AD658" s="189" t="str">
        <f>'טבלה מרכזת תקן מקור'!D658</f>
        <v>מטבח</v>
      </c>
      <c r="AE658" s="189" t="str">
        <f>'טבלה מרכזת תקן מקור'!E658</f>
        <v>מקפיא תעשייתי דלת אחת</v>
      </c>
      <c r="AF658" s="189">
        <f>'טבלה מרכזת תקן מקור'!F658</f>
        <v>9000</v>
      </c>
      <c r="AG658" s="189">
        <f>'טבלה מרכזת תקן מקור'!G658</f>
        <v>1</v>
      </c>
      <c r="AH658" s="189">
        <f>'טבלה מרכזת תקן מקור'!H658</f>
        <v>9000</v>
      </c>
    </row>
    <row r="659" spans="2:34" ht="15" thickBot="1" x14ac:dyDescent="0.25">
      <c r="B659" s="190" t="str">
        <f>תקן[[#This Row],[סוג מרכז]]</f>
        <v>תשושי נפש</v>
      </c>
      <c r="C659" s="190">
        <f>תקן[[#This Row],[גודל מרכז]]</f>
        <v>45</v>
      </c>
      <c r="D659" s="190" t="str">
        <f>תקן[[#This Row],[סוג פריט]]</f>
        <v>מטבח וחדר אוכל</v>
      </c>
      <c r="E659" s="190" t="str">
        <f>תקן[[#This Row],[קטגוריה]]</f>
        <v>מטבח</v>
      </c>
      <c r="F659" s="177" t="str">
        <f>תקן[[#This Row],[תיאור הפריט]]</f>
        <v>מקרר תעשייתי דלת אחת</v>
      </c>
      <c r="G659" s="190">
        <f>תקן[[#This Row],[עלות פריט]]</f>
        <v>7700</v>
      </c>
      <c r="H659" s="190">
        <f>תקן[[#This Row],[כמות]]</f>
        <v>0</v>
      </c>
      <c r="I659" s="190">
        <f>תקן[[#This Row],[סהכ עלות]]</f>
        <v>0</v>
      </c>
      <c r="J659" s="191"/>
      <c r="K659" s="179" t="str">
        <f t="shared" si="116"/>
        <v>מקרר תעשייתי דלת אחת</v>
      </c>
      <c r="L659" s="180"/>
      <c r="M659" s="181">
        <f t="shared" si="114"/>
        <v>0</v>
      </c>
      <c r="N659" s="181">
        <f t="shared" si="115"/>
        <v>0</v>
      </c>
      <c r="O659" s="180"/>
      <c r="P659" s="192"/>
      <c r="Q659" s="185" t="str">
        <f t="shared" si="121"/>
        <v>תשושי נפש</v>
      </c>
      <c r="R659" s="185">
        <f t="shared" si="122"/>
        <v>45</v>
      </c>
      <c r="S659" s="185" t="str">
        <f t="shared" si="123"/>
        <v>מטבח וחדר אוכל</v>
      </c>
      <c r="T659" s="186" t="str">
        <f t="shared" si="124"/>
        <v>מקרר תעשייתי דלת אחת</v>
      </c>
      <c r="U659" s="187">
        <f t="shared" si="118"/>
        <v>0</v>
      </c>
      <c r="V659" s="181">
        <f t="shared" si="119"/>
        <v>0</v>
      </c>
      <c r="W659" s="181">
        <f t="shared" si="120"/>
        <v>7700</v>
      </c>
      <c r="X659" s="181">
        <f t="shared" si="117"/>
        <v>0</v>
      </c>
      <c r="Y659" s="193"/>
      <c r="AA659" s="189" t="str">
        <f>'טבלה מרכזת תקן מקור'!A659</f>
        <v>תשושי נפש</v>
      </c>
      <c r="AB659" s="189">
        <f>'טבלה מרכזת תקן מקור'!B659</f>
        <v>45</v>
      </c>
      <c r="AC659" s="189" t="str">
        <f>'טבלה מרכזת תקן מקור'!C659</f>
        <v>מטבח וחדר אוכל</v>
      </c>
      <c r="AD659" s="189" t="str">
        <f>'טבלה מרכזת תקן מקור'!D659</f>
        <v>מטבח</v>
      </c>
      <c r="AE659" s="189" t="str">
        <f>'טבלה מרכזת תקן מקור'!E659</f>
        <v>מקרר תעשייתי דלת אחת</v>
      </c>
      <c r="AF659" s="189">
        <f>'טבלה מרכזת תקן מקור'!F659</f>
        <v>7700</v>
      </c>
      <c r="AG659" s="189">
        <f>'טבלה מרכזת תקן מקור'!G659</f>
        <v>0</v>
      </c>
      <c r="AH659" s="189">
        <f>'טבלה מרכזת תקן מקור'!H659</f>
        <v>0</v>
      </c>
    </row>
    <row r="660" spans="2:34" ht="29.25" thickBot="1" x14ac:dyDescent="0.25">
      <c r="B660" s="190" t="str">
        <f>תקן[[#This Row],[סוג מרכז]]</f>
        <v>תשושי נפש</v>
      </c>
      <c r="C660" s="190">
        <f>תקן[[#This Row],[גודל מרכז]]</f>
        <v>45</v>
      </c>
      <c r="D660" s="190" t="str">
        <f>תקן[[#This Row],[סוג פריט]]</f>
        <v>מטבח וחדר אוכל</v>
      </c>
      <c r="E660" s="190" t="str">
        <f>תקן[[#This Row],[קטגוריה]]</f>
        <v>מטבח</v>
      </c>
      <c r="F660" s="177" t="str">
        <f>תקן[[#This Row],[תיאור הפריט]]</f>
        <v>מקרר תעשייתי שתי דלתות</v>
      </c>
      <c r="G660" s="190">
        <f>תקן[[#This Row],[עלות פריט]]</f>
        <v>10800</v>
      </c>
      <c r="H660" s="190">
        <f>תקן[[#This Row],[כמות]]</f>
        <v>1</v>
      </c>
      <c r="I660" s="190">
        <f>תקן[[#This Row],[סהכ עלות]]</f>
        <v>10800</v>
      </c>
      <c r="J660" s="191"/>
      <c r="K660" s="179" t="str">
        <f t="shared" si="116"/>
        <v>מקרר תעשייתי שתי דלתות</v>
      </c>
      <c r="L660" s="180"/>
      <c r="M660" s="181">
        <f t="shared" si="114"/>
        <v>-1</v>
      </c>
      <c r="N660" s="181">
        <f t="shared" si="115"/>
        <v>0</v>
      </c>
      <c r="O660" s="180"/>
      <c r="P660" s="192"/>
      <c r="Q660" s="185" t="str">
        <f t="shared" si="121"/>
        <v>תשושי נפש</v>
      </c>
      <c r="R660" s="185">
        <f t="shared" si="122"/>
        <v>45</v>
      </c>
      <c r="S660" s="185" t="str">
        <f t="shared" si="123"/>
        <v>מטבח וחדר אוכל</v>
      </c>
      <c r="T660" s="186" t="str">
        <f t="shared" si="124"/>
        <v>מקרר תעשייתי שתי דלתות</v>
      </c>
      <c r="U660" s="187">
        <f t="shared" si="118"/>
        <v>0</v>
      </c>
      <c r="V660" s="181">
        <f t="shared" si="119"/>
        <v>-1</v>
      </c>
      <c r="W660" s="181">
        <f t="shared" si="120"/>
        <v>10800</v>
      </c>
      <c r="X660" s="181">
        <f t="shared" si="117"/>
        <v>0</v>
      </c>
      <c r="Y660" s="193"/>
      <c r="AA660" s="189" t="str">
        <f>'טבלה מרכזת תקן מקור'!A660</f>
        <v>תשושי נפש</v>
      </c>
      <c r="AB660" s="189">
        <f>'טבלה מרכזת תקן מקור'!B660</f>
        <v>45</v>
      </c>
      <c r="AC660" s="189" t="str">
        <f>'טבלה מרכזת תקן מקור'!C660</f>
        <v>מטבח וחדר אוכל</v>
      </c>
      <c r="AD660" s="189" t="str">
        <f>'טבלה מרכזת תקן מקור'!D660</f>
        <v>מטבח</v>
      </c>
      <c r="AE660" s="189" t="str">
        <f>'טבלה מרכזת תקן מקור'!E660</f>
        <v>מקרר תעשייתי שתי דלתות</v>
      </c>
      <c r="AF660" s="189">
        <f>'טבלה מרכזת תקן מקור'!F660</f>
        <v>10800</v>
      </c>
      <c r="AG660" s="189">
        <f>'טבלה מרכזת תקן מקור'!G660</f>
        <v>1</v>
      </c>
      <c r="AH660" s="189">
        <f>'טבלה מרכזת תקן מקור'!H660</f>
        <v>10800</v>
      </c>
    </row>
    <row r="661" spans="2:34" ht="29.25" thickBot="1" x14ac:dyDescent="0.25">
      <c r="B661" s="190" t="str">
        <f>תקן[[#This Row],[סוג מרכז]]</f>
        <v>תשושי נפש</v>
      </c>
      <c r="C661" s="190">
        <f>תקן[[#This Row],[גודל מרכז]]</f>
        <v>45</v>
      </c>
      <c r="D661" s="190" t="str">
        <f>תקן[[#This Row],[סוג פריט]]</f>
        <v>מטבח וחדר אוכל</v>
      </c>
      <c r="E661" s="190" t="str">
        <f>תקן[[#This Row],[קטגוריה]]</f>
        <v>מטבח</v>
      </c>
      <c r="F661" s="177" t="str">
        <f>תקן[[#This Row],[תיאור הפריט]]</f>
        <v>מרכך מים אוטומטי למטבח</v>
      </c>
      <c r="G661" s="190">
        <f>תקן[[#This Row],[עלות פריט]]</f>
        <v>3000</v>
      </c>
      <c r="H661" s="190">
        <f>תקן[[#This Row],[כמות]]</f>
        <v>1</v>
      </c>
      <c r="I661" s="190">
        <f>תקן[[#This Row],[סהכ עלות]]</f>
        <v>3000</v>
      </c>
      <c r="J661" s="191"/>
      <c r="K661" s="179" t="str">
        <f t="shared" si="116"/>
        <v>מרכך מים אוטומטי למטבח</v>
      </c>
      <c r="L661" s="180"/>
      <c r="M661" s="181">
        <f t="shared" si="114"/>
        <v>-1</v>
      </c>
      <c r="N661" s="181">
        <f t="shared" si="115"/>
        <v>0</v>
      </c>
      <c r="O661" s="180"/>
      <c r="P661" s="192"/>
      <c r="Q661" s="185" t="str">
        <f t="shared" si="121"/>
        <v>תשושי נפש</v>
      </c>
      <c r="R661" s="185">
        <f t="shared" si="122"/>
        <v>45</v>
      </c>
      <c r="S661" s="185" t="str">
        <f t="shared" si="123"/>
        <v>מטבח וחדר אוכל</v>
      </c>
      <c r="T661" s="186" t="str">
        <f t="shared" si="124"/>
        <v>מרכך מים אוטומטי למטבח</v>
      </c>
      <c r="U661" s="187">
        <f t="shared" si="118"/>
        <v>0</v>
      </c>
      <c r="V661" s="181">
        <f t="shared" si="119"/>
        <v>-1</v>
      </c>
      <c r="W661" s="181">
        <f t="shared" si="120"/>
        <v>3000</v>
      </c>
      <c r="X661" s="181">
        <f t="shared" si="117"/>
        <v>0</v>
      </c>
      <c r="Y661" s="193"/>
      <c r="AA661" s="189" t="str">
        <f>'טבלה מרכזת תקן מקור'!A661</f>
        <v>תשושי נפש</v>
      </c>
      <c r="AB661" s="189">
        <f>'טבלה מרכזת תקן מקור'!B661</f>
        <v>45</v>
      </c>
      <c r="AC661" s="189" t="str">
        <f>'טבלה מרכזת תקן מקור'!C661</f>
        <v>מטבח וחדר אוכל</v>
      </c>
      <c r="AD661" s="189" t="str">
        <f>'טבלה מרכזת תקן מקור'!D661</f>
        <v>מטבח</v>
      </c>
      <c r="AE661" s="189" t="str">
        <f>'טבלה מרכזת תקן מקור'!E661</f>
        <v>מרכך מים אוטומטי למטבח</v>
      </c>
      <c r="AF661" s="189">
        <f>'טבלה מרכזת תקן מקור'!F661</f>
        <v>3000</v>
      </c>
      <c r="AG661" s="189">
        <f>'טבלה מרכזת תקן מקור'!G661</f>
        <v>1</v>
      </c>
      <c r="AH661" s="189">
        <f>'טבלה מרכזת תקן מקור'!H661</f>
        <v>3000</v>
      </c>
    </row>
    <row r="662" spans="2:34" ht="43.5" thickBot="1" x14ac:dyDescent="0.25">
      <c r="B662" s="190" t="str">
        <f>תקן[[#This Row],[סוג מרכז]]</f>
        <v>תשושי נפש</v>
      </c>
      <c r="C662" s="190">
        <f>תקן[[#This Row],[גודל מרכז]]</f>
        <v>45</v>
      </c>
      <c r="D662" s="190" t="str">
        <f>תקן[[#This Row],[סוג פריט]]</f>
        <v>מטבח וחדר אוכל</v>
      </c>
      <c r="E662" s="190" t="str">
        <f>תקן[[#This Row],[קטגוריה]]</f>
        <v>חדר אוכל-כלי הגשה</v>
      </c>
      <c r="F662" s="177" t="str">
        <f>תקן[[#This Row],[תיאור הפריט]]</f>
        <v>מרקיה, סלסלת לחם, סט מלח פלפל סוכר, מתקן מפיות, קיסמי שיניים</v>
      </c>
      <c r="G662" s="190">
        <f>תקן[[#This Row],[עלות פריט]]</f>
        <v>250</v>
      </c>
      <c r="H662" s="190">
        <f>תקן[[#This Row],[כמות]]</f>
        <v>14</v>
      </c>
      <c r="I662" s="190">
        <f>תקן[[#This Row],[סהכ עלות]]</f>
        <v>3500</v>
      </c>
      <c r="J662" s="191"/>
      <c r="K662" s="179" t="str">
        <f t="shared" si="116"/>
        <v>מרקיה, סלסלת לחם, סט מלח פלפל סוכר, מתקן מפיות, קיסמי שיניים</v>
      </c>
      <c r="L662" s="180"/>
      <c r="M662" s="181">
        <f t="shared" si="114"/>
        <v>-14</v>
      </c>
      <c r="N662" s="181">
        <f t="shared" si="115"/>
        <v>0</v>
      </c>
      <c r="O662" s="180"/>
      <c r="P662" s="192"/>
      <c r="Q662" s="185" t="str">
        <f t="shared" si="121"/>
        <v>תשושי נפש</v>
      </c>
      <c r="R662" s="185">
        <f t="shared" si="122"/>
        <v>45</v>
      </c>
      <c r="S662" s="185" t="str">
        <f t="shared" si="123"/>
        <v>מטבח וחדר אוכל</v>
      </c>
      <c r="T662" s="186" t="str">
        <f t="shared" si="124"/>
        <v>מרקיה, סלסלת לחם, סט מלח פלפל סוכר, מתקן מפיות, קיסמי שיניים</v>
      </c>
      <c r="U662" s="187">
        <f t="shared" si="118"/>
        <v>0</v>
      </c>
      <c r="V662" s="181">
        <f t="shared" si="119"/>
        <v>-14</v>
      </c>
      <c r="W662" s="181">
        <f t="shared" si="120"/>
        <v>250</v>
      </c>
      <c r="X662" s="181">
        <f t="shared" si="117"/>
        <v>0</v>
      </c>
      <c r="Y662" s="193"/>
      <c r="AA662" s="189" t="str">
        <f>'טבלה מרכזת תקן מקור'!A662</f>
        <v>תשושי נפש</v>
      </c>
      <c r="AB662" s="189">
        <f>'טבלה מרכזת תקן מקור'!B662</f>
        <v>45</v>
      </c>
      <c r="AC662" s="189" t="str">
        <f>'טבלה מרכזת תקן מקור'!C662</f>
        <v>מטבח וחדר אוכל</v>
      </c>
      <c r="AD662" s="189" t="str">
        <f>'טבלה מרכזת תקן מקור'!D662</f>
        <v>חדר אוכל-כלי הגשה</v>
      </c>
      <c r="AE662" s="189" t="str">
        <f>'טבלה מרכזת תקן מקור'!E662</f>
        <v>מרקיה, סלסלת לחם, סט מלח פלפל סוכר, מתקן מפיות, קיסמי שיניים</v>
      </c>
      <c r="AF662" s="189">
        <f>'טבלה מרכזת תקן מקור'!F662</f>
        <v>250</v>
      </c>
      <c r="AG662" s="189">
        <f>'טבלה מרכזת תקן מקור'!G662</f>
        <v>14</v>
      </c>
      <c r="AH662" s="189">
        <f>'טבלה מרכזת תקן מקור'!H662</f>
        <v>3500</v>
      </c>
    </row>
    <row r="663" spans="2:34" ht="15" thickBot="1" x14ac:dyDescent="0.25">
      <c r="B663" s="190" t="str">
        <f>תקן[[#This Row],[סוג מרכז]]</f>
        <v>תשושי נפש</v>
      </c>
      <c r="C663" s="190">
        <f>תקן[[#This Row],[גודל מרכז]]</f>
        <v>45</v>
      </c>
      <c r="D663" s="190" t="str">
        <f>תקן[[#This Row],[סוג פריט]]</f>
        <v>מטבח וחדר אוכל</v>
      </c>
      <c r="E663" s="190" t="str">
        <f>תקן[[#This Row],[קטגוריה]]</f>
        <v>מטבח</v>
      </c>
      <c r="F663" s="177" t="str">
        <f>תקן[[#This Row],[תיאור הפריט]]</f>
        <v>עגלת 3 קומות</v>
      </c>
      <c r="G663" s="190">
        <f>תקן[[#This Row],[עלות פריט]]</f>
        <v>1000</v>
      </c>
      <c r="H663" s="190">
        <f>תקן[[#This Row],[כמות]]</f>
        <v>2</v>
      </c>
      <c r="I663" s="190">
        <f>תקן[[#This Row],[סהכ עלות]]</f>
        <v>2000</v>
      </c>
      <c r="J663" s="191"/>
      <c r="K663" s="179" t="str">
        <f t="shared" si="116"/>
        <v>עגלת 3 קומות</v>
      </c>
      <c r="L663" s="180"/>
      <c r="M663" s="181">
        <f t="shared" si="114"/>
        <v>-2</v>
      </c>
      <c r="N663" s="181">
        <f t="shared" si="115"/>
        <v>0</v>
      </c>
      <c r="O663" s="180"/>
      <c r="P663" s="192"/>
      <c r="Q663" s="185" t="str">
        <f t="shared" si="121"/>
        <v>תשושי נפש</v>
      </c>
      <c r="R663" s="185">
        <f t="shared" si="122"/>
        <v>45</v>
      </c>
      <c r="S663" s="185" t="str">
        <f t="shared" si="123"/>
        <v>מטבח וחדר אוכל</v>
      </c>
      <c r="T663" s="186" t="str">
        <f t="shared" si="124"/>
        <v>עגלת 3 קומות</v>
      </c>
      <c r="U663" s="187">
        <f t="shared" si="118"/>
        <v>0</v>
      </c>
      <c r="V663" s="181">
        <f t="shared" si="119"/>
        <v>-2</v>
      </c>
      <c r="W663" s="181">
        <f t="shared" si="120"/>
        <v>1000</v>
      </c>
      <c r="X663" s="181">
        <f t="shared" si="117"/>
        <v>0</v>
      </c>
      <c r="Y663" s="193"/>
      <c r="AA663" s="189" t="str">
        <f>'טבלה מרכזת תקן מקור'!A663</f>
        <v>תשושי נפש</v>
      </c>
      <c r="AB663" s="189">
        <f>'טבלה מרכזת תקן מקור'!B663</f>
        <v>45</v>
      </c>
      <c r="AC663" s="189" t="str">
        <f>'טבלה מרכזת תקן מקור'!C663</f>
        <v>מטבח וחדר אוכל</v>
      </c>
      <c r="AD663" s="189" t="str">
        <f>'טבלה מרכזת תקן מקור'!D663</f>
        <v>מטבח</v>
      </c>
      <c r="AE663" s="189" t="str">
        <f>'טבלה מרכזת תקן מקור'!E663</f>
        <v>עגלת 3 קומות</v>
      </c>
      <c r="AF663" s="189">
        <f>'טבלה מרכזת תקן מקור'!F663</f>
        <v>1000</v>
      </c>
      <c r="AG663" s="189">
        <f>'טבלה מרכזת תקן מקור'!G663</f>
        <v>2</v>
      </c>
      <c r="AH663" s="189">
        <f>'טבלה מרכזת תקן מקור'!H663</f>
        <v>2000</v>
      </c>
    </row>
    <row r="664" spans="2:34" ht="15" thickBot="1" x14ac:dyDescent="0.25">
      <c r="B664" s="190" t="str">
        <f>תקן[[#This Row],[סוג מרכז]]</f>
        <v>תשושי נפש</v>
      </c>
      <c r="C664" s="190">
        <f>תקן[[#This Row],[גודל מרכז]]</f>
        <v>45</v>
      </c>
      <c r="D664" s="190" t="str">
        <f>תקן[[#This Row],[סוג פריט]]</f>
        <v>מטבח וחדר אוכל</v>
      </c>
      <c r="E664" s="190" t="str">
        <f>תקן[[#This Row],[קטגוריה]]</f>
        <v>מטבח</v>
      </c>
      <c r="F664" s="177" t="str">
        <f>תקן[[#This Row],[תיאור הפריט]]</f>
        <v>עגלת נירוסטה לפח אשפה</v>
      </c>
      <c r="G664" s="190">
        <f>תקן[[#This Row],[עלות פריט]]</f>
        <v>500</v>
      </c>
      <c r="H664" s="190">
        <f>תקן[[#This Row],[כמות]]</f>
        <v>1</v>
      </c>
      <c r="I664" s="190">
        <f>תקן[[#This Row],[סהכ עלות]]</f>
        <v>500</v>
      </c>
      <c r="J664" s="191"/>
      <c r="K664" s="179" t="str">
        <f t="shared" si="116"/>
        <v>עגלת נירוסטה לפח אשפה</v>
      </c>
      <c r="L664" s="180"/>
      <c r="M664" s="181">
        <f t="shared" si="114"/>
        <v>-1</v>
      </c>
      <c r="N664" s="181">
        <f t="shared" si="115"/>
        <v>0</v>
      </c>
      <c r="O664" s="180"/>
      <c r="P664" s="192"/>
      <c r="Q664" s="185" t="str">
        <f t="shared" si="121"/>
        <v>תשושי נפש</v>
      </c>
      <c r="R664" s="185">
        <f t="shared" si="122"/>
        <v>45</v>
      </c>
      <c r="S664" s="185" t="str">
        <f t="shared" si="123"/>
        <v>מטבח וחדר אוכל</v>
      </c>
      <c r="T664" s="186" t="str">
        <f t="shared" si="124"/>
        <v>עגלת נירוסטה לפח אשפה</v>
      </c>
      <c r="U664" s="187">
        <f t="shared" si="118"/>
        <v>0</v>
      </c>
      <c r="V664" s="181">
        <f t="shared" si="119"/>
        <v>-1</v>
      </c>
      <c r="W664" s="181">
        <f t="shared" si="120"/>
        <v>500</v>
      </c>
      <c r="X664" s="181">
        <f t="shared" si="117"/>
        <v>0</v>
      </c>
      <c r="Y664" s="193"/>
      <c r="AA664" s="189" t="str">
        <f>'טבלה מרכזת תקן מקור'!A664</f>
        <v>תשושי נפש</v>
      </c>
      <c r="AB664" s="189">
        <f>'טבלה מרכזת תקן מקור'!B664</f>
        <v>45</v>
      </c>
      <c r="AC664" s="189" t="str">
        <f>'טבלה מרכזת תקן מקור'!C664</f>
        <v>מטבח וחדר אוכל</v>
      </c>
      <c r="AD664" s="189" t="str">
        <f>'טבלה מרכזת תקן מקור'!D664</f>
        <v>מטבח</v>
      </c>
      <c r="AE664" s="189" t="str">
        <f>'טבלה מרכזת תקן מקור'!E664</f>
        <v>עגלת נירוסטה לפח אשפה</v>
      </c>
      <c r="AF664" s="189">
        <f>'טבלה מרכזת תקן מקור'!F664</f>
        <v>500</v>
      </c>
      <c r="AG664" s="189">
        <f>'טבלה מרכזת תקן מקור'!G664</f>
        <v>1</v>
      </c>
      <c r="AH664" s="189">
        <f>'טבלה מרכזת תקן מקור'!H664</f>
        <v>500</v>
      </c>
    </row>
    <row r="665" spans="2:34" ht="15" thickBot="1" x14ac:dyDescent="0.25">
      <c r="B665" s="190" t="str">
        <f>תקן[[#This Row],[סוג מרכז]]</f>
        <v>תשושי נפש</v>
      </c>
      <c r="C665" s="190">
        <f>תקן[[#This Row],[גודל מרכז]]</f>
        <v>45</v>
      </c>
      <c r="D665" s="190" t="str">
        <f>תקן[[#This Row],[סוג פריט]]</f>
        <v>מטבח וחדר אוכל</v>
      </c>
      <c r="E665" s="190" t="str">
        <f>תקן[[#This Row],[קטגוריה]]</f>
        <v>מטבח</v>
      </c>
      <c r="F665" s="177" t="str">
        <f>תקן[[#This Row],[תיאור הפריט]]</f>
        <v>קומביסטימר+מעמד</v>
      </c>
      <c r="G665" s="190">
        <f>תקן[[#This Row],[עלות פריט]]</f>
        <v>15000</v>
      </c>
      <c r="H665" s="190">
        <f>תקן[[#This Row],[כמות]]</f>
        <v>1</v>
      </c>
      <c r="I665" s="190">
        <f>תקן[[#This Row],[סהכ עלות]]</f>
        <v>15000</v>
      </c>
      <c r="J665" s="191"/>
      <c r="K665" s="179" t="str">
        <f t="shared" si="116"/>
        <v>קומביסטימר+מעמד</v>
      </c>
      <c r="L665" s="180"/>
      <c r="M665" s="181">
        <f t="shared" si="114"/>
        <v>-1</v>
      </c>
      <c r="N665" s="181">
        <f t="shared" si="115"/>
        <v>0</v>
      </c>
      <c r="O665" s="180"/>
      <c r="P665" s="192"/>
      <c r="Q665" s="185" t="str">
        <f t="shared" si="121"/>
        <v>תשושי נפש</v>
      </c>
      <c r="R665" s="185">
        <f t="shared" si="122"/>
        <v>45</v>
      </c>
      <c r="S665" s="185" t="str">
        <f t="shared" si="123"/>
        <v>מטבח וחדר אוכל</v>
      </c>
      <c r="T665" s="186" t="str">
        <f t="shared" si="124"/>
        <v>קומביסטימר+מעמד</v>
      </c>
      <c r="U665" s="187">
        <f t="shared" si="118"/>
        <v>0</v>
      </c>
      <c r="V665" s="181">
        <f t="shared" si="119"/>
        <v>-1</v>
      </c>
      <c r="W665" s="181">
        <f t="shared" si="120"/>
        <v>15000</v>
      </c>
      <c r="X665" s="181">
        <f t="shared" si="117"/>
        <v>0</v>
      </c>
      <c r="Y665" s="193"/>
      <c r="AA665" s="189" t="str">
        <f>'טבלה מרכזת תקן מקור'!A665</f>
        <v>תשושי נפש</v>
      </c>
      <c r="AB665" s="189">
        <f>'טבלה מרכזת תקן מקור'!B665</f>
        <v>45</v>
      </c>
      <c r="AC665" s="189" t="str">
        <f>'טבלה מרכזת תקן מקור'!C665</f>
        <v>מטבח וחדר אוכל</v>
      </c>
      <c r="AD665" s="189" t="str">
        <f>'טבלה מרכזת תקן מקור'!D665</f>
        <v>מטבח</v>
      </c>
      <c r="AE665" s="189" t="str">
        <f>'טבלה מרכזת תקן מקור'!E665</f>
        <v>קומביסטימר+מעמד</v>
      </c>
      <c r="AF665" s="189">
        <f>'טבלה מרכזת תקן מקור'!F665</f>
        <v>15000</v>
      </c>
      <c r="AG665" s="189">
        <f>'טבלה מרכזת תקן מקור'!G665</f>
        <v>1</v>
      </c>
      <c r="AH665" s="189">
        <f>'טבלה מרכזת תקן מקור'!H665</f>
        <v>15000</v>
      </c>
    </row>
    <row r="666" spans="2:34" ht="15" thickBot="1" x14ac:dyDescent="0.25">
      <c r="B666" s="190" t="str">
        <f>תקן[[#This Row],[סוג מרכז]]</f>
        <v>תשושי נפש</v>
      </c>
      <c r="C666" s="190">
        <f>תקן[[#This Row],[גודל מרכז]]</f>
        <v>45</v>
      </c>
      <c r="D666" s="190" t="str">
        <f>תקן[[#This Row],[סוג פריט]]</f>
        <v>מטבח וחדר אוכל</v>
      </c>
      <c r="E666" s="190" t="str">
        <f>תקן[[#This Row],[קטגוריה]]</f>
        <v>מטבח</v>
      </c>
      <c r="F666" s="177" t="str">
        <f>תקן[[#This Row],[תיאור הפריט]]</f>
        <v>קוצץ ירקות מקצועי</v>
      </c>
      <c r="G666" s="190">
        <f>תקן[[#This Row],[עלות פריט]]</f>
        <v>5000</v>
      </c>
      <c r="H666" s="190">
        <f>תקן[[#This Row],[כמות]]</f>
        <v>1</v>
      </c>
      <c r="I666" s="190">
        <f>תקן[[#This Row],[סהכ עלות]]</f>
        <v>5000</v>
      </c>
      <c r="J666" s="191"/>
      <c r="K666" s="179" t="str">
        <f t="shared" si="116"/>
        <v>קוצץ ירקות מקצועי</v>
      </c>
      <c r="L666" s="180"/>
      <c r="M666" s="181">
        <f t="shared" si="114"/>
        <v>-1</v>
      </c>
      <c r="N666" s="181">
        <f t="shared" si="115"/>
        <v>0</v>
      </c>
      <c r="O666" s="180"/>
      <c r="P666" s="192"/>
      <c r="Q666" s="185" t="str">
        <f t="shared" si="121"/>
        <v>תשושי נפש</v>
      </c>
      <c r="R666" s="185">
        <f t="shared" si="122"/>
        <v>45</v>
      </c>
      <c r="S666" s="185" t="str">
        <f t="shared" si="123"/>
        <v>מטבח וחדר אוכל</v>
      </c>
      <c r="T666" s="186" t="str">
        <f t="shared" si="124"/>
        <v>קוצץ ירקות מקצועי</v>
      </c>
      <c r="U666" s="187">
        <f t="shared" si="118"/>
        <v>0</v>
      </c>
      <c r="V666" s="181">
        <f t="shared" si="119"/>
        <v>-1</v>
      </c>
      <c r="W666" s="181">
        <f t="shared" si="120"/>
        <v>5000</v>
      </c>
      <c r="X666" s="181">
        <f t="shared" si="117"/>
        <v>0</v>
      </c>
      <c r="Y666" s="193"/>
      <c r="AA666" s="189" t="str">
        <f>'טבלה מרכזת תקן מקור'!A666</f>
        <v>תשושי נפש</v>
      </c>
      <c r="AB666" s="189">
        <f>'טבלה מרכזת תקן מקור'!B666</f>
        <v>45</v>
      </c>
      <c r="AC666" s="189" t="str">
        <f>'טבלה מרכזת תקן מקור'!C666</f>
        <v>מטבח וחדר אוכל</v>
      </c>
      <c r="AD666" s="189" t="str">
        <f>'טבלה מרכזת תקן מקור'!D666</f>
        <v>מטבח</v>
      </c>
      <c r="AE666" s="189" t="str">
        <f>'טבלה מרכזת תקן מקור'!E666</f>
        <v>קוצץ ירקות מקצועי</v>
      </c>
      <c r="AF666" s="189">
        <f>'טבלה מרכזת תקן מקור'!F666</f>
        <v>5000</v>
      </c>
      <c r="AG666" s="189">
        <f>'טבלה מרכזת תקן מקור'!G666</f>
        <v>1</v>
      </c>
      <c r="AH666" s="189">
        <f>'טבלה מרכזת תקן מקור'!H666</f>
        <v>5000</v>
      </c>
    </row>
    <row r="667" spans="2:34" ht="43.5" thickBot="1" x14ac:dyDescent="0.25">
      <c r="B667" s="190" t="str">
        <f>תקן[[#This Row],[סוג מרכז]]</f>
        <v>תשושי נפש</v>
      </c>
      <c r="C667" s="190">
        <f>תקן[[#This Row],[גודל מרכז]]</f>
        <v>45</v>
      </c>
      <c r="D667" s="190" t="str">
        <f>תקן[[#This Row],[סוג פריט]]</f>
        <v>מטבח וחדר אוכל</v>
      </c>
      <c r="E667" s="190" t="str">
        <f>תקן[[#This Row],[קטגוריה]]</f>
        <v>חדר אוכל-כלי הגשה</v>
      </c>
      <c r="F667" s="177" t="str">
        <f>תקן[[#This Row],[תיאור הפריט]]</f>
        <v>קערות הגשה, מצקות וכפות הגשה, ארגזי פלסטויק לאיסוף</v>
      </c>
      <c r="G667" s="190">
        <f>תקן[[#This Row],[עלות פריט]]</f>
        <v>1200</v>
      </c>
      <c r="H667" s="190">
        <f>תקן[[#This Row],[כמות]]</f>
        <v>3</v>
      </c>
      <c r="I667" s="190">
        <f>תקן[[#This Row],[סהכ עלות]]</f>
        <v>3600</v>
      </c>
      <c r="J667" s="191"/>
      <c r="K667" s="179" t="str">
        <f t="shared" si="116"/>
        <v>קערות הגשה, מצקות וכפות הגשה, ארגזי פלסטויק לאיסוף</v>
      </c>
      <c r="L667" s="180"/>
      <c r="M667" s="181">
        <f t="shared" si="114"/>
        <v>-3</v>
      </c>
      <c r="N667" s="181">
        <f t="shared" si="115"/>
        <v>0</v>
      </c>
      <c r="O667" s="180"/>
      <c r="P667" s="192"/>
      <c r="Q667" s="185" t="str">
        <f t="shared" si="121"/>
        <v>תשושי נפש</v>
      </c>
      <c r="R667" s="185">
        <f t="shared" si="122"/>
        <v>45</v>
      </c>
      <c r="S667" s="185" t="str">
        <f t="shared" si="123"/>
        <v>מטבח וחדר אוכל</v>
      </c>
      <c r="T667" s="186" t="str">
        <f t="shared" si="124"/>
        <v>קערות הגשה, מצקות וכפות הגשה, ארגזי פלסטויק לאיסוף</v>
      </c>
      <c r="U667" s="187">
        <f t="shared" si="118"/>
        <v>0</v>
      </c>
      <c r="V667" s="181">
        <f t="shared" si="119"/>
        <v>-3</v>
      </c>
      <c r="W667" s="181">
        <f t="shared" si="120"/>
        <v>1200</v>
      </c>
      <c r="X667" s="181">
        <f t="shared" si="117"/>
        <v>0</v>
      </c>
      <c r="Y667" s="193"/>
      <c r="AA667" s="189" t="str">
        <f>'טבלה מרכזת תקן מקור'!A667</f>
        <v>תשושי נפש</v>
      </c>
      <c r="AB667" s="189">
        <f>'טבלה מרכזת תקן מקור'!B667</f>
        <v>45</v>
      </c>
      <c r="AC667" s="189" t="str">
        <f>'טבלה מרכזת תקן מקור'!C667</f>
        <v>מטבח וחדר אוכל</v>
      </c>
      <c r="AD667" s="189" t="str">
        <f>'טבלה מרכזת תקן מקור'!D667</f>
        <v>חדר אוכל-כלי הגשה</v>
      </c>
      <c r="AE667" s="189" t="str">
        <f>'טבלה מרכזת תקן מקור'!E667</f>
        <v>קערות הגשה, מצקות וכפות הגשה, ארגזי פלסטויק לאיסוף</v>
      </c>
      <c r="AF667" s="189">
        <f>'טבלה מרכזת תקן מקור'!F667</f>
        <v>1200</v>
      </c>
      <c r="AG667" s="189">
        <f>'טבלה מרכזת תקן מקור'!G667</f>
        <v>3</v>
      </c>
      <c r="AH667" s="189">
        <f>'טבלה מרכזת תקן מקור'!H667</f>
        <v>3600</v>
      </c>
    </row>
    <row r="668" spans="2:34" ht="29.25" thickBot="1" x14ac:dyDescent="0.25">
      <c r="B668" s="190" t="str">
        <f>תקן[[#This Row],[סוג מרכז]]</f>
        <v>תשושי נפש</v>
      </c>
      <c r="C668" s="190">
        <f>תקן[[#This Row],[גודל מרכז]]</f>
        <v>45</v>
      </c>
      <c r="D668" s="190" t="str">
        <f>תקן[[#This Row],[סוג פריט]]</f>
        <v>מטבח וחדר אוכל</v>
      </c>
      <c r="E668" s="190" t="str">
        <f>תקן[[#This Row],[קטגוריה]]</f>
        <v>כלי הכנה-מטבח מחמם</v>
      </c>
      <c r="F668" s="177" t="str">
        <f>תקן[[#This Row],[תיאור הפריט]]</f>
        <v>קערות וקעריות מסוגים שונים</v>
      </c>
      <c r="G668" s="190">
        <f>תקן[[#This Row],[עלות פריט]]</f>
        <v>500</v>
      </c>
      <c r="H668" s="190">
        <f>תקן[[#This Row],[כמות]]</f>
        <v>2</v>
      </c>
      <c r="I668" s="190">
        <f>תקן[[#This Row],[סהכ עלות]]</f>
        <v>1000</v>
      </c>
      <c r="J668" s="191"/>
      <c r="K668" s="179" t="str">
        <f t="shared" si="116"/>
        <v>קערות וקעריות מסוגים שונים</v>
      </c>
      <c r="L668" s="180"/>
      <c r="M668" s="181">
        <f t="shared" si="114"/>
        <v>-2</v>
      </c>
      <c r="N668" s="181">
        <f t="shared" si="115"/>
        <v>0</v>
      </c>
      <c r="O668" s="180"/>
      <c r="P668" s="192"/>
      <c r="Q668" s="185" t="str">
        <f t="shared" si="121"/>
        <v>תשושי נפש</v>
      </c>
      <c r="R668" s="185">
        <f t="shared" si="122"/>
        <v>45</v>
      </c>
      <c r="S668" s="185" t="str">
        <f t="shared" si="123"/>
        <v>מטבח וחדר אוכל</v>
      </c>
      <c r="T668" s="186" t="str">
        <f t="shared" si="124"/>
        <v>קערות וקעריות מסוגים שונים</v>
      </c>
      <c r="U668" s="187">
        <f t="shared" si="118"/>
        <v>0</v>
      </c>
      <c r="V668" s="181">
        <f t="shared" si="119"/>
        <v>-2</v>
      </c>
      <c r="W668" s="181">
        <f t="shared" si="120"/>
        <v>500</v>
      </c>
      <c r="X668" s="181">
        <f t="shared" si="117"/>
        <v>0</v>
      </c>
      <c r="Y668" s="193"/>
      <c r="AA668" s="189" t="str">
        <f>'טבלה מרכזת תקן מקור'!A668</f>
        <v>תשושי נפש</v>
      </c>
      <c r="AB668" s="189">
        <f>'טבלה מרכזת תקן מקור'!B668</f>
        <v>45</v>
      </c>
      <c r="AC668" s="189" t="str">
        <f>'טבלה מרכזת תקן מקור'!C668</f>
        <v>מטבח וחדר אוכל</v>
      </c>
      <c r="AD668" s="189" t="str">
        <f>'טבלה מרכזת תקן מקור'!D668</f>
        <v>כלי הכנה-מטבח מחמם</v>
      </c>
      <c r="AE668" s="189" t="str">
        <f>'טבלה מרכזת תקן מקור'!E668</f>
        <v>קערות וקעריות מסוגים שונים</v>
      </c>
      <c r="AF668" s="189">
        <f>'טבלה מרכזת תקן מקור'!F668</f>
        <v>500</v>
      </c>
      <c r="AG668" s="189">
        <f>'טבלה מרכזת תקן מקור'!G668</f>
        <v>2</v>
      </c>
      <c r="AH668" s="189">
        <f>'טבלה מרכזת תקן מקור'!H668</f>
        <v>1000</v>
      </c>
    </row>
    <row r="669" spans="2:34" ht="29.25" thickBot="1" x14ac:dyDescent="0.25">
      <c r="B669" s="190" t="str">
        <f>תקן[[#This Row],[סוג מרכז]]</f>
        <v>תשושי נפש</v>
      </c>
      <c r="C669" s="190">
        <f>תקן[[#This Row],[גודל מרכז]]</f>
        <v>45</v>
      </c>
      <c r="D669" s="190" t="str">
        <f>תקן[[#This Row],[סוג פריט]]</f>
        <v>מטבח וחדר אוכל</v>
      </c>
      <c r="E669" s="190" t="str">
        <f>תקן[[#This Row],[קטגוריה]]</f>
        <v>מטבח</v>
      </c>
      <c r="F669" s="177" t="str">
        <f>תקן[[#This Row],[תיאור הפריט]]</f>
        <v>שולחן ( 2 מ') עם כיור כפול + מדף תחתוןן</v>
      </c>
      <c r="G669" s="190">
        <f>תקן[[#This Row],[עלות פריט]]</f>
        <v>4200</v>
      </c>
      <c r="H669" s="190">
        <f>תקן[[#This Row],[כמות]]</f>
        <v>1</v>
      </c>
      <c r="I669" s="190">
        <f>תקן[[#This Row],[סהכ עלות]]</f>
        <v>4200</v>
      </c>
      <c r="J669" s="191"/>
      <c r="K669" s="179" t="str">
        <f t="shared" si="116"/>
        <v>שולחן ( 2 מ') עם כיור כפול + מדף תחתוןן</v>
      </c>
      <c r="L669" s="180"/>
      <c r="M669" s="181">
        <f t="shared" si="114"/>
        <v>-1</v>
      </c>
      <c r="N669" s="181">
        <f t="shared" si="115"/>
        <v>0</v>
      </c>
      <c r="O669" s="180"/>
      <c r="P669" s="192"/>
      <c r="Q669" s="185" t="str">
        <f t="shared" si="121"/>
        <v>תשושי נפש</v>
      </c>
      <c r="R669" s="185">
        <f t="shared" si="122"/>
        <v>45</v>
      </c>
      <c r="S669" s="185" t="str">
        <f t="shared" si="123"/>
        <v>מטבח וחדר אוכל</v>
      </c>
      <c r="T669" s="186" t="str">
        <f t="shared" si="124"/>
        <v>שולחן ( 2 מ') עם כיור כפול + מדף תחתוןן</v>
      </c>
      <c r="U669" s="187">
        <f t="shared" si="118"/>
        <v>0</v>
      </c>
      <c r="V669" s="181">
        <f t="shared" si="119"/>
        <v>-1</v>
      </c>
      <c r="W669" s="181">
        <f t="shared" si="120"/>
        <v>4200</v>
      </c>
      <c r="X669" s="181">
        <f t="shared" si="117"/>
        <v>0</v>
      </c>
      <c r="Y669" s="193"/>
      <c r="AA669" s="189" t="str">
        <f>'טבלה מרכזת תקן מקור'!A669</f>
        <v>תשושי נפש</v>
      </c>
      <c r="AB669" s="189">
        <f>'טבלה מרכזת תקן מקור'!B669</f>
        <v>45</v>
      </c>
      <c r="AC669" s="189" t="str">
        <f>'טבלה מרכזת תקן מקור'!C669</f>
        <v>מטבח וחדר אוכל</v>
      </c>
      <c r="AD669" s="189" t="str">
        <f>'טבלה מרכזת תקן מקור'!D669</f>
        <v>מטבח</v>
      </c>
      <c r="AE669" s="189" t="str">
        <f>'טבלה מרכזת תקן מקור'!E669</f>
        <v>שולחן ( 2 מ') עם כיור כפול + מדף תחתוןן</v>
      </c>
      <c r="AF669" s="189">
        <f>'טבלה מרכזת תקן מקור'!F669</f>
        <v>4200</v>
      </c>
      <c r="AG669" s="189">
        <f>'טבלה מרכזת תקן מקור'!G669</f>
        <v>1</v>
      </c>
      <c r="AH669" s="189">
        <f>'טבלה מרכזת תקן מקור'!H669</f>
        <v>4200</v>
      </c>
    </row>
    <row r="670" spans="2:34" ht="29.25" thickBot="1" x14ac:dyDescent="0.25">
      <c r="B670" s="190" t="str">
        <f>תקן[[#This Row],[סוג מרכז]]</f>
        <v>תשושי נפש</v>
      </c>
      <c r="C670" s="190">
        <f>תקן[[#This Row],[גודל מרכז]]</f>
        <v>45</v>
      </c>
      <c r="D670" s="190" t="str">
        <f>תקן[[#This Row],[סוג פריט]]</f>
        <v>מטבח וחדר אוכל</v>
      </c>
      <c r="E670" s="190" t="str">
        <f>תקן[[#This Row],[קטגוריה]]</f>
        <v>מטבח</v>
      </c>
      <c r="F670" s="177" t="str">
        <f>תקן[[#This Row],[תיאור הפריט]]</f>
        <v>שולחן עבודה ללא כיורים + מדף תחתון</v>
      </c>
      <c r="G670" s="190">
        <f>תקן[[#This Row],[עלות פריט]]</f>
        <v>2500</v>
      </c>
      <c r="H670" s="190">
        <f>תקן[[#This Row],[כמות]]</f>
        <v>3</v>
      </c>
      <c r="I670" s="190">
        <f>תקן[[#This Row],[סהכ עלות]]</f>
        <v>7500</v>
      </c>
      <c r="J670" s="191"/>
      <c r="K670" s="179" t="str">
        <f t="shared" si="116"/>
        <v>שולחן עבודה ללא כיורים + מדף תחתון</v>
      </c>
      <c r="L670" s="180"/>
      <c r="M670" s="181">
        <f t="shared" si="114"/>
        <v>-3</v>
      </c>
      <c r="N670" s="181">
        <f t="shared" si="115"/>
        <v>0</v>
      </c>
      <c r="O670" s="180"/>
      <c r="P670" s="192"/>
      <c r="Q670" s="185" t="str">
        <f t="shared" si="121"/>
        <v>תשושי נפש</v>
      </c>
      <c r="R670" s="185">
        <f t="shared" si="122"/>
        <v>45</v>
      </c>
      <c r="S670" s="185" t="str">
        <f t="shared" si="123"/>
        <v>מטבח וחדר אוכל</v>
      </c>
      <c r="T670" s="186" t="str">
        <f t="shared" si="124"/>
        <v>שולחן עבודה ללא כיורים + מדף תחתון</v>
      </c>
      <c r="U670" s="187">
        <f t="shared" si="118"/>
        <v>0</v>
      </c>
      <c r="V670" s="181">
        <f t="shared" si="119"/>
        <v>-3</v>
      </c>
      <c r="W670" s="181">
        <f t="shared" si="120"/>
        <v>2500</v>
      </c>
      <c r="X670" s="181">
        <f t="shared" si="117"/>
        <v>0</v>
      </c>
      <c r="Y670" s="193"/>
      <c r="AA670" s="189" t="str">
        <f>'טבלה מרכזת תקן מקור'!A670</f>
        <v>תשושי נפש</v>
      </c>
      <c r="AB670" s="189">
        <f>'טבלה מרכזת תקן מקור'!B670</f>
        <v>45</v>
      </c>
      <c r="AC670" s="189" t="str">
        <f>'טבלה מרכזת תקן מקור'!C670</f>
        <v>מטבח וחדר אוכל</v>
      </c>
      <c r="AD670" s="189" t="str">
        <f>'טבלה מרכזת תקן מקור'!D670</f>
        <v>מטבח</v>
      </c>
      <c r="AE670" s="189" t="str">
        <f>'טבלה מרכזת תקן מקור'!E670</f>
        <v>שולחן עבודה ללא כיורים + מדף תחתון</v>
      </c>
      <c r="AF670" s="189">
        <f>'טבלה מרכזת תקן מקור'!F670</f>
        <v>2500</v>
      </c>
      <c r="AG670" s="189">
        <f>'טבלה מרכזת תקן מקור'!G670</f>
        <v>3</v>
      </c>
      <c r="AH670" s="189">
        <f>'טבלה מרכזת תקן מקור'!H670</f>
        <v>7500</v>
      </c>
    </row>
    <row r="671" spans="2:34" ht="29.25" thickBot="1" x14ac:dyDescent="0.25">
      <c r="B671" s="190" t="str">
        <f>תקן[[#This Row],[סוג מרכז]]</f>
        <v>תשושי נפש</v>
      </c>
      <c r="C671" s="190">
        <f>תקן[[#This Row],[גודל מרכז]]</f>
        <v>45</v>
      </c>
      <c r="D671" s="190" t="str">
        <f>תקן[[#This Row],[סוג פריט]]</f>
        <v>מטבח וחדר אוכל</v>
      </c>
      <c r="E671" s="190" t="str">
        <f>תקן[[#This Row],[קטגוריה]]</f>
        <v>מטבח</v>
      </c>
      <c r="F671" s="177" t="str">
        <f>תקן[[#This Row],[תיאור הפריט]]</f>
        <v>שולחן עם כיור יחיד ( 2 מ') + מדף תחתוןן</v>
      </c>
      <c r="G671" s="190">
        <f>תקן[[#This Row],[עלות פריט]]</f>
        <v>3500</v>
      </c>
      <c r="H671" s="190">
        <f>תקן[[#This Row],[כמות]]</f>
        <v>2</v>
      </c>
      <c r="I671" s="190">
        <f>תקן[[#This Row],[סהכ עלות]]</f>
        <v>7000</v>
      </c>
      <c r="J671" s="191"/>
      <c r="K671" s="179" t="str">
        <f t="shared" si="116"/>
        <v>שולחן עם כיור יחיד ( 2 מ') + מדף תחתוןן</v>
      </c>
      <c r="L671" s="180"/>
      <c r="M671" s="181">
        <f t="shared" si="114"/>
        <v>-2</v>
      </c>
      <c r="N671" s="181">
        <f t="shared" si="115"/>
        <v>0</v>
      </c>
      <c r="O671" s="180"/>
      <c r="P671" s="192"/>
      <c r="Q671" s="185" t="str">
        <f t="shared" si="121"/>
        <v>תשושי נפש</v>
      </c>
      <c r="R671" s="185">
        <f t="shared" si="122"/>
        <v>45</v>
      </c>
      <c r="S671" s="185" t="str">
        <f t="shared" si="123"/>
        <v>מטבח וחדר אוכל</v>
      </c>
      <c r="T671" s="186" t="str">
        <f t="shared" si="124"/>
        <v>שולחן עם כיור יחיד ( 2 מ') + מדף תחתוןן</v>
      </c>
      <c r="U671" s="187">
        <f t="shared" si="118"/>
        <v>0</v>
      </c>
      <c r="V671" s="181">
        <f t="shared" si="119"/>
        <v>-2</v>
      </c>
      <c r="W671" s="181">
        <f t="shared" si="120"/>
        <v>3500</v>
      </c>
      <c r="X671" s="181">
        <f t="shared" si="117"/>
        <v>0</v>
      </c>
      <c r="Y671" s="193"/>
      <c r="AA671" s="189" t="str">
        <f>'טבלה מרכזת תקן מקור'!A671</f>
        <v>תשושי נפש</v>
      </c>
      <c r="AB671" s="189">
        <f>'טבלה מרכזת תקן מקור'!B671</f>
        <v>45</v>
      </c>
      <c r="AC671" s="189" t="str">
        <f>'טבלה מרכזת תקן מקור'!C671</f>
        <v>מטבח וחדר אוכל</v>
      </c>
      <c r="AD671" s="189" t="str">
        <f>'טבלה מרכזת תקן מקור'!D671</f>
        <v>מטבח</v>
      </c>
      <c r="AE671" s="189" t="str">
        <f>'טבלה מרכזת תקן מקור'!E671</f>
        <v>שולחן עם כיור יחיד ( 2 מ') + מדף תחתוןן</v>
      </c>
      <c r="AF671" s="189">
        <f>'טבלה מרכזת תקן מקור'!F671</f>
        <v>3500</v>
      </c>
      <c r="AG671" s="189">
        <f>'טבלה מרכזת תקן מקור'!G671</f>
        <v>2</v>
      </c>
      <c r="AH671" s="189">
        <f>'טבלה מרכזת תקן מקור'!H671</f>
        <v>7000</v>
      </c>
    </row>
    <row r="672" spans="2:34" ht="15" thickBot="1" x14ac:dyDescent="0.25">
      <c r="B672" s="190" t="str">
        <f>תקן[[#This Row],[סוג מרכז]]</f>
        <v>תשושי נפש</v>
      </c>
      <c r="C672" s="190">
        <f>תקן[[#This Row],[גודל מרכז]]</f>
        <v>45</v>
      </c>
      <c r="D672" s="190" t="str">
        <f>תקן[[#This Row],[סוג פריט]]</f>
        <v>מטבח וחדר אוכל</v>
      </c>
      <c r="E672" s="190" t="str">
        <f>תקן[[#This Row],[קטגוריה]]</f>
        <v>מטבח</v>
      </c>
      <c r="F672" s="177" t="str">
        <f>תקן[[#This Row],[תיאור הפריט]]</f>
        <v>תנור בישול ואפייה</v>
      </c>
      <c r="G672" s="190">
        <f>תקן[[#This Row],[עלות פריט]]</f>
        <v>6500</v>
      </c>
      <c r="H672" s="190">
        <f>תקן[[#This Row],[כמות]]</f>
        <v>1</v>
      </c>
      <c r="I672" s="190">
        <f>תקן[[#This Row],[סהכ עלות]]</f>
        <v>6500</v>
      </c>
      <c r="J672" s="191"/>
      <c r="K672" s="179" t="str">
        <f t="shared" si="116"/>
        <v>תנור בישול ואפייה</v>
      </c>
      <c r="L672" s="180"/>
      <c r="M672" s="181">
        <f t="shared" si="114"/>
        <v>-1</v>
      </c>
      <c r="N672" s="181">
        <f t="shared" si="115"/>
        <v>0</v>
      </c>
      <c r="O672" s="180"/>
      <c r="P672" s="192"/>
      <c r="Q672" s="185" t="str">
        <f t="shared" si="121"/>
        <v>תשושי נפש</v>
      </c>
      <c r="R672" s="185">
        <f t="shared" si="122"/>
        <v>45</v>
      </c>
      <c r="S672" s="185" t="str">
        <f t="shared" si="123"/>
        <v>מטבח וחדר אוכל</v>
      </c>
      <c r="T672" s="186" t="str">
        <f t="shared" si="124"/>
        <v>תנור בישול ואפייה</v>
      </c>
      <c r="U672" s="187">
        <f t="shared" si="118"/>
        <v>0</v>
      </c>
      <c r="V672" s="181">
        <f t="shared" si="119"/>
        <v>-1</v>
      </c>
      <c r="W672" s="181">
        <f t="shared" si="120"/>
        <v>6500</v>
      </c>
      <c r="X672" s="181">
        <f t="shared" si="117"/>
        <v>0</v>
      </c>
      <c r="Y672" s="193"/>
      <c r="AA672" s="189" t="str">
        <f>'טבלה מרכזת תקן מקור'!A672</f>
        <v>תשושי נפש</v>
      </c>
      <c r="AB672" s="189">
        <f>'טבלה מרכזת תקן מקור'!B672</f>
        <v>45</v>
      </c>
      <c r="AC672" s="189" t="str">
        <f>'טבלה מרכזת תקן מקור'!C672</f>
        <v>מטבח וחדר אוכל</v>
      </c>
      <c r="AD672" s="189" t="str">
        <f>'טבלה מרכזת תקן מקור'!D672</f>
        <v>מטבח</v>
      </c>
      <c r="AE672" s="189" t="str">
        <f>'טבלה מרכזת תקן מקור'!E672</f>
        <v>תנור בישול ואפייה</v>
      </c>
      <c r="AF672" s="189">
        <f>'טבלה מרכזת תקן מקור'!F672</f>
        <v>6500</v>
      </c>
      <c r="AG672" s="189">
        <f>'טבלה מרכזת תקן מקור'!G672</f>
        <v>1</v>
      </c>
      <c r="AH672" s="189">
        <f>'טבלה מרכזת תקן מקור'!H672</f>
        <v>6500</v>
      </c>
    </row>
    <row r="673" spans="2:34" ht="15" thickBot="1" x14ac:dyDescent="0.25">
      <c r="B673" s="190" t="str">
        <f>תקן[[#This Row],[סוג מרכז]]</f>
        <v>תשושי נפש</v>
      </c>
      <c r="C673" s="190">
        <f>תקן[[#This Row],[גודל מרכז]]</f>
        <v>45</v>
      </c>
      <c r="D673" s="190" t="str">
        <f>תקן[[#This Row],[סוג פריט]]</f>
        <v>מטבח וחדר אוכל</v>
      </c>
      <c r="E673" s="190" t="str">
        <f>תקן[[#This Row],[קטגוריה]]</f>
        <v>מטבח</v>
      </c>
      <c r="F673" s="177" t="str">
        <f>תקן[[#This Row],[תיאור הפריט]]</f>
        <v>תנור מיקרוגל</v>
      </c>
      <c r="G673" s="190">
        <f>תקן[[#This Row],[עלות פריט]]</f>
        <v>1200</v>
      </c>
      <c r="H673" s="190">
        <f>תקן[[#This Row],[כמות]]</f>
        <v>1</v>
      </c>
      <c r="I673" s="190">
        <f>תקן[[#This Row],[סהכ עלות]]</f>
        <v>1200</v>
      </c>
      <c r="J673" s="191"/>
      <c r="K673" s="179" t="str">
        <f t="shared" si="116"/>
        <v>תנור מיקרוגל</v>
      </c>
      <c r="L673" s="180"/>
      <c r="M673" s="181">
        <f t="shared" si="114"/>
        <v>-1</v>
      </c>
      <c r="N673" s="181">
        <f t="shared" si="115"/>
        <v>0</v>
      </c>
      <c r="O673" s="180"/>
      <c r="P673" s="192"/>
      <c r="Q673" s="185" t="str">
        <f t="shared" si="121"/>
        <v>תשושי נפש</v>
      </c>
      <c r="R673" s="185">
        <f t="shared" si="122"/>
        <v>45</v>
      </c>
      <c r="S673" s="185" t="str">
        <f t="shared" si="123"/>
        <v>מטבח וחדר אוכל</v>
      </c>
      <c r="T673" s="186" t="str">
        <f t="shared" si="124"/>
        <v>תנור מיקרוגל</v>
      </c>
      <c r="U673" s="187">
        <f t="shared" si="118"/>
        <v>0</v>
      </c>
      <c r="V673" s="181">
        <f t="shared" si="119"/>
        <v>-1</v>
      </c>
      <c r="W673" s="181">
        <f t="shared" si="120"/>
        <v>1200</v>
      </c>
      <c r="X673" s="181">
        <f t="shared" si="117"/>
        <v>0</v>
      </c>
      <c r="Y673" s="193"/>
      <c r="AA673" s="189" t="str">
        <f>'טבלה מרכזת תקן מקור'!A673</f>
        <v>תשושי נפש</v>
      </c>
      <c r="AB673" s="189">
        <f>'טבלה מרכזת תקן מקור'!B673</f>
        <v>45</v>
      </c>
      <c r="AC673" s="189" t="str">
        <f>'טבלה מרכזת תקן מקור'!C673</f>
        <v>מטבח וחדר אוכל</v>
      </c>
      <c r="AD673" s="189" t="str">
        <f>'טבלה מרכזת תקן מקור'!D673</f>
        <v>מטבח</v>
      </c>
      <c r="AE673" s="189" t="str">
        <f>'טבלה מרכזת תקן מקור'!E673</f>
        <v>תנור מיקרוגל</v>
      </c>
      <c r="AF673" s="189">
        <f>'טבלה מרכזת תקן מקור'!F673</f>
        <v>1200</v>
      </c>
      <c r="AG673" s="189">
        <f>'טבלה מרכזת תקן מקור'!G673</f>
        <v>1</v>
      </c>
      <c r="AH673" s="189">
        <f>'טבלה מרכזת תקן מקור'!H673</f>
        <v>1200</v>
      </c>
    </row>
    <row r="674" spans="2:34" ht="29.25" thickBot="1" x14ac:dyDescent="0.25">
      <c r="B674" s="190" t="str">
        <f>תקן[[#This Row],[סוג מרכז]]</f>
        <v>תשושי נפש</v>
      </c>
      <c r="C674" s="190">
        <f>תקן[[#This Row],[גודל מרכז]]</f>
        <v>45</v>
      </c>
      <c r="D674" s="190" t="str">
        <f>תקן[[#This Row],[סוג פריט]]</f>
        <v>מטבח וחדר אוכל</v>
      </c>
      <c r="E674" s="190" t="str">
        <f>תקן[[#This Row],[קטגוריה]]</f>
        <v>חדר אוכל</v>
      </c>
      <c r="F674" s="177" t="str">
        <f>תקן[[#This Row],[תיאור הפריט]]</f>
        <v>תפריט דיגיטלי עם אפשרות להזמנות</v>
      </c>
      <c r="G674" s="190">
        <f>תקן[[#This Row],[עלות פריט]]</f>
        <v>2500</v>
      </c>
      <c r="H674" s="190">
        <f>תקן[[#This Row],[כמות]]</f>
        <v>1</v>
      </c>
      <c r="I674" s="190">
        <f>תקן[[#This Row],[סהכ עלות]]</f>
        <v>2500</v>
      </c>
      <c r="J674" s="191"/>
      <c r="K674" s="179" t="str">
        <f t="shared" si="116"/>
        <v>תפריט דיגיטלי עם אפשרות להזמנות</v>
      </c>
      <c r="L674" s="180"/>
      <c r="M674" s="181">
        <f t="shared" si="114"/>
        <v>-1</v>
      </c>
      <c r="N674" s="181">
        <f t="shared" si="115"/>
        <v>0</v>
      </c>
      <c r="O674" s="180"/>
      <c r="P674" s="192"/>
      <c r="Q674" s="185" t="str">
        <f t="shared" si="121"/>
        <v>תשושי נפש</v>
      </c>
      <c r="R674" s="185">
        <f t="shared" si="122"/>
        <v>45</v>
      </c>
      <c r="S674" s="185" t="str">
        <f t="shared" si="123"/>
        <v>מטבח וחדר אוכל</v>
      </c>
      <c r="T674" s="186" t="str">
        <f t="shared" si="124"/>
        <v>תפריט דיגיטלי עם אפשרות להזמנות</v>
      </c>
      <c r="U674" s="187">
        <f t="shared" si="118"/>
        <v>0</v>
      </c>
      <c r="V674" s="181">
        <f t="shared" si="119"/>
        <v>-1</v>
      </c>
      <c r="W674" s="181">
        <f t="shared" si="120"/>
        <v>2500</v>
      </c>
      <c r="X674" s="181">
        <f t="shared" si="117"/>
        <v>0</v>
      </c>
      <c r="Y674" s="193"/>
      <c r="AA674" s="189" t="str">
        <f>'טבלה מרכזת תקן מקור'!A674</f>
        <v>תשושי נפש</v>
      </c>
      <c r="AB674" s="189">
        <f>'טבלה מרכזת תקן מקור'!B674</f>
        <v>45</v>
      </c>
      <c r="AC674" s="189" t="str">
        <f>'טבלה מרכזת תקן מקור'!C674</f>
        <v>מטבח וחדר אוכל</v>
      </c>
      <c r="AD674" s="189" t="str">
        <f>'טבלה מרכזת תקן מקור'!D674</f>
        <v>חדר אוכל</v>
      </c>
      <c r="AE674" s="189" t="str">
        <f>'טבלה מרכזת תקן מקור'!E674</f>
        <v>תפריט דיגיטלי עם אפשרות להזמנות</v>
      </c>
      <c r="AF674" s="189">
        <f>'טבלה מרכזת תקן מקור'!F674</f>
        <v>2500</v>
      </c>
      <c r="AG674" s="189">
        <f>'טבלה מרכזת תקן מקור'!G674</f>
        <v>1</v>
      </c>
      <c r="AH674" s="189">
        <f>'טבלה מרכזת תקן מקור'!H674</f>
        <v>2500</v>
      </c>
    </row>
    <row r="675" spans="2:34" ht="15" thickBot="1" x14ac:dyDescent="0.25">
      <c r="B675" s="190" t="str">
        <f>תקן[[#This Row],[סוג מרכז]]</f>
        <v>תשושי נפש</v>
      </c>
      <c r="C675" s="190">
        <f>תקן[[#This Row],[גודל מרכז]]</f>
        <v>45</v>
      </c>
      <c r="D675" s="190" t="str">
        <f>תקן[[#This Row],[סוג פריט]]</f>
        <v>מיחשוב</v>
      </c>
      <c r="E675" s="190" t="str">
        <f>תקן[[#This Row],[קטגוריה]]</f>
        <v>חדר מזכירות וקבלה</v>
      </c>
      <c r="F675" s="177" t="str">
        <f>תקן[[#This Row],[תיאור הפריט]]</f>
        <v>מגרסת נייר משרדית</v>
      </c>
      <c r="G675" s="190">
        <f>תקן[[#This Row],[עלות פריט]]</f>
        <v>600</v>
      </c>
      <c r="H675" s="190">
        <f>תקן[[#This Row],[כמות]]</f>
        <v>1</v>
      </c>
      <c r="I675" s="190">
        <f>תקן[[#This Row],[סהכ עלות]]</f>
        <v>600</v>
      </c>
      <c r="J675" s="191"/>
      <c r="K675" s="179" t="str">
        <f t="shared" si="116"/>
        <v>מגרסת נייר משרדית</v>
      </c>
      <c r="L675" s="180"/>
      <c r="M675" s="181">
        <f t="shared" si="114"/>
        <v>-1</v>
      </c>
      <c r="N675" s="181">
        <f t="shared" si="115"/>
        <v>0</v>
      </c>
      <c r="O675" s="180"/>
      <c r="P675" s="192"/>
      <c r="Q675" s="185" t="str">
        <f t="shared" si="121"/>
        <v>תשושי נפש</v>
      </c>
      <c r="R675" s="185">
        <f t="shared" si="122"/>
        <v>45</v>
      </c>
      <c r="S675" s="185" t="str">
        <f t="shared" si="123"/>
        <v>מיחשוב</v>
      </c>
      <c r="T675" s="186" t="str">
        <f t="shared" si="124"/>
        <v>מגרסת נייר משרדית</v>
      </c>
      <c r="U675" s="187">
        <f t="shared" si="118"/>
        <v>0</v>
      </c>
      <c r="V675" s="181">
        <f t="shared" si="119"/>
        <v>-1</v>
      </c>
      <c r="W675" s="181">
        <f t="shared" si="120"/>
        <v>600</v>
      </c>
      <c r="X675" s="181">
        <f t="shared" si="117"/>
        <v>0</v>
      </c>
      <c r="Y675" s="193"/>
      <c r="AA675" s="189" t="str">
        <f>'טבלה מרכזת תקן מקור'!A675</f>
        <v>תשושי נפש</v>
      </c>
      <c r="AB675" s="189">
        <f>'טבלה מרכזת תקן מקור'!B675</f>
        <v>45</v>
      </c>
      <c r="AC675" s="189" t="str">
        <f>'טבלה מרכזת תקן מקור'!C675</f>
        <v>מיחשוב</v>
      </c>
      <c r="AD675" s="189" t="str">
        <f>'טבלה מרכזת תקן מקור'!D675</f>
        <v>חדר מזכירות וקבלה</v>
      </c>
      <c r="AE675" s="189" t="str">
        <f>'טבלה מרכזת תקן מקור'!E675</f>
        <v>מגרסת נייר משרדית</v>
      </c>
      <c r="AF675" s="189">
        <f>'טבלה מרכזת תקן מקור'!F675</f>
        <v>600</v>
      </c>
      <c r="AG675" s="189">
        <f>'טבלה מרכזת תקן מקור'!G675</f>
        <v>1</v>
      </c>
      <c r="AH675" s="189">
        <f>'טבלה מרכזת תקן מקור'!H675</f>
        <v>600</v>
      </c>
    </row>
    <row r="676" spans="2:34" ht="15" thickBot="1" x14ac:dyDescent="0.25">
      <c r="B676" s="190" t="str">
        <f>תקן[[#This Row],[סוג מרכז]]</f>
        <v>תשושי נפש</v>
      </c>
      <c r="C676" s="190">
        <f>תקן[[#This Row],[גודל מרכז]]</f>
        <v>45</v>
      </c>
      <c r="D676" s="190" t="str">
        <f>תקן[[#This Row],[סוג פריט]]</f>
        <v>מיחשוב</v>
      </c>
      <c r="E676" s="190" t="str">
        <f>תקן[[#This Row],[קטגוריה]]</f>
        <v>חדר מזכירות וקבלה</v>
      </c>
      <c r="F676" s="177" t="str">
        <f>תקן[[#This Row],[תיאור הפריט]]</f>
        <v>מדפסת משולבת</v>
      </c>
      <c r="G676" s="190">
        <f>תקן[[#This Row],[עלות פריט]]</f>
        <v>1200</v>
      </c>
      <c r="H676" s="190">
        <f>תקן[[#This Row],[כמות]]</f>
        <v>1</v>
      </c>
      <c r="I676" s="190">
        <f>תקן[[#This Row],[סהכ עלות]]</f>
        <v>1200</v>
      </c>
      <c r="J676" s="191"/>
      <c r="K676" s="179" t="str">
        <f t="shared" si="116"/>
        <v>מדפסת משולבת</v>
      </c>
      <c r="L676" s="180"/>
      <c r="M676" s="181">
        <f t="shared" si="114"/>
        <v>-1</v>
      </c>
      <c r="N676" s="181">
        <f t="shared" si="115"/>
        <v>0</v>
      </c>
      <c r="O676" s="180"/>
      <c r="P676" s="192"/>
      <c r="Q676" s="185" t="str">
        <f t="shared" si="121"/>
        <v>תשושי נפש</v>
      </c>
      <c r="R676" s="185">
        <f t="shared" si="122"/>
        <v>45</v>
      </c>
      <c r="S676" s="185" t="str">
        <f t="shared" si="123"/>
        <v>מיחשוב</v>
      </c>
      <c r="T676" s="186" t="str">
        <f t="shared" si="124"/>
        <v>מדפסת משולבת</v>
      </c>
      <c r="U676" s="187">
        <f t="shared" si="118"/>
        <v>0</v>
      </c>
      <c r="V676" s="181">
        <f t="shared" si="119"/>
        <v>-1</v>
      </c>
      <c r="W676" s="181">
        <f t="shared" si="120"/>
        <v>1200</v>
      </c>
      <c r="X676" s="181">
        <f t="shared" si="117"/>
        <v>0</v>
      </c>
      <c r="Y676" s="193"/>
      <c r="AA676" s="189" t="str">
        <f>'טבלה מרכזת תקן מקור'!A676</f>
        <v>תשושי נפש</v>
      </c>
      <c r="AB676" s="189">
        <f>'טבלה מרכזת תקן מקור'!B676</f>
        <v>45</v>
      </c>
      <c r="AC676" s="189" t="str">
        <f>'טבלה מרכזת תקן מקור'!C676</f>
        <v>מיחשוב</v>
      </c>
      <c r="AD676" s="189" t="str">
        <f>'טבלה מרכזת תקן מקור'!D676</f>
        <v>חדר מזכירות וקבלה</v>
      </c>
      <c r="AE676" s="189" t="str">
        <f>'טבלה מרכזת תקן מקור'!E676</f>
        <v>מדפסת משולבת</v>
      </c>
      <c r="AF676" s="189">
        <f>'טבלה מרכזת תקן מקור'!F676</f>
        <v>1200</v>
      </c>
      <c r="AG676" s="189">
        <f>'טבלה מרכזת תקן מקור'!G676</f>
        <v>1</v>
      </c>
      <c r="AH676" s="189">
        <f>'טבלה מרכזת תקן מקור'!H676</f>
        <v>1200</v>
      </c>
    </row>
    <row r="677" spans="2:34" ht="15" thickBot="1" x14ac:dyDescent="0.25">
      <c r="B677" s="190" t="str">
        <f>תקן[[#This Row],[סוג מרכז]]</f>
        <v>תשושי נפש</v>
      </c>
      <c r="C677" s="190">
        <f>תקן[[#This Row],[גודל מרכז]]</f>
        <v>45</v>
      </c>
      <c r="D677" s="190" t="str">
        <f>תקן[[#This Row],[סוג פריט]]</f>
        <v>מיחשוב</v>
      </c>
      <c r="E677" s="190" t="str">
        <f>תקן[[#This Row],[קטגוריה]]</f>
        <v>חדר מחשבים</v>
      </c>
      <c r="F677" s="177" t="str">
        <f>תקן[[#This Row],[תיאור הפריט]]</f>
        <v>מדפסת משולבת</v>
      </c>
      <c r="G677" s="190">
        <f>תקן[[#This Row],[עלות פריט]]</f>
        <v>1200</v>
      </c>
      <c r="H677" s="190">
        <f>תקן[[#This Row],[כמות]]</f>
        <v>1</v>
      </c>
      <c r="I677" s="190">
        <f>תקן[[#This Row],[סהכ עלות]]</f>
        <v>1200</v>
      </c>
      <c r="J677" s="191"/>
      <c r="K677" s="179" t="str">
        <f t="shared" si="116"/>
        <v>מדפסת משולבת</v>
      </c>
      <c r="L677" s="180"/>
      <c r="M677" s="181">
        <f t="shared" si="114"/>
        <v>-1</v>
      </c>
      <c r="N677" s="181">
        <f t="shared" si="115"/>
        <v>0</v>
      </c>
      <c r="O677" s="180"/>
      <c r="P677" s="192"/>
      <c r="Q677" s="185" t="str">
        <f t="shared" si="121"/>
        <v>תשושי נפש</v>
      </c>
      <c r="R677" s="185">
        <f t="shared" si="122"/>
        <v>45</v>
      </c>
      <c r="S677" s="185" t="str">
        <f t="shared" si="123"/>
        <v>מיחשוב</v>
      </c>
      <c r="T677" s="186" t="str">
        <f t="shared" si="124"/>
        <v>מדפסת משולבת</v>
      </c>
      <c r="U677" s="187">
        <f t="shared" si="118"/>
        <v>0</v>
      </c>
      <c r="V677" s="181">
        <f t="shared" si="119"/>
        <v>-1</v>
      </c>
      <c r="W677" s="181">
        <f t="shared" si="120"/>
        <v>1200</v>
      </c>
      <c r="X677" s="181">
        <f t="shared" si="117"/>
        <v>0</v>
      </c>
      <c r="Y677" s="193"/>
      <c r="AA677" s="189" t="str">
        <f>'טבלה מרכזת תקן מקור'!A677</f>
        <v>תשושי נפש</v>
      </c>
      <c r="AB677" s="189">
        <f>'טבלה מרכזת תקן מקור'!B677</f>
        <v>45</v>
      </c>
      <c r="AC677" s="189" t="str">
        <f>'טבלה מרכזת תקן מקור'!C677</f>
        <v>מיחשוב</v>
      </c>
      <c r="AD677" s="189" t="str">
        <f>'טבלה מרכזת תקן מקור'!D677</f>
        <v>חדר מחשבים</v>
      </c>
      <c r="AE677" s="189" t="str">
        <f>'טבלה מרכזת תקן מקור'!E677</f>
        <v>מדפסת משולבת</v>
      </c>
      <c r="AF677" s="189">
        <f>'טבלה מרכזת תקן מקור'!F677</f>
        <v>1200</v>
      </c>
      <c r="AG677" s="189">
        <f>'טבלה מרכזת תקן מקור'!G677</f>
        <v>1</v>
      </c>
      <c r="AH677" s="189">
        <f>'טבלה מרכזת תקן מקור'!H677</f>
        <v>1200</v>
      </c>
    </row>
    <row r="678" spans="2:34" ht="15" thickBot="1" x14ac:dyDescent="0.25">
      <c r="B678" s="190" t="str">
        <f>תקן[[#This Row],[סוג מרכז]]</f>
        <v>תשושי נפש</v>
      </c>
      <c r="C678" s="190">
        <f>תקן[[#This Row],[גודל מרכז]]</f>
        <v>45</v>
      </c>
      <c r="D678" s="190" t="str">
        <f>תקן[[#This Row],[סוג פריט]]</f>
        <v>מיחשוב</v>
      </c>
      <c r="E678" s="190" t="str">
        <f>תקן[[#This Row],[קטגוריה]]</f>
        <v>חדר מחשבים</v>
      </c>
      <c r="F678" s="177" t="str">
        <f>תקן[[#This Row],[תיאור הפריט]]</f>
        <v>מחשב נייד לתצוגות</v>
      </c>
      <c r="G678" s="190">
        <f>תקן[[#This Row],[עלות פריט]]</f>
        <v>2500</v>
      </c>
      <c r="H678" s="190">
        <f>תקן[[#This Row],[כמות]]</f>
        <v>1</v>
      </c>
      <c r="I678" s="190">
        <f>תקן[[#This Row],[סהכ עלות]]</f>
        <v>2500</v>
      </c>
      <c r="J678" s="191"/>
      <c r="K678" s="179" t="str">
        <f t="shared" si="116"/>
        <v>מחשב נייד לתצוגות</v>
      </c>
      <c r="L678" s="180"/>
      <c r="M678" s="181">
        <f t="shared" si="114"/>
        <v>-1</v>
      </c>
      <c r="N678" s="181">
        <f t="shared" si="115"/>
        <v>0</v>
      </c>
      <c r="O678" s="180"/>
      <c r="P678" s="192"/>
      <c r="Q678" s="185" t="str">
        <f t="shared" si="121"/>
        <v>תשושי נפש</v>
      </c>
      <c r="R678" s="185">
        <f t="shared" si="122"/>
        <v>45</v>
      </c>
      <c r="S678" s="185" t="str">
        <f t="shared" si="123"/>
        <v>מיחשוב</v>
      </c>
      <c r="T678" s="186" t="str">
        <f t="shared" si="124"/>
        <v>מחשב נייד לתצוגות</v>
      </c>
      <c r="U678" s="187">
        <f t="shared" si="118"/>
        <v>0</v>
      </c>
      <c r="V678" s="181">
        <f t="shared" si="119"/>
        <v>-1</v>
      </c>
      <c r="W678" s="181">
        <f t="shared" si="120"/>
        <v>2500</v>
      </c>
      <c r="X678" s="181">
        <f t="shared" si="117"/>
        <v>0</v>
      </c>
      <c r="Y678" s="193"/>
      <c r="AA678" s="189" t="str">
        <f>'טבלה מרכזת תקן מקור'!A678</f>
        <v>תשושי נפש</v>
      </c>
      <c r="AB678" s="189">
        <f>'טבלה מרכזת תקן מקור'!B678</f>
        <v>45</v>
      </c>
      <c r="AC678" s="189" t="str">
        <f>'טבלה מרכזת תקן מקור'!C678</f>
        <v>מיחשוב</v>
      </c>
      <c r="AD678" s="189" t="str">
        <f>'טבלה מרכזת תקן מקור'!D678</f>
        <v>חדר מחשבים</v>
      </c>
      <c r="AE678" s="189" t="str">
        <f>'טבלה מרכזת תקן מקור'!E678</f>
        <v>מחשב נייד לתצוגות</v>
      </c>
      <c r="AF678" s="189">
        <f>'טבלה מרכזת תקן מקור'!F678</f>
        <v>2500</v>
      </c>
      <c r="AG678" s="189">
        <f>'טבלה מרכזת תקן מקור'!G678</f>
        <v>1</v>
      </c>
      <c r="AH678" s="189">
        <f>'טבלה מרכזת תקן מקור'!H678</f>
        <v>2500</v>
      </c>
    </row>
    <row r="679" spans="2:34" ht="15" thickBot="1" x14ac:dyDescent="0.25">
      <c r="B679" s="190" t="str">
        <f>תקן[[#This Row],[סוג מרכז]]</f>
        <v>תשושי נפש</v>
      </c>
      <c r="C679" s="190">
        <f>תקן[[#This Row],[גודל מרכז]]</f>
        <v>45</v>
      </c>
      <c r="D679" s="190" t="str">
        <f>תקן[[#This Row],[סוג פריט]]</f>
        <v>מיחשוב</v>
      </c>
      <c r="E679" s="190" t="str">
        <f>תקן[[#This Row],[קטגוריה]]</f>
        <v>חדר מחשבים</v>
      </c>
      <c r="F679" s="177" t="str">
        <f>תקן[[#This Row],[תיאור הפריט]]</f>
        <v xml:space="preserve">מחשב+תוכנות </v>
      </c>
      <c r="G679" s="190">
        <f>תקן[[#This Row],[עלות פריט]]</f>
        <v>3500</v>
      </c>
      <c r="H679" s="190">
        <f>תקן[[#This Row],[כמות]]</f>
        <v>2</v>
      </c>
      <c r="I679" s="190">
        <f>תקן[[#This Row],[סהכ עלות]]</f>
        <v>7000</v>
      </c>
      <c r="J679" s="191"/>
      <c r="K679" s="179" t="str">
        <f t="shared" si="116"/>
        <v xml:space="preserve">מחשב+תוכנות </v>
      </c>
      <c r="L679" s="180"/>
      <c r="M679" s="181">
        <f t="shared" si="114"/>
        <v>-2</v>
      </c>
      <c r="N679" s="181">
        <f t="shared" si="115"/>
        <v>0</v>
      </c>
      <c r="O679" s="180"/>
      <c r="P679" s="192"/>
      <c r="Q679" s="185" t="str">
        <f t="shared" si="121"/>
        <v>תשושי נפש</v>
      </c>
      <c r="R679" s="185">
        <f t="shared" si="122"/>
        <v>45</v>
      </c>
      <c r="S679" s="185" t="str">
        <f t="shared" si="123"/>
        <v>מיחשוב</v>
      </c>
      <c r="T679" s="186" t="str">
        <f t="shared" si="124"/>
        <v xml:space="preserve">מחשב+תוכנות </v>
      </c>
      <c r="U679" s="187">
        <f t="shared" si="118"/>
        <v>0</v>
      </c>
      <c r="V679" s="181">
        <f t="shared" si="119"/>
        <v>-2</v>
      </c>
      <c r="W679" s="181">
        <f t="shared" si="120"/>
        <v>3500</v>
      </c>
      <c r="X679" s="181">
        <f t="shared" si="117"/>
        <v>0</v>
      </c>
      <c r="Y679" s="193"/>
      <c r="AA679" s="189" t="str">
        <f>'טבלה מרכזת תקן מקור'!A679</f>
        <v>תשושי נפש</v>
      </c>
      <c r="AB679" s="189">
        <f>'טבלה מרכזת תקן מקור'!B679</f>
        <v>45</v>
      </c>
      <c r="AC679" s="189" t="str">
        <f>'טבלה מרכזת תקן מקור'!C679</f>
        <v>מיחשוב</v>
      </c>
      <c r="AD679" s="189" t="str">
        <f>'טבלה מרכזת תקן מקור'!D679</f>
        <v>חדר מחשבים</v>
      </c>
      <c r="AE679" s="189" t="str">
        <f>'טבלה מרכזת תקן מקור'!E679</f>
        <v xml:space="preserve">מחשב+תוכנות </v>
      </c>
      <c r="AF679" s="189">
        <f>'טבלה מרכזת תקן מקור'!F679</f>
        <v>3500</v>
      </c>
      <c r="AG679" s="189">
        <f>'טבלה מרכזת תקן מקור'!G679</f>
        <v>2</v>
      </c>
      <c r="AH679" s="189">
        <f>'טבלה מרכזת תקן מקור'!H679</f>
        <v>7000</v>
      </c>
    </row>
    <row r="680" spans="2:34" ht="29.25" thickBot="1" x14ac:dyDescent="0.25">
      <c r="B680" s="190" t="str">
        <f>תקן[[#This Row],[סוג מרכז]]</f>
        <v>תשושי נפש</v>
      </c>
      <c r="C680" s="190">
        <f>תקן[[#This Row],[גודל מרכז]]</f>
        <v>45</v>
      </c>
      <c r="D680" s="190" t="str">
        <f>תקן[[#This Row],[סוג פריט]]</f>
        <v>מיחשוב</v>
      </c>
      <c r="E680" s="190" t="str">
        <f>תקן[[#This Row],[קטגוריה]]</f>
        <v>חדר מזכירות וקבלה</v>
      </c>
      <c r="F680" s="177" t="str">
        <f>תקן[[#This Row],[תיאור הפריט]]</f>
        <v>מחשב+תוכנות הפעלה ומשרד</v>
      </c>
      <c r="G680" s="190">
        <f>תקן[[#This Row],[עלות פריט]]</f>
        <v>3500</v>
      </c>
      <c r="H680" s="190">
        <f>תקן[[#This Row],[כמות]]</f>
        <v>1</v>
      </c>
      <c r="I680" s="190">
        <f>תקן[[#This Row],[סהכ עלות]]</f>
        <v>3500</v>
      </c>
      <c r="J680" s="191"/>
      <c r="K680" s="179" t="str">
        <f t="shared" si="116"/>
        <v>מחשב+תוכנות הפעלה ומשרד</v>
      </c>
      <c r="L680" s="180"/>
      <c r="M680" s="181">
        <f t="shared" si="114"/>
        <v>-1</v>
      </c>
      <c r="N680" s="181">
        <f t="shared" si="115"/>
        <v>0</v>
      </c>
      <c r="O680" s="180"/>
      <c r="P680" s="192"/>
      <c r="Q680" s="185" t="str">
        <f t="shared" si="121"/>
        <v>תשושי נפש</v>
      </c>
      <c r="R680" s="185">
        <f t="shared" si="122"/>
        <v>45</v>
      </c>
      <c r="S680" s="185" t="str">
        <f t="shared" si="123"/>
        <v>מיחשוב</v>
      </c>
      <c r="T680" s="186" t="str">
        <f t="shared" si="124"/>
        <v>מחשב+תוכנות הפעלה ומשרד</v>
      </c>
      <c r="U680" s="187">
        <f t="shared" si="118"/>
        <v>0</v>
      </c>
      <c r="V680" s="181">
        <f t="shared" si="119"/>
        <v>-1</v>
      </c>
      <c r="W680" s="181">
        <f t="shared" si="120"/>
        <v>3500</v>
      </c>
      <c r="X680" s="181">
        <f t="shared" si="117"/>
        <v>0</v>
      </c>
      <c r="Y680" s="193"/>
      <c r="AA680" s="189" t="str">
        <f>'טבלה מרכזת תקן מקור'!A680</f>
        <v>תשושי נפש</v>
      </c>
      <c r="AB680" s="189">
        <f>'טבלה מרכזת תקן מקור'!B680</f>
        <v>45</v>
      </c>
      <c r="AC680" s="189" t="str">
        <f>'טבלה מרכזת תקן מקור'!C680</f>
        <v>מיחשוב</v>
      </c>
      <c r="AD680" s="189" t="str">
        <f>'טבלה מרכזת תקן מקור'!D680</f>
        <v>חדר מזכירות וקבלה</v>
      </c>
      <c r="AE680" s="189" t="str">
        <f>'טבלה מרכזת תקן מקור'!E680</f>
        <v>מחשב+תוכנות הפעלה ומשרד</v>
      </c>
      <c r="AF680" s="189">
        <f>'טבלה מרכזת תקן מקור'!F680</f>
        <v>3500</v>
      </c>
      <c r="AG680" s="189">
        <f>'טבלה מרכזת תקן מקור'!G680</f>
        <v>1</v>
      </c>
      <c r="AH680" s="189">
        <f>'טבלה מרכזת תקן מקור'!H680</f>
        <v>3500</v>
      </c>
    </row>
    <row r="681" spans="2:34" ht="29.25" thickBot="1" x14ac:dyDescent="0.25">
      <c r="B681" s="190" t="str">
        <f>תקן[[#This Row],[סוג מרכז]]</f>
        <v>תשושי נפש</v>
      </c>
      <c r="C681" s="190">
        <f>תקן[[#This Row],[גודל מרכז]]</f>
        <v>45</v>
      </c>
      <c r="D681" s="190" t="str">
        <f>תקן[[#This Row],[סוג פריט]]</f>
        <v>מיחשוב</v>
      </c>
      <c r="E681" s="190" t="str">
        <f>תקן[[#This Row],[קטגוריה]]</f>
        <v>חדרי צוות/רב תחומי</v>
      </c>
      <c r="F681" s="177" t="str">
        <f>תקן[[#This Row],[תיאור הפריט]]</f>
        <v>מחשב+תוכנות הפעלה ומשרד</v>
      </c>
      <c r="G681" s="190">
        <f>תקן[[#This Row],[עלות פריט]]</f>
        <v>3500</v>
      </c>
      <c r="H681" s="190">
        <f>תקן[[#This Row],[כמות]]</f>
        <v>1</v>
      </c>
      <c r="I681" s="190">
        <f>תקן[[#This Row],[סהכ עלות]]</f>
        <v>3500</v>
      </c>
      <c r="J681" s="191"/>
      <c r="K681" s="179" t="str">
        <f t="shared" si="116"/>
        <v>מחשב+תוכנות הפעלה ומשרד</v>
      </c>
      <c r="L681" s="180"/>
      <c r="M681" s="181">
        <f t="shared" si="114"/>
        <v>-1</v>
      </c>
      <c r="N681" s="181">
        <f t="shared" si="115"/>
        <v>0</v>
      </c>
      <c r="O681" s="180"/>
      <c r="P681" s="192"/>
      <c r="Q681" s="185" t="str">
        <f t="shared" si="121"/>
        <v>תשושי נפש</v>
      </c>
      <c r="R681" s="185">
        <f t="shared" si="122"/>
        <v>45</v>
      </c>
      <c r="S681" s="185" t="str">
        <f t="shared" si="123"/>
        <v>מיחשוב</v>
      </c>
      <c r="T681" s="186" t="str">
        <f t="shared" si="124"/>
        <v>מחשב+תוכנות הפעלה ומשרד</v>
      </c>
      <c r="U681" s="187">
        <f t="shared" si="118"/>
        <v>0</v>
      </c>
      <c r="V681" s="181">
        <f t="shared" si="119"/>
        <v>-1</v>
      </c>
      <c r="W681" s="181">
        <f t="shared" si="120"/>
        <v>3500</v>
      </c>
      <c r="X681" s="181">
        <f t="shared" si="117"/>
        <v>0</v>
      </c>
      <c r="Y681" s="193"/>
      <c r="AA681" s="189" t="str">
        <f>'טבלה מרכזת תקן מקור'!A681</f>
        <v>תשושי נפש</v>
      </c>
      <c r="AB681" s="189">
        <f>'טבלה מרכזת תקן מקור'!B681</f>
        <v>45</v>
      </c>
      <c r="AC681" s="189" t="str">
        <f>'טבלה מרכזת תקן מקור'!C681</f>
        <v>מיחשוב</v>
      </c>
      <c r="AD681" s="189" t="str">
        <f>'טבלה מרכזת תקן מקור'!D681</f>
        <v>חדרי צוות/רב תחומי</v>
      </c>
      <c r="AE681" s="189" t="str">
        <f>'טבלה מרכזת תקן מקור'!E681</f>
        <v>מחשב+תוכנות הפעלה ומשרד</v>
      </c>
      <c r="AF681" s="189">
        <f>'טבלה מרכזת תקן מקור'!F681</f>
        <v>3500</v>
      </c>
      <c r="AG681" s="189">
        <f>'טבלה מרכזת תקן מקור'!G681</f>
        <v>1</v>
      </c>
      <c r="AH681" s="189">
        <f>'טבלה מרכזת תקן מקור'!H681</f>
        <v>3500</v>
      </c>
    </row>
    <row r="682" spans="2:34" ht="15" thickBot="1" x14ac:dyDescent="0.25">
      <c r="B682" s="190" t="str">
        <f>תקן[[#This Row],[סוג מרכז]]</f>
        <v>תשושי נפש</v>
      </c>
      <c r="C682" s="190">
        <f>תקן[[#This Row],[גודל מרכז]]</f>
        <v>45</v>
      </c>
      <c r="D682" s="190" t="str">
        <f>תקן[[#This Row],[סוג פריט]]</f>
        <v>ציוד אלקטרוני</v>
      </c>
      <c r="E682" s="190" t="str">
        <f>תקן[[#This Row],[קטגוריה]]</f>
        <v>כללי</v>
      </c>
      <c r="F682" s="177" t="str">
        <f>תקן[[#This Row],[תיאור הפריט]]</f>
        <v>דפיברלטור</v>
      </c>
      <c r="G682" s="190">
        <f>תקן[[#This Row],[עלות פריט]]</f>
        <v>4500</v>
      </c>
      <c r="H682" s="190">
        <f>תקן[[#This Row],[כמות]]</f>
        <v>1</v>
      </c>
      <c r="I682" s="190">
        <f>תקן[[#This Row],[סהכ עלות]]</f>
        <v>4500</v>
      </c>
      <c r="J682" s="191"/>
      <c r="K682" s="179" t="str">
        <f t="shared" si="116"/>
        <v>דפיברלטור</v>
      </c>
      <c r="L682" s="180"/>
      <c r="M682" s="181">
        <f t="shared" si="114"/>
        <v>-1</v>
      </c>
      <c r="N682" s="181">
        <f t="shared" si="115"/>
        <v>0</v>
      </c>
      <c r="O682" s="180"/>
      <c r="P682" s="192"/>
      <c r="Q682" s="185" t="str">
        <f t="shared" si="121"/>
        <v>תשושי נפש</v>
      </c>
      <c r="R682" s="185">
        <f t="shared" si="122"/>
        <v>45</v>
      </c>
      <c r="S682" s="185" t="str">
        <f t="shared" si="123"/>
        <v>ציוד אלקטרוני</v>
      </c>
      <c r="T682" s="186" t="str">
        <f t="shared" si="124"/>
        <v>דפיברלטור</v>
      </c>
      <c r="U682" s="187">
        <f t="shared" si="118"/>
        <v>0</v>
      </c>
      <c r="V682" s="181">
        <f t="shared" si="119"/>
        <v>-1</v>
      </c>
      <c r="W682" s="181">
        <f t="shared" si="120"/>
        <v>4500</v>
      </c>
      <c r="X682" s="181">
        <f t="shared" si="117"/>
        <v>0</v>
      </c>
      <c r="Y682" s="193"/>
      <c r="AA682" s="189" t="str">
        <f>'טבלה מרכזת תקן מקור'!A682</f>
        <v>תשושי נפש</v>
      </c>
      <c r="AB682" s="189">
        <f>'טבלה מרכזת תקן מקור'!B682</f>
        <v>45</v>
      </c>
      <c r="AC682" s="189" t="str">
        <f>'טבלה מרכזת תקן מקור'!C682</f>
        <v>ציוד אלקטרוני</v>
      </c>
      <c r="AD682" s="189" t="str">
        <f>'טבלה מרכזת תקן מקור'!D682</f>
        <v>כללי</v>
      </c>
      <c r="AE682" s="189" t="str">
        <f>'טבלה מרכזת תקן מקור'!E682</f>
        <v>דפיברלטור</v>
      </c>
      <c r="AF682" s="189">
        <f>'טבלה מרכזת תקן מקור'!F682</f>
        <v>4500</v>
      </c>
      <c r="AG682" s="189">
        <f>'טבלה מרכזת תקן מקור'!G682</f>
        <v>1</v>
      </c>
      <c r="AH682" s="189">
        <f>'טבלה מרכזת תקן מקור'!H682</f>
        <v>4500</v>
      </c>
    </row>
    <row r="683" spans="2:34" ht="29.25" thickBot="1" x14ac:dyDescent="0.25">
      <c r="B683" s="190" t="str">
        <f>תקן[[#This Row],[סוג מרכז]]</f>
        <v>תשושי נפש</v>
      </c>
      <c r="C683" s="190">
        <f>תקן[[#This Row],[גודל מרכז]]</f>
        <v>45</v>
      </c>
      <c r="D683" s="190" t="str">
        <f>תקן[[#This Row],[סוג פריט]]</f>
        <v>ציוד אלקטרוני</v>
      </c>
      <c r="E683" s="190" t="str">
        <f>תקן[[#This Row],[קטגוריה]]</f>
        <v>חדר מחשבים</v>
      </c>
      <c r="F683" s="177" t="str">
        <f>תקן[[#This Row],[תיאור הפריט]]</f>
        <v>טלוויזיה 42 (כולל הובלה והתקנה)</v>
      </c>
      <c r="G683" s="190">
        <f>תקן[[#This Row],[עלות פריט]]</f>
        <v>2500</v>
      </c>
      <c r="H683" s="190">
        <f>תקן[[#This Row],[כמות]]</f>
        <v>1</v>
      </c>
      <c r="I683" s="190">
        <f>תקן[[#This Row],[סהכ עלות]]</f>
        <v>2500</v>
      </c>
      <c r="J683" s="191"/>
      <c r="K683" s="179" t="str">
        <f t="shared" si="116"/>
        <v>טלוויזיה 42 (כולל הובלה והתקנה)</v>
      </c>
      <c r="L683" s="180"/>
      <c r="M683" s="181">
        <f t="shared" si="114"/>
        <v>-1</v>
      </c>
      <c r="N683" s="181">
        <f t="shared" si="115"/>
        <v>0</v>
      </c>
      <c r="O683" s="180"/>
      <c r="P683" s="192"/>
      <c r="Q683" s="185" t="str">
        <f t="shared" si="121"/>
        <v>תשושי נפש</v>
      </c>
      <c r="R683" s="185">
        <f t="shared" si="122"/>
        <v>45</v>
      </c>
      <c r="S683" s="185" t="str">
        <f t="shared" si="123"/>
        <v>ציוד אלקטרוני</v>
      </c>
      <c r="T683" s="186" t="str">
        <f t="shared" si="124"/>
        <v>טלוויזיה 42 (כולל הובלה והתקנה)</v>
      </c>
      <c r="U683" s="187">
        <f t="shared" si="118"/>
        <v>0</v>
      </c>
      <c r="V683" s="181">
        <f t="shared" si="119"/>
        <v>-1</v>
      </c>
      <c r="W683" s="181">
        <f t="shared" si="120"/>
        <v>2500</v>
      </c>
      <c r="X683" s="181">
        <f t="shared" si="117"/>
        <v>0</v>
      </c>
      <c r="Y683" s="193"/>
      <c r="AA683" s="189" t="str">
        <f>'טבלה מרכזת תקן מקור'!A683</f>
        <v>תשושי נפש</v>
      </c>
      <c r="AB683" s="189">
        <f>'טבלה מרכזת תקן מקור'!B683</f>
        <v>45</v>
      </c>
      <c r="AC683" s="189" t="str">
        <f>'טבלה מרכזת תקן מקור'!C683</f>
        <v>ציוד אלקטרוני</v>
      </c>
      <c r="AD683" s="189" t="str">
        <f>'טבלה מרכזת תקן מקור'!D683</f>
        <v>חדר מחשבים</v>
      </c>
      <c r="AE683" s="189" t="str">
        <f>'טבלה מרכזת תקן מקור'!E683</f>
        <v>טלוויזיה 42 (כולל הובלה והתקנה)</v>
      </c>
      <c r="AF683" s="189">
        <f>'טבלה מרכזת תקן מקור'!F683</f>
        <v>2500</v>
      </c>
      <c r="AG683" s="189">
        <f>'טבלה מרכזת תקן מקור'!G683</f>
        <v>1</v>
      </c>
      <c r="AH683" s="189">
        <f>'טבלה מרכזת תקן מקור'!H683</f>
        <v>2500</v>
      </c>
    </row>
    <row r="684" spans="2:34" ht="29.25" thickBot="1" x14ac:dyDescent="0.25">
      <c r="B684" s="190" t="str">
        <f>תקן[[#This Row],[סוג מרכז]]</f>
        <v>תשושי נפש</v>
      </c>
      <c r="C684" s="190">
        <f>תקן[[#This Row],[גודל מרכז]]</f>
        <v>45</v>
      </c>
      <c r="D684" s="190" t="str">
        <f>תקן[[#This Row],[סוג פריט]]</f>
        <v>ציוד אלקטרוני</v>
      </c>
      <c r="E684" s="190" t="str">
        <f>תקן[[#This Row],[קטגוריה]]</f>
        <v>חדר מנהל</v>
      </c>
      <c r="F684" s="177" t="str">
        <f>תקן[[#This Row],[תיאור הפריט]]</f>
        <v>טלוויזיה 42 (כולל הובלה והתקנה)</v>
      </c>
      <c r="G684" s="190">
        <f>תקן[[#This Row],[עלות פריט]]</f>
        <v>2500</v>
      </c>
      <c r="H684" s="190">
        <f>תקן[[#This Row],[כמות]]</f>
        <v>1</v>
      </c>
      <c r="I684" s="190">
        <f>תקן[[#This Row],[סהכ עלות]]</f>
        <v>2500</v>
      </c>
      <c r="J684" s="191"/>
      <c r="K684" s="179" t="str">
        <f t="shared" si="116"/>
        <v>טלוויזיה 42 (כולל הובלה והתקנה)</v>
      </c>
      <c r="L684" s="180"/>
      <c r="M684" s="181">
        <f t="shared" si="114"/>
        <v>-1</v>
      </c>
      <c r="N684" s="181">
        <f t="shared" si="115"/>
        <v>0</v>
      </c>
      <c r="O684" s="180"/>
      <c r="P684" s="192"/>
      <c r="Q684" s="185" t="str">
        <f t="shared" si="121"/>
        <v>תשושי נפש</v>
      </c>
      <c r="R684" s="185">
        <f t="shared" si="122"/>
        <v>45</v>
      </c>
      <c r="S684" s="185" t="str">
        <f t="shared" si="123"/>
        <v>ציוד אלקטרוני</v>
      </c>
      <c r="T684" s="186" t="str">
        <f t="shared" si="124"/>
        <v>טלוויזיה 42 (כולל הובלה והתקנה)</v>
      </c>
      <c r="U684" s="187">
        <f t="shared" si="118"/>
        <v>0</v>
      </c>
      <c r="V684" s="181">
        <f t="shared" si="119"/>
        <v>-1</v>
      </c>
      <c r="W684" s="181">
        <f t="shared" si="120"/>
        <v>2500</v>
      </c>
      <c r="X684" s="181">
        <f t="shared" si="117"/>
        <v>0</v>
      </c>
      <c r="Y684" s="193"/>
      <c r="AA684" s="189" t="str">
        <f>'טבלה מרכזת תקן מקור'!A684</f>
        <v>תשושי נפש</v>
      </c>
      <c r="AB684" s="189">
        <f>'טבלה מרכזת תקן מקור'!B684</f>
        <v>45</v>
      </c>
      <c r="AC684" s="189" t="str">
        <f>'טבלה מרכזת תקן מקור'!C684</f>
        <v>ציוד אלקטרוני</v>
      </c>
      <c r="AD684" s="189" t="str">
        <f>'טבלה מרכזת תקן מקור'!D684</f>
        <v>חדר מנהל</v>
      </c>
      <c r="AE684" s="189" t="str">
        <f>'טבלה מרכזת תקן מקור'!E684</f>
        <v>טלוויזיה 42 (כולל הובלה והתקנה)</v>
      </c>
      <c r="AF684" s="189">
        <f>'טבלה מרכזת תקן מקור'!F684</f>
        <v>2500</v>
      </c>
      <c r="AG684" s="189">
        <f>'טבלה מרכזת תקן מקור'!G684</f>
        <v>1</v>
      </c>
      <c r="AH684" s="189">
        <f>'טבלה מרכזת תקן מקור'!H684</f>
        <v>2500</v>
      </c>
    </row>
    <row r="685" spans="2:34" ht="29.25" thickBot="1" x14ac:dyDescent="0.25">
      <c r="B685" s="190" t="str">
        <f>תקן[[#This Row],[סוג מרכז]]</f>
        <v>תשושי נפש</v>
      </c>
      <c r="C685" s="190">
        <f>תקן[[#This Row],[גודל מרכז]]</f>
        <v>45</v>
      </c>
      <c r="D685" s="190" t="str">
        <f>תקן[[#This Row],[סוג פריט]]</f>
        <v>ציוד אלקטרוני</v>
      </c>
      <c r="E685" s="190" t="str">
        <f>תקן[[#This Row],[קטגוריה]]</f>
        <v>חדרי פעילות/תעסוקה</v>
      </c>
      <c r="F685" s="177" t="str">
        <f>תקן[[#This Row],[תיאור הפריט]]</f>
        <v>טלוויזיה 42 (כולל הובלה והתקנה)</v>
      </c>
      <c r="G685" s="190">
        <f>תקן[[#This Row],[עלות פריט]]</f>
        <v>2500</v>
      </c>
      <c r="H685" s="190">
        <f>תקן[[#This Row],[כמות]]</f>
        <v>2</v>
      </c>
      <c r="I685" s="190">
        <f>תקן[[#This Row],[סהכ עלות]]</f>
        <v>5000</v>
      </c>
      <c r="J685" s="191"/>
      <c r="K685" s="179" t="str">
        <f t="shared" si="116"/>
        <v>טלוויזיה 42 (כולל הובלה והתקנה)</v>
      </c>
      <c r="L685" s="180"/>
      <c r="M685" s="181">
        <f t="shared" si="114"/>
        <v>-2</v>
      </c>
      <c r="N685" s="181">
        <f t="shared" si="115"/>
        <v>0</v>
      </c>
      <c r="O685" s="180"/>
      <c r="P685" s="192"/>
      <c r="Q685" s="185" t="str">
        <f t="shared" si="121"/>
        <v>תשושי נפש</v>
      </c>
      <c r="R685" s="185">
        <f t="shared" si="122"/>
        <v>45</v>
      </c>
      <c r="S685" s="185" t="str">
        <f t="shared" si="123"/>
        <v>ציוד אלקטרוני</v>
      </c>
      <c r="T685" s="186" t="str">
        <f t="shared" si="124"/>
        <v>טלוויזיה 42 (כולל הובלה והתקנה)</v>
      </c>
      <c r="U685" s="187">
        <f t="shared" si="118"/>
        <v>0</v>
      </c>
      <c r="V685" s="181">
        <f t="shared" si="119"/>
        <v>-2</v>
      </c>
      <c r="W685" s="181">
        <f t="shared" si="120"/>
        <v>2500</v>
      </c>
      <c r="X685" s="181">
        <f t="shared" si="117"/>
        <v>0</v>
      </c>
      <c r="Y685" s="193"/>
      <c r="AA685" s="189" t="str">
        <f>'טבלה מרכזת תקן מקור'!A685</f>
        <v>תשושי נפש</v>
      </c>
      <c r="AB685" s="189">
        <f>'טבלה מרכזת תקן מקור'!B685</f>
        <v>45</v>
      </c>
      <c r="AC685" s="189" t="str">
        <f>'טבלה מרכזת תקן מקור'!C685</f>
        <v>ציוד אלקטרוני</v>
      </c>
      <c r="AD685" s="189" t="str">
        <f>'טבלה מרכזת תקן מקור'!D685</f>
        <v>חדרי פעילות/תעסוקה</v>
      </c>
      <c r="AE685" s="189" t="str">
        <f>'טבלה מרכזת תקן מקור'!E685</f>
        <v>טלוויזיה 42 (כולל הובלה והתקנה)</v>
      </c>
      <c r="AF685" s="189">
        <f>'טבלה מרכזת תקן מקור'!F685</f>
        <v>2500</v>
      </c>
      <c r="AG685" s="189">
        <f>'טבלה מרכזת תקן מקור'!G685</f>
        <v>2</v>
      </c>
      <c r="AH685" s="189">
        <f>'טבלה מרכזת תקן מקור'!H685</f>
        <v>5000</v>
      </c>
    </row>
    <row r="686" spans="2:34" ht="29.25" thickBot="1" x14ac:dyDescent="0.25">
      <c r="B686" s="190" t="str">
        <f>תקן[[#This Row],[סוג מרכז]]</f>
        <v>תשושי נפש</v>
      </c>
      <c r="C686" s="190">
        <f>תקן[[#This Row],[גודל מרכז]]</f>
        <v>45</v>
      </c>
      <c r="D686" s="190" t="str">
        <f>תקן[[#This Row],[סוג פריט]]</f>
        <v>ציוד אלקטרוני</v>
      </c>
      <c r="E686" s="190" t="str">
        <f>תקן[[#This Row],[קטגוריה]]</f>
        <v>חדרי צוות/רב תחומי</v>
      </c>
      <c r="F686" s="177" t="str">
        <f>תקן[[#This Row],[תיאור הפריט]]</f>
        <v>טלוויזיה 42 (כולל הובלה והתקנה)</v>
      </c>
      <c r="G686" s="190">
        <f>תקן[[#This Row],[עלות פריט]]</f>
        <v>2500</v>
      </c>
      <c r="H686" s="190">
        <f>תקן[[#This Row],[כמות]]</f>
        <v>2</v>
      </c>
      <c r="I686" s="190">
        <f>תקן[[#This Row],[סהכ עלות]]</f>
        <v>5000</v>
      </c>
      <c r="J686" s="191"/>
      <c r="K686" s="179" t="str">
        <f t="shared" si="116"/>
        <v>טלוויזיה 42 (כולל הובלה והתקנה)</v>
      </c>
      <c r="L686" s="180"/>
      <c r="M686" s="181">
        <f t="shared" si="114"/>
        <v>-2</v>
      </c>
      <c r="N686" s="181">
        <f t="shared" si="115"/>
        <v>0</v>
      </c>
      <c r="O686" s="180"/>
      <c r="P686" s="192"/>
      <c r="Q686" s="185" t="str">
        <f t="shared" si="121"/>
        <v>תשושי נפש</v>
      </c>
      <c r="R686" s="185">
        <f t="shared" si="122"/>
        <v>45</v>
      </c>
      <c r="S686" s="185" t="str">
        <f t="shared" si="123"/>
        <v>ציוד אלקטרוני</v>
      </c>
      <c r="T686" s="186" t="str">
        <f t="shared" si="124"/>
        <v>טלוויזיה 42 (כולל הובלה והתקנה)</v>
      </c>
      <c r="U686" s="187">
        <f t="shared" si="118"/>
        <v>0</v>
      </c>
      <c r="V686" s="181">
        <f t="shared" si="119"/>
        <v>-2</v>
      </c>
      <c r="W686" s="181">
        <f t="shared" si="120"/>
        <v>2500</v>
      </c>
      <c r="X686" s="181">
        <f t="shared" si="117"/>
        <v>0</v>
      </c>
      <c r="Y686" s="193"/>
      <c r="AA686" s="189" t="str">
        <f>'טבלה מרכזת תקן מקור'!A686</f>
        <v>תשושי נפש</v>
      </c>
      <c r="AB686" s="189">
        <f>'טבלה מרכזת תקן מקור'!B686</f>
        <v>45</v>
      </c>
      <c r="AC686" s="189" t="str">
        <f>'טבלה מרכזת תקן מקור'!C686</f>
        <v>ציוד אלקטרוני</v>
      </c>
      <c r="AD686" s="189" t="str">
        <f>'טבלה מרכזת תקן מקור'!D686</f>
        <v>חדרי צוות/רב תחומי</v>
      </c>
      <c r="AE686" s="189" t="str">
        <f>'טבלה מרכזת תקן מקור'!E686</f>
        <v>טלוויזיה 42 (כולל הובלה והתקנה)</v>
      </c>
      <c r="AF686" s="189">
        <f>'טבלה מרכזת תקן מקור'!F686</f>
        <v>2500</v>
      </c>
      <c r="AG686" s="189">
        <f>'טבלה מרכזת תקן מקור'!G686</f>
        <v>2</v>
      </c>
      <c r="AH686" s="189">
        <f>'טבלה מרכזת תקן מקור'!H686</f>
        <v>5000</v>
      </c>
    </row>
    <row r="687" spans="2:34" ht="29.25" thickBot="1" x14ac:dyDescent="0.25">
      <c r="B687" s="190" t="str">
        <f>תקן[[#This Row],[סוג מרכז]]</f>
        <v>תשושי נפש</v>
      </c>
      <c r="C687" s="190">
        <f>תקן[[#This Row],[גודל מרכז]]</f>
        <v>45</v>
      </c>
      <c r="D687" s="190" t="str">
        <f>תקן[[#This Row],[סוג פריט]]</f>
        <v>ציוד אלקטרוני</v>
      </c>
      <c r="E687" s="190" t="str">
        <f>תקן[[#This Row],[קטגוריה]]</f>
        <v>אולם כניסה</v>
      </c>
      <c r="F687" s="177" t="str">
        <f>תקן[[#This Row],[תיאור הפריט]]</f>
        <v>טלוויזיה 65 (כולל הובלה והתקנה)</v>
      </c>
      <c r="G687" s="190">
        <f>תקן[[#This Row],[עלות פריט]]</f>
        <v>5000</v>
      </c>
      <c r="H687" s="190">
        <f>תקן[[#This Row],[כמות]]</f>
        <v>1</v>
      </c>
      <c r="I687" s="190">
        <f>תקן[[#This Row],[סהכ עלות]]</f>
        <v>5000</v>
      </c>
      <c r="J687" s="191"/>
      <c r="K687" s="179" t="str">
        <f t="shared" si="116"/>
        <v>טלוויזיה 65 (כולל הובלה והתקנה)</v>
      </c>
      <c r="L687" s="180"/>
      <c r="M687" s="181">
        <f t="shared" si="114"/>
        <v>-1</v>
      </c>
      <c r="N687" s="181">
        <f t="shared" si="115"/>
        <v>0</v>
      </c>
      <c r="O687" s="180"/>
      <c r="P687" s="192"/>
      <c r="Q687" s="185" t="str">
        <f t="shared" si="121"/>
        <v>תשושי נפש</v>
      </c>
      <c r="R687" s="185">
        <f t="shared" si="122"/>
        <v>45</v>
      </c>
      <c r="S687" s="185" t="str">
        <f t="shared" si="123"/>
        <v>ציוד אלקטרוני</v>
      </c>
      <c r="T687" s="186" t="str">
        <f t="shared" si="124"/>
        <v>טלוויזיה 65 (כולל הובלה והתקנה)</v>
      </c>
      <c r="U687" s="187">
        <f t="shared" si="118"/>
        <v>0</v>
      </c>
      <c r="V687" s="181">
        <f t="shared" si="119"/>
        <v>-1</v>
      </c>
      <c r="W687" s="181">
        <f t="shared" si="120"/>
        <v>5000</v>
      </c>
      <c r="X687" s="181">
        <f t="shared" si="117"/>
        <v>0</v>
      </c>
      <c r="Y687" s="193"/>
      <c r="AA687" s="189" t="str">
        <f>'טבלה מרכזת תקן מקור'!A687</f>
        <v>תשושי נפש</v>
      </c>
      <c r="AB687" s="189">
        <f>'טבלה מרכזת תקן מקור'!B687</f>
        <v>45</v>
      </c>
      <c r="AC687" s="189" t="str">
        <f>'טבלה מרכזת תקן מקור'!C687</f>
        <v>ציוד אלקטרוני</v>
      </c>
      <c r="AD687" s="189" t="str">
        <f>'טבלה מרכזת תקן מקור'!D687</f>
        <v>אולם כניסה</v>
      </c>
      <c r="AE687" s="189" t="str">
        <f>'טבלה מרכזת תקן מקור'!E687</f>
        <v>טלוויזיה 65 (כולל הובלה והתקנה)</v>
      </c>
      <c r="AF687" s="189">
        <f>'טבלה מרכזת תקן מקור'!F687</f>
        <v>5000</v>
      </c>
      <c r="AG687" s="189">
        <f>'טבלה מרכזת תקן מקור'!G687</f>
        <v>1</v>
      </c>
      <c r="AH687" s="189">
        <f>'טבלה מרכזת תקן מקור'!H687</f>
        <v>5000</v>
      </c>
    </row>
    <row r="688" spans="2:34" ht="29.25" thickBot="1" x14ac:dyDescent="0.25">
      <c r="B688" s="190" t="str">
        <f>תקן[[#This Row],[סוג מרכז]]</f>
        <v>תשושי נפש</v>
      </c>
      <c r="C688" s="190">
        <f>תקן[[#This Row],[גודל מרכז]]</f>
        <v>45</v>
      </c>
      <c r="D688" s="190" t="str">
        <f>תקן[[#This Row],[סוג פריט]]</f>
        <v>ציוד אלקטרוני</v>
      </c>
      <c r="E688" s="190" t="str">
        <f>תקן[[#This Row],[קטגוריה]]</f>
        <v>חדר אוכל</v>
      </c>
      <c r="F688" s="177" t="str">
        <f>תקן[[#This Row],[תיאור הפריט]]</f>
        <v>טלוויזיה 65 (כולל הובלה והתקנה)</v>
      </c>
      <c r="G688" s="190">
        <f>תקן[[#This Row],[עלות פריט]]</f>
        <v>5000</v>
      </c>
      <c r="H688" s="190">
        <f>תקן[[#This Row],[כמות]]</f>
        <v>1</v>
      </c>
      <c r="I688" s="190">
        <f>תקן[[#This Row],[סהכ עלות]]</f>
        <v>5000</v>
      </c>
      <c r="J688" s="191"/>
      <c r="K688" s="179" t="str">
        <f t="shared" si="116"/>
        <v>טלוויזיה 65 (כולל הובלה והתקנה)</v>
      </c>
      <c r="L688" s="180"/>
      <c r="M688" s="181">
        <f t="shared" si="114"/>
        <v>-1</v>
      </c>
      <c r="N688" s="181">
        <f t="shared" si="115"/>
        <v>0</v>
      </c>
      <c r="O688" s="180"/>
      <c r="P688" s="192"/>
      <c r="Q688" s="185" t="str">
        <f t="shared" si="121"/>
        <v>תשושי נפש</v>
      </c>
      <c r="R688" s="185">
        <f t="shared" si="122"/>
        <v>45</v>
      </c>
      <c r="S688" s="185" t="str">
        <f t="shared" si="123"/>
        <v>ציוד אלקטרוני</v>
      </c>
      <c r="T688" s="186" t="str">
        <f t="shared" si="124"/>
        <v>טלוויזיה 65 (כולל הובלה והתקנה)</v>
      </c>
      <c r="U688" s="187">
        <f t="shared" si="118"/>
        <v>0</v>
      </c>
      <c r="V688" s="181">
        <f t="shared" si="119"/>
        <v>-1</v>
      </c>
      <c r="W688" s="181">
        <f t="shared" si="120"/>
        <v>5000</v>
      </c>
      <c r="X688" s="181">
        <f t="shared" si="117"/>
        <v>0</v>
      </c>
      <c r="Y688" s="193"/>
      <c r="AA688" s="189" t="str">
        <f>'טבלה מרכזת תקן מקור'!A688</f>
        <v>תשושי נפש</v>
      </c>
      <c r="AB688" s="189">
        <f>'טבלה מרכזת תקן מקור'!B688</f>
        <v>45</v>
      </c>
      <c r="AC688" s="189" t="str">
        <f>'טבלה מרכזת תקן מקור'!C688</f>
        <v>ציוד אלקטרוני</v>
      </c>
      <c r="AD688" s="189" t="str">
        <f>'טבלה מרכזת תקן מקור'!D688</f>
        <v>חדר אוכל</v>
      </c>
      <c r="AE688" s="189" t="str">
        <f>'טבלה מרכזת תקן מקור'!E688</f>
        <v>טלוויזיה 65 (כולל הובלה והתקנה)</v>
      </c>
      <c r="AF688" s="189">
        <f>'טבלה מרכזת תקן מקור'!F688</f>
        <v>5000</v>
      </c>
      <c r="AG688" s="189">
        <f>'טבלה מרכזת תקן מקור'!G688</f>
        <v>1</v>
      </c>
      <c r="AH688" s="189">
        <f>'טבלה מרכזת תקן מקור'!H688</f>
        <v>5000</v>
      </c>
    </row>
    <row r="689" spans="2:34" ht="29.25" thickBot="1" x14ac:dyDescent="0.25">
      <c r="B689" s="190" t="str">
        <f>תקן[[#This Row],[סוג מרכז]]</f>
        <v>תשושי נפש</v>
      </c>
      <c r="C689" s="190">
        <f>תקן[[#This Row],[גודל מרכז]]</f>
        <v>45</v>
      </c>
      <c r="D689" s="190" t="str">
        <f>תקן[[#This Row],[סוג פריט]]</f>
        <v>ציוד אלקטרוני</v>
      </c>
      <c r="E689" s="190" t="str">
        <f>תקן[[#This Row],[קטגוריה]]</f>
        <v>חדר אוכל</v>
      </c>
      <c r="F689" s="177" t="str">
        <f>תקן[[#This Row],[תיאור הפריט]]</f>
        <v>טלוויזיה 85 (כולל הובלה והתקנה)</v>
      </c>
      <c r="G689" s="190">
        <f>תקן[[#This Row],[עלות פריט]]</f>
        <v>8000</v>
      </c>
      <c r="H689" s="190">
        <f>תקן[[#This Row],[כמות]]</f>
        <v>1</v>
      </c>
      <c r="I689" s="190">
        <f>תקן[[#This Row],[סהכ עלות]]</f>
        <v>8000</v>
      </c>
      <c r="J689" s="191"/>
      <c r="K689" s="179" t="str">
        <f t="shared" si="116"/>
        <v>טלוויזיה 85 (כולל הובלה והתקנה)</v>
      </c>
      <c r="L689" s="180"/>
      <c r="M689" s="181">
        <f t="shared" si="114"/>
        <v>-1</v>
      </c>
      <c r="N689" s="181">
        <f t="shared" si="115"/>
        <v>0</v>
      </c>
      <c r="O689" s="180"/>
      <c r="P689" s="192"/>
      <c r="Q689" s="185" t="str">
        <f t="shared" si="121"/>
        <v>תשושי נפש</v>
      </c>
      <c r="R689" s="185">
        <f t="shared" si="122"/>
        <v>45</v>
      </c>
      <c r="S689" s="185" t="str">
        <f t="shared" si="123"/>
        <v>ציוד אלקטרוני</v>
      </c>
      <c r="T689" s="186" t="str">
        <f t="shared" si="124"/>
        <v>טלוויזיה 85 (כולל הובלה והתקנה)</v>
      </c>
      <c r="U689" s="187">
        <f t="shared" si="118"/>
        <v>0</v>
      </c>
      <c r="V689" s="181">
        <f t="shared" si="119"/>
        <v>-1</v>
      </c>
      <c r="W689" s="181">
        <f t="shared" si="120"/>
        <v>8000</v>
      </c>
      <c r="X689" s="181">
        <f t="shared" si="117"/>
        <v>0</v>
      </c>
      <c r="Y689" s="193"/>
      <c r="AA689" s="189" t="str">
        <f>'טבלה מרכזת תקן מקור'!A689</f>
        <v>תשושי נפש</v>
      </c>
      <c r="AB689" s="189">
        <f>'טבלה מרכזת תקן מקור'!B689</f>
        <v>45</v>
      </c>
      <c r="AC689" s="189" t="str">
        <f>'טבלה מרכזת תקן מקור'!C689</f>
        <v>ציוד אלקטרוני</v>
      </c>
      <c r="AD689" s="189" t="str">
        <f>'טבלה מרכזת תקן מקור'!D689</f>
        <v>חדר אוכל</v>
      </c>
      <c r="AE689" s="189" t="str">
        <f>'טבלה מרכזת תקן מקור'!E689</f>
        <v>טלוויזיה 85 (כולל הובלה והתקנה)</v>
      </c>
      <c r="AF689" s="189">
        <f>'טבלה מרכזת תקן מקור'!F689</f>
        <v>8000</v>
      </c>
      <c r="AG689" s="189">
        <f>'טבלה מרכזת תקן מקור'!G689</f>
        <v>1</v>
      </c>
      <c r="AH689" s="189">
        <f>'טבלה מרכזת תקן מקור'!H689</f>
        <v>8000</v>
      </c>
    </row>
    <row r="690" spans="2:34" ht="15" thickBot="1" x14ac:dyDescent="0.25">
      <c r="B690" s="190" t="str">
        <f>תקן[[#This Row],[סוג מרכז]]</f>
        <v>תשושי נפש</v>
      </c>
      <c r="C690" s="190">
        <f>תקן[[#This Row],[גודל מרכז]]</f>
        <v>45</v>
      </c>
      <c r="D690" s="190" t="str">
        <f>תקן[[#This Row],[סוג פריט]]</f>
        <v>ציוד אלקטרוני</v>
      </c>
      <c r="E690" s="190" t="str">
        <f>תקן[[#This Row],[קטגוריה]]</f>
        <v>ציוד אלקטרוני</v>
      </c>
      <c r="F690" s="177" t="str">
        <f>תקן[[#This Row],[תיאור הפריט]]</f>
        <v>מגדיל טווח WIFI</v>
      </c>
      <c r="G690" s="190">
        <f>תקן[[#This Row],[עלות פריט]]</f>
        <v>900</v>
      </c>
      <c r="H690" s="190">
        <f>תקן[[#This Row],[כמות]]</f>
        <v>1</v>
      </c>
      <c r="I690" s="190">
        <f>תקן[[#This Row],[סהכ עלות]]</f>
        <v>900</v>
      </c>
      <c r="J690" s="191"/>
      <c r="K690" s="179" t="str">
        <f t="shared" si="116"/>
        <v>מגדיל טווח WIFI</v>
      </c>
      <c r="L690" s="180"/>
      <c r="M690" s="181">
        <f t="shared" si="114"/>
        <v>-1</v>
      </c>
      <c r="N690" s="181">
        <f t="shared" si="115"/>
        <v>0</v>
      </c>
      <c r="O690" s="180"/>
      <c r="P690" s="192"/>
      <c r="Q690" s="185" t="str">
        <f t="shared" si="121"/>
        <v>תשושי נפש</v>
      </c>
      <c r="R690" s="185">
        <f t="shared" si="122"/>
        <v>45</v>
      </c>
      <c r="S690" s="185" t="str">
        <f t="shared" si="123"/>
        <v>ציוד אלקטרוני</v>
      </c>
      <c r="T690" s="186" t="str">
        <f t="shared" si="124"/>
        <v>מגדיל טווח WIFI</v>
      </c>
      <c r="U690" s="187">
        <f t="shared" si="118"/>
        <v>0</v>
      </c>
      <c r="V690" s="181">
        <f t="shared" si="119"/>
        <v>-1</v>
      </c>
      <c r="W690" s="181">
        <f t="shared" si="120"/>
        <v>900</v>
      </c>
      <c r="X690" s="181">
        <f t="shared" si="117"/>
        <v>0</v>
      </c>
      <c r="Y690" s="193"/>
      <c r="AA690" s="189" t="str">
        <f>'טבלה מרכזת תקן מקור'!A690</f>
        <v>תשושי נפש</v>
      </c>
      <c r="AB690" s="189">
        <f>'טבלה מרכזת תקן מקור'!B690</f>
        <v>45</v>
      </c>
      <c r="AC690" s="189" t="str">
        <f>'טבלה מרכזת תקן מקור'!C690</f>
        <v>ציוד אלקטרוני</v>
      </c>
      <c r="AD690" s="189" t="str">
        <f>'טבלה מרכזת תקן מקור'!D690</f>
        <v>ציוד אלקטרוני</v>
      </c>
      <c r="AE690" s="189" t="str">
        <f>'טבלה מרכזת תקן מקור'!E690</f>
        <v>מגדיל טווח WIFI</v>
      </c>
      <c r="AF690" s="189">
        <f>'טבלה מרכזת תקן מקור'!F690</f>
        <v>900</v>
      </c>
      <c r="AG690" s="189">
        <f>'טבלה מרכזת תקן מקור'!G690</f>
        <v>1</v>
      </c>
      <c r="AH690" s="189">
        <f>'טבלה מרכזת תקן מקור'!H690</f>
        <v>900</v>
      </c>
    </row>
    <row r="691" spans="2:34" ht="15" thickBot="1" x14ac:dyDescent="0.25">
      <c r="B691" s="190" t="str">
        <f>תקן[[#This Row],[סוג מרכז]]</f>
        <v>תשושי נפש</v>
      </c>
      <c r="C691" s="190">
        <f>תקן[[#This Row],[גודל מרכז]]</f>
        <v>45</v>
      </c>
      <c r="D691" s="190" t="str">
        <f>תקן[[#This Row],[סוג פריט]]</f>
        <v>ציוד אלקטרוני</v>
      </c>
      <c r="E691" s="190" t="str">
        <f>תקן[[#This Row],[קטגוריה]]</f>
        <v>כללי</v>
      </c>
      <c r="F691" s="177" t="str">
        <f>תקן[[#This Row],[תיאור הפריט]]</f>
        <v>מערכת אזעקה ומצלמות</v>
      </c>
      <c r="G691" s="190">
        <f>תקן[[#This Row],[עלות פריט]]</f>
        <v>5000</v>
      </c>
      <c r="H691" s="190">
        <f>תקן[[#This Row],[כמות]]</f>
        <v>1</v>
      </c>
      <c r="I691" s="190">
        <f>תקן[[#This Row],[סהכ עלות]]</f>
        <v>5000</v>
      </c>
      <c r="J691" s="191"/>
      <c r="K691" s="179" t="str">
        <f t="shared" si="116"/>
        <v>מערכת אזעקה ומצלמות</v>
      </c>
      <c r="L691" s="180"/>
      <c r="M691" s="181">
        <f t="shared" si="114"/>
        <v>-1</v>
      </c>
      <c r="N691" s="181">
        <f t="shared" si="115"/>
        <v>0</v>
      </c>
      <c r="O691" s="180"/>
      <c r="P691" s="192"/>
      <c r="Q691" s="185" t="str">
        <f t="shared" si="121"/>
        <v>תשושי נפש</v>
      </c>
      <c r="R691" s="185">
        <f t="shared" si="122"/>
        <v>45</v>
      </c>
      <c r="S691" s="185" t="str">
        <f t="shared" si="123"/>
        <v>ציוד אלקטרוני</v>
      </c>
      <c r="T691" s="186" t="str">
        <f t="shared" si="124"/>
        <v>מערכת אזעקה ומצלמות</v>
      </c>
      <c r="U691" s="187">
        <f t="shared" si="118"/>
        <v>0</v>
      </c>
      <c r="V691" s="181">
        <f t="shared" si="119"/>
        <v>-1</v>
      </c>
      <c r="W691" s="181">
        <f t="shared" si="120"/>
        <v>5000</v>
      </c>
      <c r="X691" s="181">
        <f t="shared" si="117"/>
        <v>0</v>
      </c>
      <c r="Y691" s="193"/>
      <c r="AA691" s="189" t="str">
        <f>'טבלה מרכזת תקן מקור'!A691</f>
        <v>תשושי נפש</v>
      </c>
      <c r="AB691" s="189">
        <f>'טבלה מרכזת תקן מקור'!B691</f>
        <v>45</v>
      </c>
      <c r="AC691" s="189" t="str">
        <f>'טבלה מרכזת תקן מקור'!C691</f>
        <v>ציוד אלקטרוני</v>
      </c>
      <c r="AD691" s="189" t="str">
        <f>'טבלה מרכזת תקן מקור'!D691</f>
        <v>כללי</v>
      </c>
      <c r="AE691" s="189" t="str">
        <f>'טבלה מרכזת תקן מקור'!E691</f>
        <v>מערכת אזעקה ומצלמות</v>
      </c>
      <c r="AF691" s="189">
        <f>'טבלה מרכזת תקן מקור'!F691</f>
        <v>5000</v>
      </c>
      <c r="AG691" s="189">
        <f>'טבלה מרכזת תקן מקור'!G691</f>
        <v>1</v>
      </c>
      <c r="AH691" s="189">
        <f>'טבלה מרכזת תקן מקור'!H691</f>
        <v>5000</v>
      </c>
    </row>
    <row r="692" spans="2:34" ht="15" thickBot="1" x14ac:dyDescent="0.25">
      <c r="B692" s="190" t="str">
        <f>תקן[[#This Row],[סוג מרכז]]</f>
        <v>תשושי נפש</v>
      </c>
      <c r="C692" s="190">
        <f>תקן[[#This Row],[גודל מרכז]]</f>
        <v>45</v>
      </c>
      <c r="D692" s="190" t="str">
        <f>תקן[[#This Row],[סוג פריט]]</f>
        <v>ציוד אלקטרוני</v>
      </c>
      <c r="E692" s="190" t="str">
        <f>תקן[[#This Row],[קטגוריה]]</f>
        <v>ציוד אלקטרוני</v>
      </c>
      <c r="F692" s="177" t="str">
        <f>תקן[[#This Row],[תיאור הפריט]]</f>
        <v>מערכת התרעה נגד אש</v>
      </c>
      <c r="G692" s="190">
        <f>תקן[[#This Row],[עלות פריט]]</f>
        <v>5200</v>
      </c>
      <c r="H692" s="190">
        <f>תקן[[#This Row],[כמות]]</f>
        <v>1</v>
      </c>
      <c r="I692" s="190">
        <f>תקן[[#This Row],[סהכ עלות]]</f>
        <v>5200</v>
      </c>
      <c r="J692" s="191"/>
      <c r="K692" s="179" t="str">
        <f t="shared" si="116"/>
        <v>מערכת התרעה נגד אש</v>
      </c>
      <c r="L692" s="180"/>
      <c r="M692" s="181">
        <f t="shared" si="114"/>
        <v>-1</v>
      </c>
      <c r="N692" s="181">
        <f t="shared" si="115"/>
        <v>0</v>
      </c>
      <c r="O692" s="180"/>
      <c r="P692" s="192"/>
      <c r="Q692" s="185" t="str">
        <f t="shared" si="121"/>
        <v>תשושי נפש</v>
      </c>
      <c r="R692" s="185">
        <f t="shared" si="122"/>
        <v>45</v>
      </c>
      <c r="S692" s="185" t="str">
        <f t="shared" si="123"/>
        <v>ציוד אלקטרוני</v>
      </c>
      <c r="T692" s="186" t="str">
        <f t="shared" si="124"/>
        <v>מערכת התרעה נגד אש</v>
      </c>
      <c r="U692" s="187">
        <f t="shared" si="118"/>
        <v>0</v>
      </c>
      <c r="V692" s="181">
        <f t="shared" si="119"/>
        <v>-1</v>
      </c>
      <c r="W692" s="181">
        <f t="shared" si="120"/>
        <v>5200</v>
      </c>
      <c r="X692" s="181">
        <f t="shared" si="117"/>
        <v>0</v>
      </c>
      <c r="Y692" s="193"/>
      <c r="AA692" s="189" t="str">
        <f>'טבלה מרכזת תקן מקור'!A692</f>
        <v>תשושי נפש</v>
      </c>
      <c r="AB692" s="189">
        <f>'טבלה מרכזת תקן מקור'!B692</f>
        <v>45</v>
      </c>
      <c r="AC692" s="189" t="str">
        <f>'טבלה מרכזת תקן מקור'!C692</f>
        <v>ציוד אלקטרוני</v>
      </c>
      <c r="AD692" s="189" t="str">
        <f>'טבלה מרכזת תקן מקור'!D692</f>
        <v>ציוד אלקטרוני</v>
      </c>
      <c r="AE692" s="189" t="str">
        <f>'טבלה מרכזת תקן מקור'!E692</f>
        <v>מערכת התרעה נגד אש</v>
      </c>
      <c r="AF692" s="189">
        <f>'טבלה מרכזת תקן מקור'!F692</f>
        <v>5200</v>
      </c>
      <c r="AG692" s="189">
        <f>'טבלה מרכזת תקן מקור'!G692</f>
        <v>1</v>
      </c>
      <c r="AH692" s="189">
        <f>'טבלה מרכזת תקן מקור'!H692</f>
        <v>5200</v>
      </c>
    </row>
    <row r="693" spans="2:34" ht="15" thickBot="1" x14ac:dyDescent="0.25">
      <c r="B693" s="190" t="str">
        <f>תקן[[#This Row],[סוג מרכז]]</f>
        <v>תשושי נפש</v>
      </c>
      <c r="C693" s="190">
        <f>תקן[[#This Row],[גודל מרכז]]</f>
        <v>45</v>
      </c>
      <c r="D693" s="190" t="str">
        <f>תקן[[#This Row],[סוג פריט]]</f>
        <v>ציוד אלקטרוני</v>
      </c>
      <c r="E693" s="190" t="str">
        <f>תקן[[#This Row],[קטגוריה]]</f>
        <v>ציוד אלקטרוני</v>
      </c>
      <c r="F693" s="177" t="str">
        <f>תקן[[#This Row],[תיאור הפריט]]</f>
        <v>מערכת טלפונים</v>
      </c>
      <c r="G693" s="190">
        <f>תקן[[#This Row],[עלות פריט]]</f>
        <v>6100</v>
      </c>
      <c r="H693" s="190">
        <f>תקן[[#This Row],[כמות]]</f>
        <v>1</v>
      </c>
      <c r="I693" s="190">
        <f>תקן[[#This Row],[סהכ עלות]]</f>
        <v>6100</v>
      </c>
      <c r="J693" s="191"/>
      <c r="K693" s="179" t="str">
        <f t="shared" si="116"/>
        <v>מערכת טלפונים</v>
      </c>
      <c r="L693" s="180"/>
      <c r="M693" s="181">
        <f t="shared" si="114"/>
        <v>-1</v>
      </c>
      <c r="N693" s="181">
        <f t="shared" si="115"/>
        <v>0</v>
      </c>
      <c r="O693" s="180"/>
      <c r="P693" s="192"/>
      <c r="Q693" s="185" t="str">
        <f t="shared" si="121"/>
        <v>תשושי נפש</v>
      </c>
      <c r="R693" s="185">
        <f t="shared" si="122"/>
        <v>45</v>
      </c>
      <c r="S693" s="185" t="str">
        <f t="shared" si="123"/>
        <v>ציוד אלקטרוני</v>
      </c>
      <c r="T693" s="186" t="str">
        <f t="shared" si="124"/>
        <v>מערכת טלפונים</v>
      </c>
      <c r="U693" s="187">
        <f t="shared" si="118"/>
        <v>0</v>
      </c>
      <c r="V693" s="181">
        <f t="shared" si="119"/>
        <v>-1</v>
      </c>
      <c r="W693" s="181">
        <f t="shared" si="120"/>
        <v>6100</v>
      </c>
      <c r="X693" s="181">
        <f t="shared" si="117"/>
        <v>0</v>
      </c>
      <c r="Y693" s="193"/>
      <c r="AA693" s="189" t="str">
        <f>'טבלה מרכזת תקן מקור'!A693</f>
        <v>תשושי נפש</v>
      </c>
      <c r="AB693" s="189">
        <f>'טבלה מרכזת תקן מקור'!B693</f>
        <v>45</v>
      </c>
      <c r="AC693" s="189" t="str">
        <f>'טבלה מרכזת תקן מקור'!C693</f>
        <v>ציוד אלקטרוני</v>
      </c>
      <c r="AD693" s="189" t="str">
        <f>'טבלה מרכזת תקן מקור'!D693</f>
        <v>ציוד אלקטרוני</v>
      </c>
      <c r="AE693" s="189" t="str">
        <f>'טבלה מרכזת תקן מקור'!E693</f>
        <v>מערכת טלפונים</v>
      </c>
      <c r="AF693" s="189">
        <f>'טבלה מרכזת תקן מקור'!F693</f>
        <v>6100</v>
      </c>
      <c r="AG693" s="189">
        <f>'טבלה מרכזת תקן מקור'!G693</f>
        <v>1</v>
      </c>
      <c r="AH693" s="189">
        <f>'טבלה מרכזת תקן מקור'!H693</f>
        <v>6100</v>
      </c>
    </row>
    <row r="694" spans="2:34" ht="15" thickBot="1" x14ac:dyDescent="0.25">
      <c r="B694" s="190" t="str">
        <f>תקן[[#This Row],[סוג מרכז]]</f>
        <v>תשושי נפש</v>
      </c>
      <c r="C694" s="190">
        <f>תקן[[#This Row],[גודל מרכז]]</f>
        <v>45</v>
      </c>
      <c r="D694" s="190" t="str">
        <f>תקן[[#This Row],[סוג פריט]]</f>
        <v>ציוד אלקטרוני</v>
      </c>
      <c r="E694" s="190" t="str">
        <f>תקן[[#This Row],[קטגוריה]]</f>
        <v>ציוד אלקטרוני</v>
      </c>
      <c r="F694" s="177" t="str">
        <f>תקן[[#This Row],[תיאור הפריט]]</f>
        <v>מערכת כריזת חירום</v>
      </c>
      <c r="G694" s="190">
        <f>תקן[[#This Row],[עלות פריט]]</f>
        <v>5000</v>
      </c>
      <c r="H694" s="190">
        <f>תקן[[#This Row],[כמות]]</f>
        <v>1</v>
      </c>
      <c r="I694" s="190">
        <f>תקן[[#This Row],[סהכ עלות]]</f>
        <v>5000</v>
      </c>
      <c r="J694" s="191"/>
      <c r="K694" s="179" t="str">
        <f t="shared" si="116"/>
        <v>מערכת כריזת חירום</v>
      </c>
      <c r="L694" s="180"/>
      <c r="M694" s="181">
        <f t="shared" si="114"/>
        <v>-1</v>
      </c>
      <c r="N694" s="181">
        <f t="shared" si="115"/>
        <v>0</v>
      </c>
      <c r="O694" s="180"/>
      <c r="P694" s="192"/>
      <c r="Q694" s="185" t="str">
        <f t="shared" si="121"/>
        <v>תשושי נפש</v>
      </c>
      <c r="R694" s="185">
        <f t="shared" si="122"/>
        <v>45</v>
      </c>
      <c r="S694" s="185" t="str">
        <f t="shared" si="123"/>
        <v>ציוד אלקטרוני</v>
      </c>
      <c r="T694" s="186" t="str">
        <f t="shared" si="124"/>
        <v>מערכת כריזת חירום</v>
      </c>
      <c r="U694" s="187">
        <f t="shared" si="118"/>
        <v>0</v>
      </c>
      <c r="V694" s="181">
        <f t="shared" si="119"/>
        <v>-1</v>
      </c>
      <c r="W694" s="181">
        <f t="shared" si="120"/>
        <v>5000</v>
      </c>
      <c r="X694" s="181">
        <f t="shared" si="117"/>
        <v>0</v>
      </c>
      <c r="Y694" s="193"/>
      <c r="AA694" s="189" t="str">
        <f>'טבלה מרכזת תקן מקור'!A694</f>
        <v>תשושי נפש</v>
      </c>
      <c r="AB694" s="189">
        <f>'טבלה מרכזת תקן מקור'!B694</f>
        <v>45</v>
      </c>
      <c r="AC694" s="189" t="str">
        <f>'טבלה מרכזת תקן מקור'!C694</f>
        <v>ציוד אלקטרוני</v>
      </c>
      <c r="AD694" s="189" t="str">
        <f>'טבלה מרכזת תקן מקור'!D694</f>
        <v>ציוד אלקטרוני</v>
      </c>
      <c r="AE694" s="189" t="str">
        <f>'טבלה מרכזת תקן מקור'!E694</f>
        <v>מערכת כריזת חירום</v>
      </c>
      <c r="AF694" s="189">
        <f>'טבלה מרכזת תקן מקור'!F694</f>
        <v>5000</v>
      </c>
      <c r="AG694" s="189">
        <f>'טבלה מרכזת תקן מקור'!G694</f>
        <v>1</v>
      </c>
      <c r="AH694" s="189">
        <f>'טבלה מרכזת תקן מקור'!H694</f>
        <v>5000</v>
      </c>
    </row>
    <row r="695" spans="2:34" ht="29.25" thickBot="1" x14ac:dyDescent="0.25">
      <c r="B695" s="190" t="str">
        <f>תקן[[#This Row],[סוג מרכז]]</f>
        <v>תשושי נפש</v>
      </c>
      <c r="C695" s="190">
        <f>תקן[[#This Row],[גודל מרכז]]</f>
        <v>45</v>
      </c>
      <c r="D695" s="190" t="str">
        <f>תקן[[#This Row],[סוג פריט]]</f>
        <v>ריהוט</v>
      </c>
      <c r="E695" s="190" t="str">
        <f>תקן[[#This Row],[קטגוריה]]</f>
        <v>חדר מנוחה</v>
      </c>
      <c r="F695" s="177" t="str">
        <f>תקן[[#This Row],[תיאור הפריט]]</f>
        <v>ארון איחסון (רוחב 80-100 ס"מ)</v>
      </c>
      <c r="G695" s="190">
        <f>תקן[[#This Row],[עלות פריט]]</f>
        <v>1000</v>
      </c>
      <c r="H695" s="190">
        <f>תקן[[#This Row],[כמות]]</f>
        <v>1</v>
      </c>
      <c r="I695" s="190">
        <f>תקן[[#This Row],[סהכ עלות]]</f>
        <v>1000</v>
      </c>
      <c r="J695" s="191"/>
      <c r="K695" s="179" t="str">
        <f t="shared" si="116"/>
        <v>ארון איחסון (רוחב 80-100 ס"מ)</v>
      </c>
      <c r="L695" s="180"/>
      <c r="M695" s="181">
        <f t="shared" si="114"/>
        <v>-1</v>
      </c>
      <c r="N695" s="181">
        <f t="shared" si="115"/>
        <v>0</v>
      </c>
      <c r="O695" s="180"/>
      <c r="P695" s="192"/>
      <c r="Q695" s="185" t="str">
        <f t="shared" si="121"/>
        <v>תשושי נפש</v>
      </c>
      <c r="R695" s="185">
        <f t="shared" si="122"/>
        <v>45</v>
      </c>
      <c r="S695" s="185" t="str">
        <f t="shared" si="123"/>
        <v>ריהוט</v>
      </c>
      <c r="T695" s="186" t="str">
        <f t="shared" si="124"/>
        <v>ארון איחסון (רוחב 80-100 ס"מ)</v>
      </c>
      <c r="U695" s="187">
        <f t="shared" si="118"/>
        <v>0</v>
      </c>
      <c r="V695" s="181">
        <f t="shared" si="119"/>
        <v>-1</v>
      </c>
      <c r="W695" s="181">
        <f t="shared" si="120"/>
        <v>1000</v>
      </c>
      <c r="X695" s="181">
        <f t="shared" si="117"/>
        <v>0</v>
      </c>
      <c r="Y695" s="193"/>
      <c r="AA695" s="189" t="str">
        <f>'טבלה מרכזת תקן מקור'!A695</f>
        <v>תשושי נפש</v>
      </c>
      <c r="AB695" s="189">
        <f>'טבלה מרכזת תקן מקור'!B695</f>
        <v>45</v>
      </c>
      <c r="AC695" s="189" t="str">
        <f>'טבלה מרכזת תקן מקור'!C695</f>
        <v>ריהוט</v>
      </c>
      <c r="AD695" s="189" t="str">
        <f>'טבלה מרכזת תקן מקור'!D695</f>
        <v>חדר מנוחה</v>
      </c>
      <c r="AE695" s="189" t="str">
        <f>'טבלה מרכזת תקן מקור'!E695</f>
        <v>ארון איחסון (רוחב 80-100 ס"מ)</v>
      </c>
      <c r="AF695" s="189">
        <f>'טבלה מרכזת תקן מקור'!F695</f>
        <v>1000</v>
      </c>
      <c r="AG695" s="189">
        <f>'טבלה מרכזת תקן מקור'!G695</f>
        <v>1</v>
      </c>
      <c r="AH695" s="189">
        <f>'טבלה מרכזת תקן מקור'!H695</f>
        <v>1000</v>
      </c>
    </row>
    <row r="696" spans="2:34" ht="29.25" thickBot="1" x14ac:dyDescent="0.25">
      <c r="B696" s="190" t="str">
        <f>תקן[[#This Row],[סוג מרכז]]</f>
        <v>תשושי נפש</v>
      </c>
      <c r="C696" s="190">
        <f>תקן[[#This Row],[גודל מרכז]]</f>
        <v>45</v>
      </c>
      <c r="D696" s="190" t="str">
        <f>תקן[[#This Row],[סוג פריט]]</f>
        <v>ריהוט</v>
      </c>
      <c r="E696" s="190" t="str">
        <f>תקן[[#This Row],[קטגוריה]]</f>
        <v>חדר ניקיון</v>
      </c>
      <c r="F696" s="177" t="str">
        <f>תקן[[#This Row],[תיאור הפריט]]</f>
        <v>ארון איחסון (רוחב 80-100 ס"מ)</v>
      </c>
      <c r="G696" s="190">
        <f>תקן[[#This Row],[עלות פריט]]</f>
        <v>1000</v>
      </c>
      <c r="H696" s="190">
        <f>תקן[[#This Row],[כמות]]</f>
        <v>1</v>
      </c>
      <c r="I696" s="190">
        <f>תקן[[#This Row],[סהכ עלות]]</f>
        <v>1000</v>
      </c>
      <c r="J696" s="191"/>
      <c r="K696" s="179" t="str">
        <f t="shared" si="116"/>
        <v>ארון איחסון (רוחב 80-100 ס"מ)</v>
      </c>
      <c r="L696" s="180"/>
      <c r="M696" s="181">
        <f t="shared" si="114"/>
        <v>-1</v>
      </c>
      <c r="N696" s="181">
        <f t="shared" si="115"/>
        <v>0</v>
      </c>
      <c r="O696" s="180"/>
      <c r="P696" s="192"/>
      <c r="Q696" s="185" t="str">
        <f t="shared" si="121"/>
        <v>תשושי נפש</v>
      </c>
      <c r="R696" s="185">
        <f t="shared" si="122"/>
        <v>45</v>
      </c>
      <c r="S696" s="185" t="str">
        <f t="shared" si="123"/>
        <v>ריהוט</v>
      </c>
      <c r="T696" s="186" t="str">
        <f t="shared" si="124"/>
        <v>ארון איחסון (רוחב 80-100 ס"מ)</v>
      </c>
      <c r="U696" s="187">
        <f t="shared" si="118"/>
        <v>0</v>
      </c>
      <c r="V696" s="181">
        <f t="shared" si="119"/>
        <v>-1</v>
      </c>
      <c r="W696" s="181">
        <f t="shared" si="120"/>
        <v>1000</v>
      </c>
      <c r="X696" s="181">
        <f t="shared" si="117"/>
        <v>0</v>
      </c>
      <c r="Y696" s="193"/>
      <c r="AA696" s="189" t="str">
        <f>'טבלה מרכזת תקן מקור'!A696</f>
        <v>תשושי נפש</v>
      </c>
      <c r="AB696" s="189">
        <f>'טבלה מרכזת תקן מקור'!B696</f>
        <v>45</v>
      </c>
      <c r="AC696" s="189" t="str">
        <f>'טבלה מרכזת תקן מקור'!C696</f>
        <v>ריהוט</v>
      </c>
      <c r="AD696" s="189" t="str">
        <f>'טבלה מרכזת תקן מקור'!D696</f>
        <v>חדר ניקיון</v>
      </c>
      <c r="AE696" s="189" t="str">
        <f>'טבלה מרכזת תקן מקור'!E696</f>
        <v>ארון איחסון (רוחב 80-100 ס"מ)</v>
      </c>
      <c r="AF696" s="189">
        <f>'טבלה מרכזת תקן מקור'!F696</f>
        <v>1000</v>
      </c>
      <c r="AG696" s="189">
        <f>'טבלה מרכזת תקן מקור'!G696</f>
        <v>1</v>
      </c>
      <c r="AH696" s="189">
        <f>'טבלה מרכזת תקן מקור'!H696</f>
        <v>1000</v>
      </c>
    </row>
    <row r="697" spans="2:34" ht="29.25" thickBot="1" x14ac:dyDescent="0.25">
      <c r="B697" s="190" t="str">
        <f>תקן[[#This Row],[סוג מרכז]]</f>
        <v>תשושי נפש</v>
      </c>
      <c r="C697" s="190">
        <f>תקן[[#This Row],[גודל מרכז]]</f>
        <v>45</v>
      </c>
      <c r="D697" s="190" t="str">
        <f>תקן[[#This Row],[סוג פריט]]</f>
        <v>ריהוט</v>
      </c>
      <c r="E697" s="190" t="str">
        <f>תקן[[#This Row],[קטגוריה]]</f>
        <v>חדרי פעילות/תעסוקה</v>
      </c>
      <c r="F697" s="177" t="str">
        <f>תקן[[#This Row],[תיאור הפריט]]</f>
        <v>ארון איחסון (רוחב 80-100 ס"מ)</v>
      </c>
      <c r="G697" s="190">
        <f>תקן[[#This Row],[עלות פריט]]</f>
        <v>1000</v>
      </c>
      <c r="H697" s="190">
        <f>תקן[[#This Row],[כמות]]</f>
        <v>4</v>
      </c>
      <c r="I697" s="190">
        <f>תקן[[#This Row],[סהכ עלות]]</f>
        <v>4000</v>
      </c>
      <c r="J697" s="191"/>
      <c r="K697" s="179" t="str">
        <f t="shared" si="116"/>
        <v>ארון איחסון (רוחב 80-100 ס"מ)</v>
      </c>
      <c r="L697" s="180"/>
      <c r="M697" s="181">
        <f t="shared" si="114"/>
        <v>-4</v>
      </c>
      <c r="N697" s="181">
        <f t="shared" si="115"/>
        <v>0</v>
      </c>
      <c r="O697" s="180"/>
      <c r="P697" s="192"/>
      <c r="Q697" s="185" t="str">
        <f t="shared" si="121"/>
        <v>תשושי נפש</v>
      </c>
      <c r="R697" s="185">
        <f t="shared" si="122"/>
        <v>45</v>
      </c>
      <c r="S697" s="185" t="str">
        <f t="shared" si="123"/>
        <v>ריהוט</v>
      </c>
      <c r="T697" s="186" t="str">
        <f t="shared" si="124"/>
        <v>ארון איחסון (רוחב 80-100 ס"מ)</v>
      </c>
      <c r="U697" s="187">
        <f t="shared" si="118"/>
        <v>0</v>
      </c>
      <c r="V697" s="181">
        <f t="shared" si="119"/>
        <v>-4</v>
      </c>
      <c r="W697" s="181">
        <f t="shared" si="120"/>
        <v>1000</v>
      </c>
      <c r="X697" s="181">
        <f t="shared" si="117"/>
        <v>0</v>
      </c>
      <c r="Y697" s="193"/>
      <c r="AA697" s="189" t="str">
        <f>'טבלה מרכזת תקן מקור'!A697</f>
        <v>תשושי נפש</v>
      </c>
      <c r="AB697" s="189">
        <f>'טבלה מרכזת תקן מקור'!B697</f>
        <v>45</v>
      </c>
      <c r="AC697" s="189" t="str">
        <f>'טבלה מרכזת תקן מקור'!C697</f>
        <v>ריהוט</v>
      </c>
      <c r="AD697" s="189" t="str">
        <f>'טבלה מרכזת תקן מקור'!D697</f>
        <v>חדרי פעילות/תעסוקה</v>
      </c>
      <c r="AE697" s="189" t="str">
        <f>'טבלה מרכזת תקן מקור'!E697</f>
        <v>ארון איחסון (רוחב 80-100 ס"מ)</v>
      </c>
      <c r="AF697" s="189">
        <f>'טבלה מרכזת תקן מקור'!F697</f>
        <v>1000</v>
      </c>
      <c r="AG697" s="189">
        <f>'טבלה מרכזת תקן מקור'!G697</f>
        <v>4</v>
      </c>
      <c r="AH697" s="189">
        <f>'טבלה מרכזת תקן מקור'!H697</f>
        <v>4000</v>
      </c>
    </row>
    <row r="698" spans="2:34" ht="29.25" thickBot="1" x14ac:dyDescent="0.25">
      <c r="B698" s="190" t="str">
        <f>תקן[[#This Row],[סוג מרכז]]</f>
        <v>תשושי נפש</v>
      </c>
      <c r="C698" s="190">
        <f>תקן[[#This Row],[גודל מרכז]]</f>
        <v>45</v>
      </c>
      <c r="D698" s="190" t="str">
        <f>תקן[[#This Row],[סוג פריט]]</f>
        <v>ריהוט</v>
      </c>
      <c r="E698" s="190" t="str">
        <f>תקן[[#This Row],[קטגוריה]]</f>
        <v>מחסנים - מטבח, כללי, תעסוקה</v>
      </c>
      <c r="F698" s="177" t="str">
        <f>תקן[[#This Row],[תיאור הפריט]]</f>
        <v>ארון איחסון (רוחב 80-100 ס"מ)</v>
      </c>
      <c r="G698" s="190">
        <f>תקן[[#This Row],[עלות פריט]]</f>
        <v>1000</v>
      </c>
      <c r="H698" s="190">
        <f>תקן[[#This Row],[כמות]]</f>
        <v>3</v>
      </c>
      <c r="I698" s="190">
        <f>תקן[[#This Row],[סהכ עלות]]</f>
        <v>3000</v>
      </c>
      <c r="J698" s="191"/>
      <c r="K698" s="179" t="str">
        <f t="shared" si="116"/>
        <v>ארון איחסון (רוחב 80-100 ס"מ)</v>
      </c>
      <c r="L698" s="180"/>
      <c r="M698" s="181">
        <f t="shared" si="114"/>
        <v>-3</v>
      </c>
      <c r="N698" s="181">
        <f t="shared" si="115"/>
        <v>0</v>
      </c>
      <c r="O698" s="180"/>
      <c r="P698" s="192"/>
      <c r="Q698" s="185" t="str">
        <f t="shared" si="121"/>
        <v>תשושי נפש</v>
      </c>
      <c r="R698" s="185">
        <f t="shared" si="122"/>
        <v>45</v>
      </c>
      <c r="S698" s="185" t="str">
        <f t="shared" si="123"/>
        <v>ריהוט</v>
      </c>
      <c r="T698" s="186" t="str">
        <f t="shared" si="124"/>
        <v>ארון איחסון (רוחב 80-100 ס"מ)</v>
      </c>
      <c r="U698" s="187">
        <f t="shared" si="118"/>
        <v>0</v>
      </c>
      <c r="V698" s="181">
        <f t="shared" si="119"/>
        <v>-3</v>
      </c>
      <c r="W698" s="181">
        <f t="shared" si="120"/>
        <v>1000</v>
      </c>
      <c r="X698" s="181">
        <f t="shared" si="117"/>
        <v>0</v>
      </c>
      <c r="Y698" s="193"/>
      <c r="AA698" s="189" t="str">
        <f>'טבלה מרכזת תקן מקור'!A698</f>
        <v>תשושי נפש</v>
      </c>
      <c r="AB698" s="189">
        <f>'טבלה מרכזת תקן מקור'!B698</f>
        <v>45</v>
      </c>
      <c r="AC698" s="189" t="str">
        <f>'טבלה מרכזת תקן מקור'!C698</f>
        <v>ריהוט</v>
      </c>
      <c r="AD698" s="189" t="str">
        <f>'טבלה מרכזת תקן מקור'!D698</f>
        <v>מחסנים - מטבח, כללי, תעסוקה</v>
      </c>
      <c r="AE698" s="189" t="str">
        <f>'טבלה מרכזת תקן מקור'!E698</f>
        <v>ארון איחסון (רוחב 80-100 ס"מ)</v>
      </c>
      <c r="AF698" s="189">
        <f>'טבלה מרכזת תקן מקור'!F698</f>
        <v>1000</v>
      </c>
      <c r="AG698" s="189">
        <f>'טבלה מרכזת תקן מקור'!G698</f>
        <v>3</v>
      </c>
      <c r="AH698" s="189">
        <f>'טבלה מרכזת תקן מקור'!H698</f>
        <v>3000</v>
      </c>
    </row>
    <row r="699" spans="2:34" ht="29.25" thickBot="1" x14ac:dyDescent="0.25">
      <c r="B699" s="190" t="str">
        <f>תקן[[#This Row],[סוג מרכז]]</f>
        <v>תשושי נפש</v>
      </c>
      <c r="C699" s="190">
        <f>תקן[[#This Row],[גודל מרכז]]</f>
        <v>45</v>
      </c>
      <c r="D699" s="190" t="str">
        <f>תקן[[#This Row],[סוג פריט]]</f>
        <v>ריהוט</v>
      </c>
      <c r="E699" s="190" t="str">
        <f>תקן[[#This Row],[קטגוריה]]</f>
        <v>מכבסה</v>
      </c>
      <c r="F699" s="177" t="str">
        <f>תקן[[#This Row],[תיאור הפריט]]</f>
        <v>ארון איחסון (רוחב 80-100 ס"מ)</v>
      </c>
      <c r="G699" s="190">
        <f>תקן[[#This Row],[עלות פריט]]</f>
        <v>1000</v>
      </c>
      <c r="H699" s="190">
        <f>תקן[[#This Row],[כמות]]</f>
        <v>1</v>
      </c>
      <c r="I699" s="190">
        <f>תקן[[#This Row],[סהכ עלות]]</f>
        <v>1000</v>
      </c>
      <c r="J699" s="191"/>
      <c r="K699" s="179" t="str">
        <f t="shared" si="116"/>
        <v>ארון איחסון (רוחב 80-100 ס"מ)</v>
      </c>
      <c r="L699" s="180"/>
      <c r="M699" s="181">
        <f t="shared" si="114"/>
        <v>-1</v>
      </c>
      <c r="N699" s="181">
        <f t="shared" si="115"/>
        <v>0</v>
      </c>
      <c r="O699" s="180"/>
      <c r="P699" s="192"/>
      <c r="Q699" s="185" t="str">
        <f t="shared" si="121"/>
        <v>תשושי נפש</v>
      </c>
      <c r="R699" s="185">
        <f t="shared" si="122"/>
        <v>45</v>
      </c>
      <c r="S699" s="185" t="str">
        <f t="shared" si="123"/>
        <v>ריהוט</v>
      </c>
      <c r="T699" s="186" t="str">
        <f t="shared" si="124"/>
        <v>ארון איחסון (רוחב 80-100 ס"מ)</v>
      </c>
      <c r="U699" s="187">
        <f t="shared" si="118"/>
        <v>0</v>
      </c>
      <c r="V699" s="181">
        <f t="shared" si="119"/>
        <v>-1</v>
      </c>
      <c r="W699" s="181">
        <f t="shared" si="120"/>
        <v>1000</v>
      </c>
      <c r="X699" s="181">
        <f t="shared" si="117"/>
        <v>0</v>
      </c>
      <c r="Y699" s="193"/>
      <c r="AA699" s="189" t="str">
        <f>'טבלה מרכזת תקן מקור'!A699</f>
        <v>תשושי נפש</v>
      </c>
      <c r="AB699" s="189">
        <f>'טבלה מרכזת תקן מקור'!B699</f>
        <v>45</v>
      </c>
      <c r="AC699" s="189" t="str">
        <f>'טבלה מרכזת תקן מקור'!C699</f>
        <v>ריהוט</v>
      </c>
      <c r="AD699" s="189" t="str">
        <f>'טבלה מרכזת תקן מקור'!D699</f>
        <v>מכבסה</v>
      </c>
      <c r="AE699" s="189" t="str">
        <f>'טבלה מרכזת תקן מקור'!E699</f>
        <v>ארון איחסון (רוחב 80-100 ס"מ)</v>
      </c>
      <c r="AF699" s="189">
        <f>'טבלה מרכזת תקן מקור'!F699</f>
        <v>1000</v>
      </c>
      <c r="AG699" s="189">
        <f>'טבלה מרכזת תקן מקור'!G699</f>
        <v>1</v>
      </c>
      <c r="AH699" s="189">
        <f>'טבלה מרכזת תקן מקור'!H699</f>
        <v>1000</v>
      </c>
    </row>
    <row r="700" spans="2:34" ht="29.25" thickBot="1" x14ac:dyDescent="0.25">
      <c r="B700" s="190" t="str">
        <f>תקן[[#This Row],[סוג מרכז]]</f>
        <v>תשושי נפש</v>
      </c>
      <c r="C700" s="190">
        <f>תקן[[#This Row],[גודל מרכז]]</f>
        <v>45</v>
      </c>
      <c r="D700" s="190" t="str">
        <f>תקן[[#This Row],[סוג פריט]]</f>
        <v>ריהוט</v>
      </c>
      <c r="E700" s="190" t="str">
        <f>תקן[[#This Row],[קטגוריה]]</f>
        <v>חדר מזכירות וקבלה</v>
      </c>
      <c r="F700" s="177" t="str">
        <f>תקן[[#This Row],[תיאור הפריט]]</f>
        <v>ארון איחסון משרדי (רוחב כ- 1 מטר)</v>
      </c>
      <c r="G700" s="190">
        <f>תקן[[#This Row],[עלות פריט]]</f>
        <v>1500</v>
      </c>
      <c r="H700" s="190">
        <f>תקן[[#This Row],[כמות]]</f>
        <v>2</v>
      </c>
      <c r="I700" s="190">
        <f>תקן[[#This Row],[סהכ עלות]]</f>
        <v>3000</v>
      </c>
      <c r="J700" s="191"/>
      <c r="K700" s="179" t="str">
        <f t="shared" si="116"/>
        <v>ארון איחסון משרדי (רוחב כ- 1 מטר)</v>
      </c>
      <c r="L700" s="180"/>
      <c r="M700" s="181">
        <f t="shared" si="114"/>
        <v>-2</v>
      </c>
      <c r="N700" s="181">
        <f t="shared" si="115"/>
        <v>0</v>
      </c>
      <c r="O700" s="180"/>
      <c r="P700" s="192"/>
      <c r="Q700" s="185" t="str">
        <f t="shared" si="121"/>
        <v>תשושי נפש</v>
      </c>
      <c r="R700" s="185">
        <f t="shared" si="122"/>
        <v>45</v>
      </c>
      <c r="S700" s="185" t="str">
        <f t="shared" si="123"/>
        <v>ריהוט</v>
      </c>
      <c r="T700" s="186" t="str">
        <f t="shared" si="124"/>
        <v>ארון איחסון משרדי (רוחב כ- 1 מטר)</v>
      </c>
      <c r="U700" s="187">
        <f t="shared" si="118"/>
        <v>0</v>
      </c>
      <c r="V700" s="181">
        <f t="shared" si="119"/>
        <v>-2</v>
      </c>
      <c r="W700" s="181">
        <f t="shared" si="120"/>
        <v>1500</v>
      </c>
      <c r="X700" s="181">
        <f t="shared" si="117"/>
        <v>0</v>
      </c>
      <c r="Y700" s="193"/>
      <c r="AA700" s="189" t="str">
        <f>'טבלה מרכזת תקן מקור'!A700</f>
        <v>תשושי נפש</v>
      </c>
      <c r="AB700" s="189">
        <f>'טבלה מרכזת תקן מקור'!B700</f>
        <v>45</v>
      </c>
      <c r="AC700" s="189" t="str">
        <f>'טבלה מרכזת תקן מקור'!C700</f>
        <v>ריהוט</v>
      </c>
      <c r="AD700" s="189" t="str">
        <f>'טבלה מרכזת תקן מקור'!D700</f>
        <v>חדר מזכירות וקבלה</v>
      </c>
      <c r="AE700" s="189" t="str">
        <f>'טבלה מרכזת תקן מקור'!E700</f>
        <v>ארון איחסון משרדי (רוחב כ- 1 מטר)</v>
      </c>
      <c r="AF700" s="189">
        <f>'טבלה מרכזת תקן מקור'!F700</f>
        <v>1500</v>
      </c>
      <c r="AG700" s="189">
        <f>'טבלה מרכזת תקן מקור'!G700</f>
        <v>2</v>
      </c>
      <c r="AH700" s="189">
        <f>'טבלה מרכזת תקן מקור'!H700</f>
        <v>3000</v>
      </c>
    </row>
    <row r="701" spans="2:34" ht="29.25" thickBot="1" x14ac:dyDescent="0.25">
      <c r="B701" s="190" t="str">
        <f>תקן[[#This Row],[סוג מרכז]]</f>
        <v>תשושי נפש</v>
      </c>
      <c r="C701" s="190">
        <f>תקן[[#This Row],[גודל מרכז]]</f>
        <v>45</v>
      </c>
      <c r="D701" s="190" t="str">
        <f>תקן[[#This Row],[סוג פריט]]</f>
        <v>ריהוט</v>
      </c>
      <c r="E701" s="190" t="str">
        <f>תקן[[#This Row],[קטגוריה]]</f>
        <v>חדר מחשבים</v>
      </c>
      <c r="F701" s="177" t="str">
        <f>תקן[[#This Row],[תיאור הפריט]]</f>
        <v>ארון איחסון משרדי (רוחב כ- 1 מטר)</v>
      </c>
      <c r="G701" s="190">
        <f>תקן[[#This Row],[עלות פריט]]</f>
        <v>1500</v>
      </c>
      <c r="H701" s="190">
        <f>תקן[[#This Row],[כמות]]</f>
        <v>1</v>
      </c>
      <c r="I701" s="190">
        <f>תקן[[#This Row],[סהכ עלות]]</f>
        <v>1500</v>
      </c>
      <c r="J701" s="191"/>
      <c r="K701" s="179" t="str">
        <f t="shared" si="116"/>
        <v>ארון איחסון משרדי (רוחב כ- 1 מטר)</v>
      </c>
      <c r="L701" s="180"/>
      <c r="M701" s="181">
        <f t="shared" si="114"/>
        <v>-1</v>
      </c>
      <c r="N701" s="181">
        <f t="shared" si="115"/>
        <v>0</v>
      </c>
      <c r="O701" s="180"/>
      <c r="P701" s="192"/>
      <c r="Q701" s="185" t="str">
        <f t="shared" si="121"/>
        <v>תשושי נפש</v>
      </c>
      <c r="R701" s="185">
        <f t="shared" si="122"/>
        <v>45</v>
      </c>
      <c r="S701" s="185" t="str">
        <f t="shared" si="123"/>
        <v>ריהוט</v>
      </c>
      <c r="T701" s="186" t="str">
        <f t="shared" si="124"/>
        <v>ארון איחסון משרדי (רוחב כ- 1 מטר)</v>
      </c>
      <c r="U701" s="187">
        <f t="shared" si="118"/>
        <v>0</v>
      </c>
      <c r="V701" s="181">
        <f t="shared" si="119"/>
        <v>-1</v>
      </c>
      <c r="W701" s="181">
        <f t="shared" si="120"/>
        <v>1500</v>
      </c>
      <c r="X701" s="181">
        <f t="shared" si="117"/>
        <v>0</v>
      </c>
      <c r="Y701" s="193"/>
      <c r="AA701" s="189" t="str">
        <f>'טבלה מרכזת תקן מקור'!A701</f>
        <v>תשושי נפש</v>
      </c>
      <c r="AB701" s="189">
        <f>'טבלה מרכזת תקן מקור'!B701</f>
        <v>45</v>
      </c>
      <c r="AC701" s="189" t="str">
        <f>'טבלה מרכזת תקן מקור'!C701</f>
        <v>ריהוט</v>
      </c>
      <c r="AD701" s="189" t="str">
        <f>'טבלה מרכזת תקן מקור'!D701</f>
        <v>חדר מחשבים</v>
      </c>
      <c r="AE701" s="189" t="str">
        <f>'טבלה מרכזת תקן מקור'!E701</f>
        <v>ארון איחסון משרדי (רוחב כ- 1 מטר)</v>
      </c>
      <c r="AF701" s="189">
        <f>'טבלה מרכזת תקן מקור'!F701</f>
        <v>1500</v>
      </c>
      <c r="AG701" s="189">
        <f>'טבלה מרכזת תקן מקור'!G701</f>
        <v>1</v>
      </c>
      <c r="AH701" s="189">
        <f>'טבלה מרכזת תקן מקור'!H701</f>
        <v>1500</v>
      </c>
    </row>
    <row r="702" spans="2:34" ht="29.25" thickBot="1" x14ac:dyDescent="0.25">
      <c r="B702" s="190" t="str">
        <f>תקן[[#This Row],[סוג מרכז]]</f>
        <v>תשושי נפש</v>
      </c>
      <c r="C702" s="190">
        <f>תקן[[#This Row],[גודל מרכז]]</f>
        <v>45</v>
      </c>
      <c r="D702" s="190" t="str">
        <f>תקן[[#This Row],[סוג פריט]]</f>
        <v>ריהוט</v>
      </c>
      <c r="E702" s="190" t="str">
        <f>תקן[[#This Row],[קטגוריה]]</f>
        <v>חדר מנהל</v>
      </c>
      <c r="F702" s="177" t="str">
        <f>תקן[[#This Row],[תיאור הפריט]]</f>
        <v>ארון איחסון משרדי (רוחב כ- 1 מטר)</v>
      </c>
      <c r="G702" s="190">
        <f>תקן[[#This Row],[עלות פריט]]</f>
        <v>1500</v>
      </c>
      <c r="H702" s="190">
        <f>תקן[[#This Row],[כמות]]</f>
        <v>1</v>
      </c>
      <c r="I702" s="190">
        <f>תקן[[#This Row],[סהכ עלות]]</f>
        <v>1500</v>
      </c>
      <c r="J702" s="191"/>
      <c r="K702" s="179" t="str">
        <f t="shared" si="116"/>
        <v>ארון איחסון משרדי (רוחב כ- 1 מטר)</v>
      </c>
      <c r="L702" s="180"/>
      <c r="M702" s="181">
        <f t="shared" si="114"/>
        <v>-1</v>
      </c>
      <c r="N702" s="181">
        <f t="shared" si="115"/>
        <v>0</v>
      </c>
      <c r="O702" s="180"/>
      <c r="P702" s="192"/>
      <c r="Q702" s="185" t="str">
        <f t="shared" si="121"/>
        <v>תשושי נפש</v>
      </c>
      <c r="R702" s="185">
        <f t="shared" si="122"/>
        <v>45</v>
      </c>
      <c r="S702" s="185" t="str">
        <f t="shared" si="123"/>
        <v>ריהוט</v>
      </c>
      <c r="T702" s="186" t="str">
        <f t="shared" si="124"/>
        <v>ארון איחסון משרדי (רוחב כ- 1 מטר)</v>
      </c>
      <c r="U702" s="187">
        <f t="shared" si="118"/>
        <v>0</v>
      </c>
      <c r="V702" s="181">
        <f t="shared" si="119"/>
        <v>-1</v>
      </c>
      <c r="W702" s="181">
        <f t="shared" si="120"/>
        <v>1500</v>
      </c>
      <c r="X702" s="181">
        <f t="shared" si="117"/>
        <v>0</v>
      </c>
      <c r="Y702" s="193"/>
      <c r="AA702" s="189" t="str">
        <f>'טבלה מרכזת תקן מקור'!A702</f>
        <v>תשושי נפש</v>
      </c>
      <c r="AB702" s="189">
        <f>'טבלה מרכזת תקן מקור'!B702</f>
        <v>45</v>
      </c>
      <c r="AC702" s="189" t="str">
        <f>'טבלה מרכזת תקן מקור'!C702</f>
        <v>ריהוט</v>
      </c>
      <c r="AD702" s="189" t="str">
        <f>'טבלה מרכזת תקן מקור'!D702</f>
        <v>חדר מנהל</v>
      </c>
      <c r="AE702" s="189" t="str">
        <f>'טבלה מרכזת תקן מקור'!E702</f>
        <v>ארון איחסון משרדי (רוחב כ- 1 מטר)</v>
      </c>
      <c r="AF702" s="189">
        <f>'טבלה מרכזת תקן מקור'!F702</f>
        <v>1500</v>
      </c>
      <c r="AG702" s="189">
        <f>'טבלה מרכזת תקן מקור'!G702</f>
        <v>1</v>
      </c>
      <c r="AH702" s="189">
        <f>'טבלה מרכזת תקן מקור'!H702</f>
        <v>1500</v>
      </c>
    </row>
    <row r="703" spans="2:34" ht="29.25" thickBot="1" x14ac:dyDescent="0.25">
      <c r="B703" s="190" t="str">
        <f>תקן[[#This Row],[סוג מרכז]]</f>
        <v>תשושי נפש</v>
      </c>
      <c r="C703" s="190">
        <f>תקן[[#This Row],[גודל מרכז]]</f>
        <v>45</v>
      </c>
      <c r="D703" s="190" t="str">
        <f>תקן[[#This Row],[סוג פריט]]</f>
        <v>ריהוט</v>
      </c>
      <c r="E703" s="190" t="str">
        <f>תקן[[#This Row],[קטגוריה]]</f>
        <v>חדרי צוות/רב תחומי</v>
      </c>
      <c r="F703" s="177" t="str">
        <f>תקן[[#This Row],[תיאור הפריט]]</f>
        <v>ארון איחסון משרדי (רוחב כ- 1 מטר)</v>
      </c>
      <c r="G703" s="190">
        <f>תקן[[#This Row],[עלות פריט]]</f>
        <v>1500</v>
      </c>
      <c r="H703" s="190">
        <f>תקן[[#This Row],[כמות]]</f>
        <v>2</v>
      </c>
      <c r="I703" s="190">
        <f>תקן[[#This Row],[סהכ עלות]]</f>
        <v>3000</v>
      </c>
      <c r="J703" s="191"/>
      <c r="K703" s="179" t="str">
        <f t="shared" si="116"/>
        <v>ארון איחסון משרדי (רוחב כ- 1 מטר)</v>
      </c>
      <c r="L703" s="180"/>
      <c r="M703" s="181">
        <f t="shared" si="114"/>
        <v>-2</v>
      </c>
      <c r="N703" s="181">
        <f t="shared" si="115"/>
        <v>0</v>
      </c>
      <c r="O703" s="180"/>
      <c r="P703" s="192"/>
      <c r="Q703" s="185" t="str">
        <f t="shared" si="121"/>
        <v>תשושי נפש</v>
      </c>
      <c r="R703" s="185">
        <f t="shared" si="122"/>
        <v>45</v>
      </c>
      <c r="S703" s="185" t="str">
        <f t="shared" si="123"/>
        <v>ריהוט</v>
      </c>
      <c r="T703" s="186" t="str">
        <f t="shared" si="124"/>
        <v>ארון איחסון משרדי (רוחב כ- 1 מטר)</v>
      </c>
      <c r="U703" s="187">
        <f t="shared" si="118"/>
        <v>0</v>
      </c>
      <c r="V703" s="181">
        <f t="shared" si="119"/>
        <v>-2</v>
      </c>
      <c r="W703" s="181">
        <f t="shared" si="120"/>
        <v>1500</v>
      </c>
      <c r="X703" s="181">
        <f t="shared" si="117"/>
        <v>0</v>
      </c>
      <c r="Y703" s="193"/>
      <c r="AA703" s="189" t="str">
        <f>'טבלה מרכזת תקן מקור'!A703</f>
        <v>תשושי נפש</v>
      </c>
      <c r="AB703" s="189">
        <f>'טבלה מרכזת תקן מקור'!B703</f>
        <v>45</v>
      </c>
      <c r="AC703" s="189" t="str">
        <f>'טבלה מרכזת תקן מקור'!C703</f>
        <v>ריהוט</v>
      </c>
      <c r="AD703" s="189" t="str">
        <f>'טבלה מרכזת תקן מקור'!D703</f>
        <v>חדרי צוות/רב תחומי</v>
      </c>
      <c r="AE703" s="189" t="str">
        <f>'טבלה מרכזת תקן מקור'!E703</f>
        <v>ארון איחסון משרדי (רוחב כ- 1 מטר)</v>
      </c>
      <c r="AF703" s="189">
        <f>'טבלה מרכזת תקן מקור'!F703</f>
        <v>1500</v>
      </c>
      <c r="AG703" s="189">
        <f>'טבלה מרכזת תקן מקור'!G703</f>
        <v>2</v>
      </c>
      <c r="AH703" s="189">
        <f>'טבלה מרכזת תקן מקור'!H703</f>
        <v>3000</v>
      </c>
    </row>
    <row r="704" spans="2:34" ht="15" thickBot="1" x14ac:dyDescent="0.25">
      <c r="B704" s="190" t="str">
        <f>תקן[[#This Row],[סוג מרכז]]</f>
        <v>תשושי נפש</v>
      </c>
      <c r="C704" s="190">
        <f>תקן[[#This Row],[גודל מרכז]]</f>
        <v>45</v>
      </c>
      <c r="D704" s="190" t="str">
        <f>תקן[[#This Row],[סוג פריט]]</f>
        <v>ריהוט</v>
      </c>
      <c r="E704" s="190" t="str">
        <f>תקן[[#This Row],[קטגוריה]]</f>
        <v>חדר מזכירות וקבלה</v>
      </c>
      <c r="F704" s="177" t="str">
        <f>תקן[[#This Row],[תיאור הפריט]]</f>
        <v>ארון ארכיב</v>
      </c>
      <c r="G704" s="190">
        <f>תקן[[#This Row],[עלות פריט]]</f>
        <v>1500</v>
      </c>
      <c r="H704" s="190">
        <f>תקן[[#This Row],[כמות]]</f>
        <v>1</v>
      </c>
      <c r="I704" s="190">
        <f>תקן[[#This Row],[סהכ עלות]]</f>
        <v>1500</v>
      </c>
      <c r="J704" s="191"/>
      <c r="K704" s="179" t="str">
        <f t="shared" si="116"/>
        <v>ארון ארכיב</v>
      </c>
      <c r="L704" s="180"/>
      <c r="M704" s="181">
        <f t="shared" si="114"/>
        <v>-1</v>
      </c>
      <c r="N704" s="181">
        <f t="shared" si="115"/>
        <v>0</v>
      </c>
      <c r="O704" s="180"/>
      <c r="P704" s="192"/>
      <c r="Q704" s="185" t="str">
        <f t="shared" si="121"/>
        <v>תשושי נפש</v>
      </c>
      <c r="R704" s="185">
        <f t="shared" si="122"/>
        <v>45</v>
      </c>
      <c r="S704" s="185" t="str">
        <f t="shared" si="123"/>
        <v>ריהוט</v>
      </c>
      <c r="T704" s="186" t="str">
        <f t="shared" si="124"/>
        <v>ארון ארכיב</v>
      </c>
      <c r="U704" s="187">
        <f t="shared" si="118"/>
        <v>0</v>
      </c>
      <c r="V704" s="181">
        <f t="shared" si="119"/>
        <v>-1</v>
      </c>
      <c r="W704" s="181">
        <f t="shared" si="120"/>
        <v>1500</v>
      </c>
      <c r="X704" s="181">
        <f t="shared" si="117"/>
        <v>0</v>
      </c>
      <c r="Y704" s="193"/>
      <c r="AA704" s="189" t="str">
        <f>'טבלה מרכזת תקן מקור'!A704</f>
        <v>תשושי נפש</v>
      </c>
      <c r="AB704" s="189">
        <f>'טבלה מרכזת תקן מקור'!B704</f>
        <v>45</v>
      </c>
      <c r="AC704" s="189" t="str">
        <f>'טבלה מרכזת תקן מקור'!C704</f>
        <v>ריהוט</v>
      </c>
      <c r="AD704" s="189" t="str">
        <f>'טבלה מרכזת תקן מקור'!D704</f>
        <v>חדר מזכירות וקבלה</v>
      </c>
      <c r="AE704" s="189" t="str">
        <f>'טבלה מרכזת תקן מקור'!E704</f>
        <v>ארון ארכיב</v>
      </c>
      <c r="AF704" s="189">
        <f>'טבלה מרכזת תקן מקור'!F704</f>
        <v>1500</v>
      </c>
      <c r="AG704" s="189">
        <f>'טבלה מרכזת תקן מקור'!G704</f>
        <v>1</v>
      </c>
      <c r="AH704" s="189">
        <f>'טבלה מרכזת תקן מקור'!H704</f>
        <v>1500</v>
      </c>
    </row>
    <row r="705" spans="2:34" ht="29.25" thickBot="1" x14ac:dyDescent="0.25">
      <c r="B705" s="190" t="str">
        <f>תקן[[#This Row],[סוג מרכז]]</f>
        <v>תשושי נפש</v>
      </c>
      <c r="C705" s="190">
        <f>תקן[[#This Row],[גודל מרכז]]</f>
        <v>45</v>
      </c>
      <c r="D705" s="190" t="str">
        <f>תקן[[#This Row],[סוג פריט]]</f>
        <v>ריהוט</v>
      </c>
      <c r="E705" s="190" t="str">
        <f>תקן[[#This Row],[קטגוריה]]</f>
        <v>מלתחה</v>
      </c>
      <c r="F705" s="177" t="str">
        <f>תקן[[#This Row],[תיאור הפריט]]</f>
        <v>ארון לתליית מעילים (רוחב 1 מטר)</v>
      </c>
      <c r="G705" s="190">
        <f>תקן[[#This Row],[עלות פריט]]</f>
        <v>1000</v>
      </c>
      <c r="H705" s="190">
        <f>תקן[[#This Row],[כמות]]</f>
        <v>1</v>
      </c>
      <c r="I705" s="190">
        <f>תקן[[#This Row],[סהכ עלות]]</f>
        <v>1000</v>
      </c>
      <c r="J705" s="191"/>
      <c r="K705" s="179" t="str">
        <f t="shared" si="116"/>
        <v>ארון לתליית מעילים (רוחב 1 מטר)</v>
      </c>
      <c r="L705" s="180"/>
      <c r="M705" s="181">
        <f t="shared" si="114"/>
        <v>-1</v>
      </c>
      <c r="N705" s="181">
        <f t="shared" si="115"/>
        <v>0</v>
      </c>
      <c r="O705" s="180"/>
      <c r="P705" s="192"/>
      <c r="Q705" s="185" t="str">
        <f t="shared" si="121"/>
        <v>תשושי נפש</v>
      </c>
      <c r="R705" s="185">
        <f t="shared" si="122"/>
        <v>45</v>
      </c>
      <c r="S705" s="185" t="str">
        <f t="shared" si="123"/>
        <v>ריהוט</v>
      </c>
      <c r="T705" s="186" t="str">
        <f t="shared" si="124"/>
        <v>ארון לתליית מעילים (רוחב 1 מטר)</v>
      </c>
      <c r="U705" s="187">
        <f t="shared" si="118"/>
        <v>0</v>
      </c>
      <c r="V705" s="181">
        <f t="shared" si="119"/>
        <v>-1</v>
      </c>
      <c r="W705" s="181">
        <f t="shared" si="120"/>
        <v>1000</v>
      </c>
      <c r="X705" s="181">
        <f t="shared" si="117"/>
        <v>0</v>
      </c>
      <c r="Y705" s="193"/>
      <c r="AA705" s="189" t="str">
        <f>'טבלה מרכזת תקן מקור'!A705</f>
        <v>תשושי נפש</v>
      </c>
      <c r="AB705" s="189">
        <f>'טבלה מרכזת תקן מקור'!B705</f>
        <v>45</v>
      </c>
      <c r="AC705" s="189" t="str">
        <f>'טבלה מרכזת תקן מקור'!C705</f>
        <v>ריהוט</v>
      </c>
      <c r="AD705" s="189" t="str">
        <f>'טבלה מרכזת תקן מקור'!D705</f>
        <v>מלתחה</v>
      </c>
      <c r="AE705" s="189" t="str">
        <f>'טבלה מרכזת תקן מקור'!E705</f>
        <v>ארון לתליית מעילים (רוחב 1 מטר)</v>
      </c>
      <c r="AF705" s="189">
        <f>'טבלה מרכזת תקן מקור'!F705</f>
        <v>1000</v>
      </c>
      <c r="AG705" s="189">
        <f>'טבלה מרכזת תקן מקור'!G705</f>
        <v>1</v>
      </c>
      <c r="AH705" s="189">
        <f>'טבלה מרכזת תקן מקור'!H705</f>
        <v>1000</v>
      </c>
    </row>
    <row r="706" spans="2:34" ht="29.25" thickBot="1" x14ac:dyDescent="0.25">
      <c r="B706" s="190" t="str">
        <f>תקן[[#This Row],[סוג מרכז]]</f>
        <v>תשושי נפש</v>
      </c>
      <c r="C706" s="190">
        <f>תקן[[#This Row],[גודל מרכז]]</f>
        <v>45</v>
      </c>
      <c r="D706" s="190" t="str">
        <f>תקן[[#This Row],[סוג פריט]]</f>
        <v>ריהוט</v>
      </c>
      <c r="E706" s="190" t="str">
        <f>תקן[[#This Row],[קטגוריה]]</f>
        <v>שירותי צוות ומלתחה</v>
      </c>
      <c r="F706" s="177" t="str">
        <f>תקן[[#This Row],[תיאור הפריט]]</f>
        <v>ארון לתליית מעילים (רוחב 1 מטר)</v>
      </c>
      <c r="G706" s="190">
        <f>תקן[[#This Row],[עלות פריט]]</f>
        <v>1000</v>
      </c>
      <c r="H706" s="190">
        <f>תקן[[#This Row],[כמות]]</f>
        <v>1</v>
      </c>
      <c r="I706" s="190">
        <f>תקן[[#This Row],[סהכ עלות]]</f>
        <v>1000</v>
      </c>
      <c r="J706" s="191"/>
      <c r="K706" s="179" t="str">
        <f t="shared" si="116"/>
        <v>ארון לתליית מעילים (רוחב 1 מטר)</v>
      </c>
      <c r="L706" s="180"/>
      <c r="M706" s="181">
        <f t="shared" si="114"/>
        <v>-1</v>
      </c>
      <c r="N706" s="181">
        <f t="shared" si="115"/>
        <v>0</v>
      </c>
      <c r="O706" s="180"/>
      <c r="P706" s="192"/>
      <c r="Q706" s="185" t="str">
        <f t="shared" si="121"/>
        <v>תשושי נפש</v>
      </c>
      <c r="R706" s="185">
        <f t="shared" si="122"/>
        <v>45</v>
      </c>
      <c r="S706" s="185" t="str">
        <f t="shared" si="123"/>
        <v>ריהוט</v>
      </c>
      <c r="T706" s="186" t="str">
        <f t="shared" si="124"/>
        <v>ארון לתליית מעילים (רוחב 1 מטר)</v>
      </c>
      <c r="U706" s="187">
        <f t="shared" si="118"/>
        <v>0</v>
      </c>
      <c r="V706" s="181">
        <f t="shared" si="119"/>
        <v>-1</v>
      </c>
      <c r="W706" s="181">
        <f t="shared" si="120"/>
        <v>1000</v>
      </c>
      <c r="X706" s="181">
        <f t="shared" si="117"/>
        <v>0</v>
      </c>
      <c r="Y706" s="193"/>
      <c r="AA706" s="189" t="str">
        <f>'טבלה מרכזת תקן מקור'!A706</f>
        <v>תשושי נפש</v>
      </c>
      <c r="AB706" s="189">
        <f>'טבלה מרכזת תקן מקור'!B706</f>
        <v>45</v>
      </c>
      <c r="AC706" s="189" t="str">
        <f>'טבלה מרכזת תקן מקור'!C706</f>
        <v>ריהוט</v>
      </c>
      <c r="AD706" s="189" t="str">
        <f>'טבלה מרכזת תקן מקור'!D706</f>
        <v>שירותי צוות ומלתחה</v>
      </c>
      <c r="AE706" s="189" t="str">
        <f>'טבלה מרכזת תקן מקור'!E706</f>
        <v>ארון לתליית מעילים (רוחב 1 מטר)</v>
      </c>
      <c r="AF706" s="189">
        <f>'טבלה מרכזת תקן מקור'!F706</f>
        <v>1000</v>
      </c>
      <c r="AG706" s="189">
        <f>'טבלה מרכזת תקן מקור'!G706</f>
        <v>1</v>
      </c>
      <c r="AH706" s="189">
        <f>'טבלה מרכזת תקן מקור'!H706</f>
        <v>1000</v>
      </c>
    </row>
    <row r="707" spans="2:34" ht="15" thickBot="1" x14ac:dyDescent="0.25">
      <c r="B707" s="190" t="str">
        <f>תקן[[#This Row],[סוג מרכז]]</f>
        <v>תשושי נפש</v>
      </c>
      <c r="C707" s="190">
        <f>תקן[[#This Row],[גודל מרכז]]</f>
        <v>45</v>
      </c>
      <c r="D707" s="190" t="str">
        <f>תקן[[#This Row],[סוג פריט]]</f>
        <v>ריהוט</v>
      </c>
      <c r="E707" s="190" t="str">
        <f>תקן[[#This Row],[קטגוריה]]</f>
        <v>חדר מזכירות וקבלה</v>
      </c>
      <c r="F707" s="177" t="str">
        <f>תקן[[#This Row],[תיאור הפריט]]</f>
        <v>ארון משרדי נמוך</v>
      </c>
      <c r="G707" s="190">
        <f>תקן[[#This Row],[עלות פריט]]</f>
        <v>1200</v>
      </c>
      <c r="H707" s="190">
        <f>תקן[[#This Row],[כמות]]</f>
        <v>1</v>
      </c>
      <c r="I707" s="190">
        <f>תקן[[#This Row],[סהכ עלות]]</f>
        <v>1200</v>
      </c>
      <c r="J707" s="191"/>
      <c r="K707" s="179" t="str">
        <f t="shared" si="116"/>
        <v>ארון משרדי נמוך</v>
      </c>
      <c r="L707" s="180"/>
      <c r="M707" s="181">
        <f t="shared" ref="M707:M765" si="125">IF(L707-H707&lt;&gt;0,L707-H707,0)</f>
        <v>-1</v>
      </c>
      <c r="N707" s="181">
        <f t="shared" ref="N707:N765" si="126">L707*G707</f>
        <v>0</v>
      </c>
      <c r="O707" s="180"/>
      <c r="P707" s="192"/>
      <c r="Q707" s="185" t="str">
        <f t="shared" si="121"/>
        <v>תשושי נפש</v>
      </c>
      <c r="R707" s="185">
        <f t="shared" si="122"/>
        <v>45</v>
      </c>
      <c r="S707" s="185" t="str">
        <f t="shared" si="123"/>
        <v>ריהוט</v>
      </c>
      <c r="T707" s="186" t="str">
        <f t="shared" si="124"/>
        <v>ארון משרדי נמוך</v>
      </c>
      <c r="U707" s="187">
        <f t="shared" si="118"/>
        <v>0</v>
      </c>
      <c r="V707" s="181">
        <f t="shared" si="119"/>
        <v>-1</v>
      </c>
      <c r="W707" s="181">
        <f t="shared" si="120"/>
        <v>1200</v>
      </c>
      <c r="X707" s="181">
        <f t="shared" si="117"/>
        <v>0</v>
      </c>
      <c r="Y707" s="193"/>
      <c r="AA707" s="189" t="str">
        <f>'טבלה מרכזת תקן מקור'!A707</f>
        <v>תשושי נפש</v>
      </c>
      <c r="AB707" s="189">
        <f>'טבלה מרכזת תקן מקור'!B707</f>
        <v>45</v>
      </c>
      <c r="AC707" s="189" t="str">
        <f>'טבלה מרכזת תקן מקור'!C707</f>
        <v>ריהוט</v>
      </c>
      <c r="AD707" s="189" t="str">
        <f>'טבלה מרכזת תקן מקור'!D707</f>
        <v>חדר מזכירות וקבלה</v>
      </c>
      <c r="AE707" s="189" t="str">
        <f>'טבלה מרכזת תקן מקור'!E707</f>
        <v>ארון משרדי נמוך</v>
      </c>
      <c r="AF707" s="189">
        <f>'טבלה מרכזת תקן מקור'!F707</f>
        <v>1200</v>
      </c>
      <c r="AG707" s="189">
        <f>'טבלה מרכזת תקן מקור'!G707</f>
        <v>1</v>
      </c>
      <c r="AH707" s="189">
        <f>'טבלה מרכזת תקן מקור'!H707</f>
        <v>1200</v>
      </c>
    </row>
    <row r="708" spans="2:34" ht="15" thickBot="1" x14ac:dyDescent="0.25">
      <c r="B708" s="190" t="str">
        <f>תקן[[#This Row],[סוג מרכז]]</f>
        <v>תשושי נפש</v>
      </c>
      <c r="C708" s="190">
        <f>תקן[[#This Row],[גודל מרכז]]</f>
        <v>45</v>
      </c>
      <c r="D708" s="190" t="str">
        <f>תקן[[#This Row],[סוג פריט]]</f>
        <v>ריהוט</v>
      </c>
      <c r="E708" s="190" t="str">
        <f>תקן[[#This Row],[קטגוריה]]</f>
        <v>חדר מנהל</v>
      </c>
      <c r="F708" s="177" t="str">
        <f>תקן[[#This Row],[תיאור הפריט]]</f>
        <v>ארון משרדי נמוך</v>
      </c>
      <c r="G708" s="190">
        <f>תקן[[#This Row],[עלות פריט]]</f>
        <v>1200</v>
      </c>
      <c r="H708" s="190">
        <f>תקן[[#This Row],[כמות]]</f>
        <v>1</v>
      </c>
      <c r="I708" s="190">
        <f>תקן[[#This Row],[סהכ עלות]]</f>
        <v>1200</v>
      </c>
      <c r="J708" s="191"/>
      <c r="K708" s="179" t="str">
        <f t="shared" ref="K708:K766" si="127">F708</f>
        <v>ארון משרדי נמוך</v>
      </c>
      <c r="L708" s="180"/>
      <c r="M708" s="181">
        <f t="shared" si="125"/>
        <v>-1</v>
      </c>
      <c r="N708" s="181">
        <f t="shared" si="126"/>
        <v>0</v>
      </c>
      <c r="O708" s="180"/>
      <c r="P708" s="192"/>
      <c r="Q708" s="185" t="str">
        <f t="shared" si="121"/>
        <v>תשושי נפש</v>
      </c>
      <c r="R708" s="185">
        <f t="shared" si="122"/>
        <v>45</v>
      </c>
      <c r="S708" s="185" t="str">
        <f t="shared" si="123"/>
        <v>ריהוט</v>
      </c>
      <c r="T708" s="186" t="str">
        <f t="shared" si="124"/>
        <v>ארון משרדי נמוך</v>
      </c>
      <c r="U708" s="187">
        <f t="shared" si="118"/>
        <v>0</v>
      </c>
      <c r="V708" s="181">
        <f t="shared" si="119"/>
        <v>-1</v>
      </c>
      <c r="W708" s="181">
        <f t="shared" si="120"/>
        <v>1200</v>
      </c>
      <c r="X708" s="181">
        <f t="shared" ref="X708:X766" si="128">W708*U708</f>
        <v>0</v>
      </c>
      <c r="Y708" s="193"/>
      <c r="AA708" s="189" t="str">
        <f>'טבלה מרכזת תקן מקור'!A708</f>
        <v>תשושי נפש</v>
      </c>
      <c r="AB708" s="189">
        <f>'טבלה מרכזת תקן מקור'!B708</f>
        <v>45</v>
      </c>
      <c r="AC708" s="189" t="str">
        <f>'טבלה מרכזת תקן מקור'!C708</f>
        <v>ריהוט</v>
      </c>
      <c r="AD708" s="189" t="str">
        <f>'טבלה מרכזת תקן מקור'!D708</f>
        <v>חדר מנהל</v>
      </c>
      <c r="AE708" s="189" t="str">
        <f>'טבלה מרכזת תקן מקור'!E708</f>
        <v>ארון משרדי נמוך</v>
      </c>
      <c r="AF708" s="189">
        <f>'טבלה מרכזת תקן מקור'!F708</f>
        <v>1200</v>
      </c>
      <c r="AG708" s="189">
        <f>'טבלה מרכזת תקן מקור'!G708</f>
        <v>1</v>
      </c>
      <c r="AH708" s="189">
        <f>'טבלה מרכזת תקן מקור'!H708</f>
        <v>1200</v>
      </c>
    </row>
    <row r="709" spans="2:34" ht="15" thickBot="1" x14ac:dyDescent="0.25">
      <c r="B709" s="190" t="str">
        <f>תקן[[#This Row],[סוג מרכז]]</f>
        <v>תשושי נפש</v>
      </c>
      <c r="C709" s="190">
        <f>תקן[[#This Row],[גודל מרכז]]</f>
        <v>45</v>
      </c>
      <c r="D709" s="190" t="str">
        <f>תקן[[#This Row],[סוג פריט]]</f>
        <v>ריהוט</v>
      </c>
      <c r="E709" s="190" t="str">
        <f>תקן[[#This Row],[קטגוריה]]</f>
        <v>חדרי צוות/רב תחומי</v>
      </c>
      <c r="F709" s="177" t="str">
        <f>תקן[[#This Row],[תיאור הפריט]]</f>
        <v>ארון עזרה ראשונה</v>
      </c>
      <c r="G709" s="190">
        <f>תקן[[#This Row],[עלות פריט]]</f>
        <v>400</v>
      </c>
      <c r="H709" s="190">
        <f>תקן[[#This Row],[כמות]]</f>
        <v>1</v>
      </c>
      <c r="I709" s="190">
        <f>תקן[[#This Row],[סהכ עלות]]</f>
        <v>400</v>
      </c>
      <c r="J709" s="191"/>
      <c r="K709" s="179" t="str">
        <f t="shared" si="127"/>
        <v>ארון עזרה ראשונה</v>
      </c>
      <c r="L709" s="180"/>
      <c r="M709" s="181">
        <f t="shared" si="125"/>
        <v>-1</v>
      </c>
      <c r="N709" s="181">
        <f t="shared" si="126"/>
        <v>0</v>
      </c>
      <c r="O709" s="180"/>
      <c r="P709" s="192"/>
      <c r="Q709" s="185" t="str">
        <f t="shared" si="121"/>
        <v>תשושי נפש</v>
      </c>
      <c r="R709" s="185">
        <f t="shared" si="122"/>
        <v>45</v>
      </c>
      <c r="S709" s="185" t="str">
        <f t="shared" si="123"/>
        <v>ריהוט</v>
      </c>
      <c r="T709" s="186" t="str">
        <f t="shared" si="124"/>
        <v>ארון עזרה ראשונה</v>
      </c>
      <c r="U709" s="187">
        <f t="shared" si="118"/>
        <v>0</v>
      </c>
      <c r="V709" s="181">
        <f t="shared" si="119"/>
        <v>-1</v>
      </c>
      <c r="W709" s="181">
        <f t="shared" si="120"/>
        <v>400</v>
      </c>
      <c r="X709" s="181">
        <f t="shared" si="128"/>
        <v>0</v>
      </c>
      <c r="Y709" s="193"/>
      <c r="AA709" s="189" t="str">
        <f>'טבלה מרכזת תקן מקור'!A709</f>
        <v>תשושי נפש</v>
      </c>
      <c r="AB709" s="189">
        <f>'טבלה מרכזת תקן מקור'!B709</f>
        <v>45</v>
      </c>
      <c r="AC709" s="189" t="str">
        <f>'טבלה מרכזת תקן מקור'!C709</f>
        <v>ריהוט</v>
      </c>
      <c r="AD709" s="189" t="str">
        <f>'טבלה מרכזת תקן מקור'!D709</f>
        <v>חדרי צוות/רב תחומי</v>
      </c>
      <c r="AE709" s="189" t="str">
        <f>'טבלה מרכזת תקן מקור'!E709</f>
        <v>ארון עזרה ראשונה</v>
      </c>
      <c r="AF709" s="189">
        <f>'טבלה מרכזת תקן מקור'!F709</f>
        <v>400</v>
      </c>
      <c r="AG709" s="189">
        <f>'טבלה מרכזת תקן מקור'!G709</f>
        <v>1</v>
      </c>
      <c r="AH709" s="189">
        <f>'טבלה מרכזת תקן מקור'!H709</f>
        <v>400</v>
      </c>
    </row>
    <row r="710" spans="2:34" ht="29.25" thickBot="1" x14ac:dyDescent="0.25">
      <c r="B710" s="190" t="str">
        <f>תקן[[#This Row],[סוג מרכז]]</f>
        <v>תשושי נפש</v>
      </c>
      <c r="C710" s="190">
        <f>תקן[[#This Row],[גודל מרכז]]</f>
        <v>45</v>
      </c>
      <c r="D710" s="190" t="str">
        <f>תקן[[#This Row],[סוג פריט]]</f>
        <v>ריהוט</v>
      </c>
      <c r="E710" s="190" t="str">
        <f>תקן[[#This Row],[קטגוריה]]</f>
        <v>חדרי פעילות/תעסוקה</v>
      </c>
      <c r="F710" s="177" t="str">
        <f>תקן[[#This Row],[תיאור הפריט]]</f>
        <v>ארון תחתון+כיור+ברז+משטח</v>
      </c>
      <c r="G710" s="190">
        <f>תקן[[#This Row],[עלות פריט]]</f>
        <v>2500</v>
      </c>
      <c r="H710" s="190">
        <f>תקן[[#This Row],[כמות]]</f>
        <v>1</v>
      </c>
      <c r="I710" s="190">
        <f>תקן[[#This Row],[סהכ עלות]]</f>
        <v>2500</v>
      </c>
      <c r="J710" s="191"/>
      <c r="K710" s="179" t="str">
        <f t="shared" si="127"/>
        <v>ארון תחתון+כיור+ברז+משטח</v>
      </c>
      <c r="L710" s="180"/>
      <c r="M710" s="181">
        <f t="shared" si="125"/>
        <v>-1</v>
      </c>
      <c r="N710" s="181">
        <f t="shared" si="126"/>
        <v>0</v>
      </c>
      <c r="O710" s="180"/>
      <c r="P710" s="192"/>
      <c r="Q710" s="185" t="str">
        <f t="shared" si="121"/>
        <v>תשושי נפש</v>
      </c>
      <c r="R710" s="185">
        <f t="shared" si="122"/>
        <v>45</v>
      </c>
      <c r="S710" s="185" t="str">
        <f t="shared" si="123"/>
        <v>ריהוט</v>
      </c>
      <c r="T710" s="186" t="str">
        <f t="shared" si="124"/>
        <v>ארון תחתון+כיור+ברז+משטח</v>
      </c>
      <c r="U710" s="187">
        <f t="shared" si="118"/>
        <v>0</v>
      </c>
      <c r="V710" s="181">
        <f t="shared" si="119"/>
        <v>-1</v>
      </c>
      <c r="W710" s="181">
        <f t="shared" si="120"/>
        <v>2500</v>
      </c>
      <c r="X710" s="181">
        <f t="shared" si="128"/>
        <v>0</v>
      </c>
      <c r="Y710" s="193"/>
      <c r="AA710" s="189" t="str">
        <f>'טבלה מרכזת תקן מקור'!A710</f>
        <v>תשושי נפש</v>
      </c>
      <c r="AB710" s="189">
        <f>'טבלה מרכזת תקן מקור'!B710</f>
        <v>45</v>
      </c>
      <c r="AC710" s="189" t="str">
        <f>'טבלה מרכזת תקן מקור'!C710</f>
        <v>ריהוט</v>
      </c>
      <c r="AD710" s="189" t="str">
        <f>'טבלה מרכזת תקן מקור'!D710</f>
        <v>חדרי פעילות/תעסוקה</v>
      </c>
      <c r="AE710" s="189" t="str">
        <f>'טבלה מרכזת תקן מקור'!E710</f>
        <v>ארון תחתון+כיור+ברז+משטח</v>
      </c>
      <c r="AF710" s="189">
        <f>'טבלה מרכזת תקן מקור'!F710</f>
        <v>2500</v>
      </c>
      <c r="AG710" s="189">
        <f>'טבלה מרכזת תקן מקור'!G710</f>
        <v>1</v>
      </c>
      <c r="AH710" s="189">
        <f>'טבלה מרכזת תקן מקור'!H710</f>
        <v>2500</v>
      </c>
    </row>
    <row r="711" spans="2:34" ht="29.25" thickBot="1" x14ac:dyDescent="0.25">
      <c r="B711" s="190" t="str">
        <f>תקן[[#This Row],[סוג מרכז]]</f>
        <v>תשושי נפש</v>
      </c>
      <c r="C711" s="190">
        <f>תקן[[#This Row],[גודל מרכז]]</f>
        <v>45</v>
      </c>
      <c r="D711" s="190" t="str">
        <f>תקן[[#This Row],[סוג פריט]]</f>
        <v>ריהוט</v>
      </c>
      <c r="E711" s="190" t="str">
        <f>תקן[[#This Row],[קטגוריה]]</f>
        <v>חדרי צוות/רב תחומי</v>
      </c>
      <c r="F711" s="177" t="str">
        <f>תקן[[#This Row],[תיאור הפריט]]</f>
        <v>ארון תחתון+כיור+ברז+משטח</v>
      </c>
      <c r="G711" s="190">
        <f>תקן[[#This Row],[עלות פריט]]</f>
        <v>2500</v>
      </c>
      <c r="H711" s="190">
        <f>תקן[[#This Row],[כמות]]</f>
        <v>2</v>
      </c>
      <c r="I711" s="190">
        <f>תקן[[#This Row],[סהכ עלות]]</f>
        <v>5000</v>
      </c>
      <c r="J711" s="191"/>
      <c r="K711" s="179" t="str">
        <f t="shared" si="127"/>
        <v>ארון תחתון+כיור+ברז+משטח</v>
      </c>
      <c r="L711" s="180"/>
      <c r="M711" s="181">
        <f t="shared" si="125"/>
        <v>-2</v>
      </c>
      <c r="N711" s="181">
        <f t="shared" si="126"/>
        <v>0</v>
      </c>
      <c r="O711" s="180"/>
      <c r="P711" s="192"/>
      <c r="Q711" s="185" t="str">
        <f t="shared" si="121"/>
        <v>תשושי נפש</v>
      </c>
      <c r="R711" s="185">
        <f t="shared" si="122"/>
        <v>45</v>
      </c>
      <c r="S711" s="185" t="str">
        <f t="shared" si="123"/>
        <v>ריהוט</v>
      </c>
      <c r="T711" s="186" t="str">
        <f t="shared" si="124"/>
        <v>ארון תחתון+כיור+ברז+משטח</v>
      </c>
      <c r="U711" s="187">
        <f t="shared" si="118"/>
        <v>0</v>
      </c>
      <c r="V711" s="181">
        <f t="shared" si="119"/>
        <v>-2</v>
      </c>
      <c r="W711" s="181">
        <f t="shared" si="120"/>
        <v>2500</v>
      </c>
      <c r="X711" s="181">
        <f t="shared" si="128"/>
        <v>0</v>
      </c>
      <c r="Y711" s="193"/>
      <c r="AA711" s="189" t="str">
        <f>'טבלה מרכזת תקן מקור'!A711</f>
        <v>תשושי נפש</v>
      </c>
      <c r="AB711" s="189">
        <f>'טבלה מרכזת תקן מקור'!B711</f>
        <v>45</v>
      </c>
      <c r="AC711" s="189" t="str">
        <f>'טבלה מרכזת תקן מקור'!C711</f>
        <v>ריהוט</v>
      </c>
      <c r="AD711" s="189" t="str">
        <f>'טבלה מרכזת תקן מקור'!D711</f>
        <v>חדרי צוות/רב תחומי</v>
      </c>
      <c r="AE711" s="189" t="str">
        <f>'טבלה מרכזת תקן מקור'!E711</f>
        <v>ארון תחתון+כיור+ברז+משטח</v>
      </c>
      <c r="AF711" s="189">
        <f>'טבלה מרכזת תקן מקור'!F711</f>
        <v>2500</v>
      </c>
      <c r="AG711" s="189">
        <f>'טבלה מרכזת תקן מקור'!G711</f>
        <v>2</v>
      </c>
      <c r="AH711" s="189">
        <f>'טבלה מרכזת תקן מקור'!H711</f>
        <v>5000</v>
      </c>
    </row>
    <row r="712" spans="2:34" ht="15" thickBot="1" x14ac:dyDescent="0.25">
      <c r="B712" s="190" t="str">
        <f>תקן[[#This Row],[סוג מרכז]]</f>
        <v>תשושי נפש</v>
      </c>
      <c r="C712" s="190">
        <f>תקן[[#This Row],[גודל מרכז]]</f>
        <v>45</v>
      </c>
      <c r="D712" s="190" t="str">
        <f>תקן[[#This Row],[סוג פריט]]</f>
        <v>ריהוט</v>
      </c>
      <c r="E712" s="190" t="str">
        <f>תקן[[#This Row],[קטגוריה]]</f>
        <v>חדר מזכירות וקבלה</v>
      </c>
      <c r="F712" s="177" t="str">
        <f>תקן[[#This Row],[תיאור הפריט]]</f>
        <v>ארון תיקיות</v>
      </c>
      <c r="G712" s="190">
        <f>תקן[[#This Row],[עלות פריט]]</f>
        <v>900</v>
      </c>
      <c r="H712" s="190">
        <f>תקן[[#This Row],[כמות]]</f>
        <v>2</v>
      </c>
      <c r="I712" s="190">
        <f>תקן[[#This Row],[סהכ עלות]]</f>
        <v>1800</v>
      </c>
      <c r="J712" s="191"/>
      <c r="K712" s="179" t="str">
        <f t="shared" si="127"/>
        <v>ארון תיקיות</v>
      </c>
      <c r="L712" s="180"/>
      <c r="M712" s="181">
        <f t="shared" si="125"/>
        <v>-2</v>
      </c>
      <c r="N712" s="181">
        <f t="shared" si="126"/>
        <v>0</v>
      </c>
      <c r="O712" s="180"/>
      <c r="P712" s="192"/>
      <c r="Q712" s="185" t="str">
        <f t="shared" si="121"/>
        <v>תשושי נפש</v>
      </c>
      <c r="R712" s="185">
        <f t="shared" si="122"/>
        <v>45</v>
      </c>
      <c r="S712" s="185" t="str">
        <f t="shared" si="123"/>
        <v>ריהוט</v>
      </c>
      <c r="T712" s="186" t="str">
        <f t="shared" si="124"/>
        <v>ארון תיקיות</v>
      </c>
      <c r="U712" s="187">
        <f t="shared" si="118"/>
        <v>0</v>
      </c>
      <c r="V712" s="181">
        <f t="shared" si="119"/>
        <v>-2</v>
      </c>
      <c r="W712" s="181">
        <f t="shared" si="120"/>
        <v>900</v>
      </c>
      <c r="X712" s="181">
        <f t="shared" si="128"/>
        <v>0</v>
      </c>
      <c r="Y712" s="193"/>
      <c r="AA712" s="189" t="str">
        <f>'טבלה מרכזת תקן מקור'!A712</f>
        <v>תשושי נפש</v>
      </c>
      <c r="AB712" s="189">
        <f>'טבלה מרכזת תקן מקור'!B712</f>
        <v>45</v>
      </c>
      <c r="AC712" s="189" t="str">
        <f>'טבלה מרכזת תקן מקור'!C712</f>
        <v>ריהוט</v>
      </c>
      <c r="AD712" s="189" t="str">
        <f>'טבלה מרכזת תקן מקור'!D712</f>
        <v>חדר מזכירות וקבלה</v>
      </c>
      <c r="AE712" s="189" t="str">
        <f>'טבלה מרכזת תקן מקור'!E712</f>
        <v>ארון תיקיות</v>
      </c>
      <c r="AF712" s="189">
        <f>'טבלה מרכזת תקן מקור'!F712</f>
        <v>900</v>
      </c>
      <c r="AG712" s="189">
        <f>'טבלה מרכזת תקן מקור'!G712</f>
        <v>2</v>
      </c>
      <c r="AH712" s="189">
        <f>'טבלה מרכזת תקן מקור'!H712</f>
        <v>1800</v>
      </c>
    </row>
    <row r="713" spans="2:34" ht="15" thickBot="1" x14ac:dyDescent="0.25">
      <c r="B713" s="190" t="str">
        <f>תקן[[#This Row],[סוג מרכז]]</f>
        <v>תשושי נפש</v>
      </c>
      <c r="C713" s="190">
        <f>תקן[[#This Row],[גודל מרכז]]</f>
        <v>45</v>
      </c>
      <c r="D713" s="190" t="str">
        <f>תקן[[#This Row],[סוג פריט]]</f>
        <v>ריהוט</v>
      </c>
      <c r="E713" s="190" t="str">
        <f>תקן[[#This Row],[קטגוריה]]</f>
        <v>חדרי צוות/רב תחומי</v>
      </c>
      <c r="F713" s="177" t="str">
        <f>תקן[[#This Row],[תיאור הפריט]]</f>
        <v>ארון תיקיות</v>
      </c>
      <c r="G713" s="190">
        <f>תקן[[#This Row],[עלות פריט]]</f>
        <v>900</v>
      </c>
      <c r="H713" s="190">
        <f>תקן[[#This Row],[כמות]]</f>
        <v>1</v>
      </c>
      <c r="I713" s="190">
        <f>תקן[[#This Row],[סהכ עלות]]</f>
        <v>900</v>
      </c>
      <c r="J713" s="191"/>
      <c r="K713" s="179" t="str">
        <f t="shared" si="127"/>
        <v>ארון תיקיות</v>
      </c>
      <c r="L713" s="180"/>
      <c r="M713" s="181">
        <f t="shared" si="125"/>
        <v>-1</v>
      </c>
      <c r="N713" s="181">
        <f t="shared" si="126"/>
        <v>0</v>
      </c>
      <c r="O713" s="180"/>
      <c r="P713" s="192"/>
      <c r="Q713" s="185" t="str">
        <f t="shared" si="121"/>
        <v>תשושי נפש</v>
      </c>
      <c r="R713" s="185">
        <f t="shared" si="122"/>
        <v>45</v>
      </c>
      <c r="S713" s="185" t="str">
        <f t="shared" si="123"/>
        <v>ריהוט</v>
      </c>
      <c r="T713" s="186" t="str">
        <f t="shared" si="124"/>
        <v>ארון תיקיות</v>
      </c>
      <c r="U713" s="187">
        <f t="shared" ref="U713:U776" si="129">L713</f>
        <v>0</v>
      </c>
      <c r="V713" s="181">
        <f t="shared" ref="V713:V776" si="130">M713</f>
        <v>-1</v>
      </c>
      <c r="W713" s="181">
        <f t="shared" ref="W713:W776" si="131">G713</f>
        <v>900</v>
      </c>
      <c r="X713" s="181">
        <f t="shared" si="128"/>
        <v>0</v>
      </c>
      <c r="Y713" s="193"/>
      <c r="AA713" s="189" t="str">
        <f>'טבלה מרכזת תקן מקור'!A713</f>
        <v>תשושי נפש</v>
      </c>
      <c r="AB713" s="189">
        <f>'טבלה מרכזת תקן מקור'!B713</f>
        <v>45</v>
      </c>
      <c r="AC713" s="189" t="str">
        <f>'טבלה מרכזת תקן מקור'!C713</f>
        <v>ריהוט</v>
      </c>
      <c r="AD713" s="189" t="str">
        <f>'טבלה מרכזת תקן מקור'!D713</f>
        <v>חדרי צוות/רב תחומי</v>
      </c>
      <c r="AE713" s="189" t="str">
        <f>'טבלה מרכזת תקן מקור'!E713</f>
        <v>ארון תיקיות</v>
      </c>
      <c r="AF713" s="189">
        <f>'טבלה מרכזת תקן מקור'!F713</f>
        <v>900</v>
      </c>
      <c r="AG713" s="189">
        <f>'טבלה מרכזת תקן מקור'!G713</f>
        <v>1</v>
      </c>
      <c r="AH713" s="189">
        <f>'טבלה מרכזת תקן מקור'!H713</f>
        <v>900</v>
      </c>
    </row>
    <row r="714" spans="2:34" ht="29.25" thickBot="1" x14ac:dyDescent="0.25">
      <c r="B714" s="190" t="str">
        <f>תקן[[#This Row],[סוג מרכז]]</f>
        <v>תשושי נפש</v>
      </c>
      <c r="C714" s="190">
        <f>תקן[[#This Row],[גודל מרכז]]</f>
        <v>45</v>
      </c>
      <c r="D714" s="190" t="str">
        <f>תקן[[#This Row],[סוג פריט]]</f>
        <v>ריהוט</v>
      </c>
      <c r="E714" s="190" t="str">
        <f>תקן[[#This Row],[קטגוריה]]</f>
        <v>אולם כניסה</v>
      </c>
      <c r="F714" s="177" t="str">
        <f>תקן[[#This Row],[תיאור הפריט]]</f>
        <v>ארון תצוגה/ויטרינה - רוחב 1מטר</v>
      </c>
      <c r="G714" s="190">
        <f>תקן[[#This Row],[עלות פריט]]</f>
        <v>1500</v>
      </c>
      <c r="H714" s="190">
        <f>תקן[[#This Row],[כמות]]</f>
        <v>2</v>
      </c>
      <c r="I714" s="190">
        <f>תקן[[#This Row],[סהכ עלות]]</f>
        <v>3000</v>
      </c>
      <c r="J714" s="191"/>
      <c r="K714" s="179" t="str">
        <f t="shared" si="127"/>
        <v>ארון תצוגה/ויטרינה - רוחב 1מטר</v>
      </c>
      <c r="L714" s="180"/>
      <c r="M714" s="181">
        <f t="shared" si="125"/>
        <v>-2</v>
      </c>
      <c r="N714" s="181">
        <f t="shared" si="126"/>
        <v>0</v>
      </c>
      <c r="O714" s="180"/>
      <c r="P714" s="192"/>
      <c r="Q714" s="185" t="str">
        <f t="shared" ref="Q714:Q777" si="132">B714</f>
        <v>תשושי נפש</v>
      </c>
      <c r="R714" s="185">
        <f t="shared" ref="R714:R777" si="133">C714</f>
        <v>45</v>
      </c>
      <c r="S714" s="185" t="str">
        <f t="shared" ref="S714:S777" si="134">D714</f>
        <v>ריהוט</v>
      </c>
      <c r="T714" s="186" t="str">
        <f t="shared" ref="T714:T777" si="135">F714</f>
        <v>ארון תצוגה/ויטרינה - רוחב 1מטר</v>
      </c>
      <c r="U714" s="187">
        <f t="shared" si="129"/>
        <v>0</v>
      </c>
      <c r="V714" s="181">
        <f t="shared" si="130"/>
        <v>-2</v>
      </c>
      <c r="W714" s="181">
        <f t="shared" si="131"/>
        <v>1500</v>
      </c>
      <c r="X714" s="181">
        <f t="shared" si="128"/>
        <v>0</v>
      </c>
      <c r="Y714" s="193"/>
      <c r="AA714" s="189" t="str">
        <f>'טבלה מרכזת תקן מקור'!A714</f>
        <v>תשושי נפש</v>
      </c>
      <c r="AB714" s="189">
        <f>'טבלה מרכזת תקן מקור'!B714</f>
        <v>45</v>
      </c>
      <c r="AC714" s="189" t="str">
        <f>'טבלה מרכזת תקן מקור'!C714</f>
        <v>ריהוט</v>
      </c>
      <c r="AD714" s="189" t="str">
        <f>'טבלה מרכזת תקן מקור'!D714</f>
        <v>אולם כניסה</v>
      </c>
      <c r="AE714" s="189" t="str">
        <f>'טבלה מרכזת תקן מקור'!E714</f>
        <v>ארון תצוגה/ויטרינה - רוחב 1מטר</v>
      </c>
      <c r="AF714" s="189">
        <f>'טבלה מרכזת תקן מקור'!F714</f>
        <v>1500</v>
      </c>
      <c r="AG714" s="189">
        <f>'טבלה מרכזת תקן מקור'!G714</f>
        <v>2</v>
      </c>
      <c r="AH714" s="189">
        <f>'טבלה מרכזת תקן מקור'!H714</f>
        <v>3000</v>
      </c>
    </row>
    <row r="715" spans="2:34" ht="29.25" thickBot="1" x14ac:dyDescent="0.25">
      <c r="B715" s="190" t="str">
        <f>תקן[[#This Row],[סוג מרכז]]</f>
        <v>תשושי נפש</v>
      </c>
      <c r="C715" s="190">
        <f>תקן[[#This Row],[גודל מרכז]]</f>
        <v>45</v>
      </c>
      <c r="D715" s="190" t="str">
        <f>תקן[[#This Row],[סוג פריט]]</f>
        <v>ריהוט</v>
      </c>
      <c r="E715" s="190" t="str">
        <f>תקן[[#This Row],[קטגוריה]]</f>
        <v>חדרי פעילות/תעסוקה</v>
      </c>
      <c r="F715" s="177" t="str">
        <f>תקן[[#This Row],[תיאור הפריט]]</f>
        <v>ארון תצוגה/ויטרינה - רוחב 1מטר</v>
      </c>
      <c r="G715" s="190">
        <f>תקן[[#This Row],[עלות פריט]]</f>
        <v>1500</v>
      </c>
      <c r="H715" s="190">
        <f>תקן[[#This Row],[כמות]]</f>
        <v>2</v>
      </c>
      <c r="I715" s="190">
        <f>תקן[[#This Row],[סהכ עלות]]</f>
        <v>3000</v>
      </c>
      <c r="J715" s="191"/>
      <c r="K715" s="179" t="str">
        <f t="shared" si="127"/>
        <v>ארון תצוגה/ויטרינה - רוחב 1מטר</v>
      </c>
      <c r="L715" s="180"/>
      <c r="M715" s="181">
        <f t="shared" si="125"/>
        <v>-2</v>
      </c>
      <c r="N715" s="181">
        <f t="shared" si="126"/>
        <v>0</v>
      </c>
      <c r="O715" s="180"/>
      <c r="P715" s="192"/>
      <c r="Q715" s="185" t="str">
        <f t="shared" si="132"/>
        <v>תשושי נפש</v>
      </c>
      <c r="R715" s="185">
        <f t="shared" si="133"/>
        <v>45</v>
      </c>
      <c r="S715" s="185" t="str">
        <f t="shared" si="134"/>
        <v>ריהוט</v>
      </c>
      <c r="T715" s="186" t="str">
        <f t="shared" si="135"/>
        <v>ארון תצוגה/ויטרינה - רוחב 1מטר</v>
      </c>
      <c r="U715" s="187">
        <f t="shared" si="129"/>
        <v>0</v>
      </c>
      <c r="V715" s="181">
        <f t="shared" si="130"/>
        <v>-2</v>
      </c>
      <c r="W715" s="181">
        <f t="shared" si="131"/>
        <v>1500</v>
      </c>
      <c r="X715" s="181">
        <f t="shared" si="128"/>
        <v>0</v>
      </c>
      <c r="Y715" s="193"/>
      <c r="AA715" s="189" t="str">
        <f>'טבלה מרכזת תקן מקור'!A715</f>
        <v>תשושי נפש</v>
      </c>
      <c r="AB715" s="189">
        <f>'טבלה מרכזת תקן מקור'!B715</f>
        <v>45</v>
      </c>
      <c r="AC715" s="189" t="str">
        <f>'טבלה מרכזת תקן מקור'!C715</f>
        <v>ריהוט</v>
      </c>
      <c r="AD715" s="189" t="str">
        <f>'טבלה מרכזת תקן מקור'!D715</f>
        <v>חדרי פעילות/תעסוקה</v>
      </c>
      <c r="AE715" s="189" t="str">
        <f>'טבלה מרכזת תקן מקור'!E715</f>
        <v>ארון תצוגה/ויטרינה - רוחב 1מטר</v>
      </c>
      <c r="AF715" s="189">
        <f>'טבלה מרכזת תקן מקור'!F715</f>
        <v>1500</v>
      </c>
      <c r="AG715" s="189">
        <f>'טבלה מרכזת תקן מקור'!G715</f>
        <v>2</v>
      </c>
      <c r="AH715" s="189">
        <f>'טבלה מרכזת תקן מקור'!H715</f>
        <v>3000</v>
      </c>
    </row>
    <row r="716" spans="2:34" ht="15" thickBot="1" x14ac:dyDescent="0.25">
      <c r="B716" s="190" t="str">
        <f>תקן[[#This Row],[סוג מרכז]]</f>
        <v>תשושי נפש</v>
      </c>
      <c r="C716" s="190">
        <f>תקן[[#This Row],[גודל מרכז]]</f>
        <v>45</v>
      </c>
      <c r="D716" s="190" t="str">
        <f>תקן[[#This Row],[סוג פריט]]</f>
        <v>ריהוט</v>
      </c>
      <c r="E716" s="190" t="str">
        <f>תקן[[#This Row],[קטגוריה]]</f>
        <v>חדר רחצה</v>
      </c>
      <c r="F716" s="177" t="str">
        <f>תקן[[#This Row],[תיאור הפריט]]</f>
        <v>ארונית מגירות מפלסטיק</v>
      </c>
      <c r="G716" s="190">
        <f>תקן[[#This Row],[עלות פריט]]</f>
        <v>350</v>
      </c>
      <c r="H716" s="190">
        <f>תקן[[#This Row],[כמות]]</f>
        <v>2</v>
      </c>
      <c r="I716" s="190">
        <f>תקן[[#This Row],[סהכ עלות]]</f>
        <v>700</v>
      </c>
      <c r="J716" s="191"/>
      <c r="K716" s="179" t="str">
        <f t="shared" si="127"/>
        <v>ארונית מגירות מפלסטיק</v>
      </c>
      <c r="L716" s="180"/>
      <c r="M716" s="181">
        <f t="shared" si="125"/>
        <v>-2</v>
      </c>
      <c r="N716" s="181">
        <f t="shared" si="126"/>
        <v>0</v>
      </c>
      <c r="O716" s="180"/>
      <c r="P716" s="192"/>
      <c r="Q716" s="185" t="str">
        <f t="shared" si="132"/>
        <v>תשושי נפש</v>
      </c>
      <c r="R716" s="185">
        <f t="shared" si="133"/>
        <v>45</v>
      </c>
      <c r="S716" s="185" t="str">
        <f t="shared" si="134"/>
        <v>ריהוט</v>
      </c>
      <c r="T716" s="186" t="str">
        <f t="shared" si="135"/>
        <v>ארונית מגירות מפלסטיק</v>
      </c>
      <c r="U716" s="187">
        <f t="shared" si="129"/>
        <v>0</v>
      </c>
      <c r="V716" s="181">
        <f t="shared" si="130"/>
        <v>-2</v>
      </c>
      <c r="W716" s="181">
        <f t="shared" si="131"/>
        <v>350</v>
      </c>
      <c r="X716" s="181">
        <f t="shared" si="128"/>
        <v>0</v>
      </c>
      <c r="Y716" s="193"/>
      <c r="AA716" s="189" t="str">
        <f>'טבלה מרכזת תקן מקור'!A716</f>
        <v>תשושי נפש</v>
      </c>
      <c r="AB716" s="189">
        <f>'טבלה מרכזת תקן מקור'!B716</f>
        <v>45</v>
      </c>
      <c r="AC716" s="189" t="str">
        <f>'טבלה מרכזת תקן מקור'!C716</f>
        <v>ריהוט</v>
      </c>
      <c r="AD716" s="189" t="str">
        <f>'טבלה מרכזת תקן מקור'!D716</f>
        <v>חדר רחצה</v>
      </c>
      <c r="AE716" s="189" t="str">
        <f>'טבלה מרכזת תקן מקור'!E716</f>
        <v>ארונית מגירות מפלסטיק</v>
      </c>
      <c r="AF716" s="189">
        <f>'טבלה מרכזת תקן מקור'!F716</f>
        <v>350</v>
      </c>
      <c r="AG716" s="189">
        <f>'טבלה מרכזת תקן מקור'!G716</f>
        <v>2</v>
      </c>
      <c r="AH716" s="189">
        <f>'טבלה מרכזת תקן מקור'!H716</f>
        <v>700</v>
      </c>
    </row>
    <row r="717" spans="2:34" ht="15" thickBot="1" x14ac:dyDescent="0.25">
      <c r="B717" s="190" t="str">
        <f>תקן[[#This Row],[סוג מרכז]]</f>
        <v>תשושי נפש</v>
      </c>
      <c r="C717" s="190">
        <f>תקן[[#This Row],[גודל מרכז]]</f>
        <v>45</v>
      </c>
      <c r="D717" s="190" t="str">
        <f>תקן[[#This Row],[סוג פריט]]</f>
        <v>ריהוט</v>
      </c>
      <c r="E717" s="190" t="str">
        <f>תקן[[#This Row],[קטגוריה]]</f>
        <v>חדר מזכירות וקבלה</v>
      </c>
      <c r="F717" s="177" t="str">
        <f>תקן[[#This Row],[תיאור הפריט]]</f>
        <v>דלפק קבלה</v>
      </c>
      <c r="G717" s="190">
        <f>תקן[[#This Row],[עלות פריט]]</f>
        <v>15000</v>
      </c>
      <c r="H717" s="190">
        <f>תקן[[#This Row],[כמות]]</f>
        <v>1</v>
      </c>
      <c r="I717" s="190">
        <f>תקן[[#This Row],[סהכ עלות]]</f>
        <v>15000</v>
      </c>
      <c r="J717" s="191"/>
      <c r="K717" s="179" t="str">
        <f t="shared" si="127"/>
        <v>דלפק קבלה</v>
      </c>
      <c r="L717" s="180"/>
      <c r="M717" s="181">
        <f t="shared" si="125"/>
        <v>-1</v>
      </c>
      <c r="N717" s="181">
        <f t="shared" si="126"/>
        <v>0</v>
      </c>
      <c r="O717" s="180"/>
      <c r="P717" s="192"/>
      <c r="Q717" s="185" t="str">
        <f t="shared" si="132"/>
        <v>תשושי נפש</v>
      </c>
      <c r="R717" s="185">
        <f t="shared" si="133"/>
        <v>45</v>
      </c>
      <c r="S717" s="185" t="str">
        <f t="shared" si="134"/>
        <v>ריהוט</v>
      </c>
      <c r="T717" s="186" t="str">
        <f t="shared" si="135"/>
        <v>דלפק קבלה</v>
      </c>
      <c r="U717" s="187">
        <f t="shared" si="129"/>
        <v>0</v>
      </c>
      <c r="V717" s="181">
        <f t="shared" si="130"/>
        <v>-1</v>
      </c>
      <c r="W717" s="181">
        <f t="shared" si="131"/>
        <v>15000</v>
      </c>
      <c r="X717" s="181">
        <f t="shared" si="128"/>
        <v>0</v>
      </c>
      <c r="Y717" s="193"/>
      <c r="AA717" s="189" t="str">
        <f>'טבלה מרכזת תקן מקור'!A717</f>
        <v>תשושי נפש</v>
      </c>
      <c r="AB717" s="189">
        <f>'טבלה מרכזת תקן מקור'!B717</f>
        <v>45</v>
      </c>
      <c r="AC717" s="189" t="str">
        <f>'טבלה מרכזת תקן מקור'!C717</f>
        <v>ריהוט</v>
      </c>
      <c r="AD717" s="189" t="str">
        <f>'טבלה מרכזת תקן מקור'!D717</f>
        <v>חדר מזכירות וקבלה</v>
      </c>
      <c r="AE717" s="189" t="str">
        <f>'טבלה מרכזת תקן מקור'!E717</f>
        <v>דלפק קבלה</v>
      </c>
      <c r="AF717" s="189">
        <f>'טבלה מרכזת תקן מקור'!F717</f>
        <v>15000</v>
      </c>
      <c r="AG717" s="189">
        <f>'טבלה מרכזת תקן מקור'!G717</f>
        <v>1</v>
      </c>
      <c r="AH717" s="189">
        <f>'טבלה מרכזת תקן מקור'!H717</f>
        <v>15000</v>
      </c>
    </row>
    <row r="718" spans="2:34" ht="29.25" thickBot="1" x14ac:dyDescent="0.25">
      <c r="B718" s="190" t="str">
        <f>תקן[[#This Row],[סוג מרכז]]</f>
        <v>תשושי נפש</v>
      </c>
      <c r="C718" s="190">
        <f>תקן[[#This Row],[גודל מרכז]]</f>
        <v>45</v>
      </c>
      <c r="D718" s="190" t="str">
        <f>תקן[[#This Row],[סוג פריט]]</f>
        <v>ריהוט</v>
      </c>
      <c r="E718" s="190" t="str">
        <f>תקן[[#This Row],[קטגוריה]]</f>
        <v>כללי</v>
      </c>
      <c r="F718" s="177" t="str">
        <f>תקן[[#This Row],[תיאור הפריט]]</f>
        <v>וילונות הצללה (עלות למ"ר))</v>
      </c>
      <c r="G718" s="190">
        <f>תקן[[#This Row],[עלות פריט]]</f>
        <v>375</v>
      </c>
      <c r="H718" s="190">
        <f>תקן[[#This Row],[כמות]]</f>
        <v>30</v>
      </c>
      <c r="I718" s="190">
        <f>תקן[[#This Row],[סהכ עלות]]</f>
        <v>11250</v>
      </c>
      <c r="J718" s="191"/>
      <c r="K718" s="179" t="str">
        <f t="shared" si="127"/>
        <v>וילונות הצללה (עלות למ"ר))</v>
      </c>
      <c r="L718" s="180"/>
      <c r="M718" s="181">
        <f t="shared" si="125"/>
        <v>-30</v>
      </c>
      <c r="N718" s="181">
        <f t="shared" si="126"/>
        <v>0</v>
      </c>
      <c r="O718" s="180"/>
      <c r="P718" s="192"/>
      <c r="Q718" s="185" t="str">
        <f t="shared" si="132"/>
        <v>תשושי נפש</v>
      </c>
      <c r="R718" s="185">
        <f t="shared" si="133"/>
        <v>45</v>
      </c>
      <c r="S718" s="185" t="str">
        <f t="shared" si="134"/>
        <v>ריהוט</v>
      </c>
      <c r="T718" s="186" t="str">
        <f t="shared" si="135"/>
        <v>וילונות הצללה (עלות למ"ר))</v>
      </c>
      <c r="U718" s="187">
        <f t="shared" si="129"/>
        <v>0</v>
      </c>
      <c r="V718" s="181">
        <f t="shared" si="130"/>
        <v>-30</v>
      </c>
      <c r="W718" s="181">
        <f t="shared" si="131"/>
        <v>375</v>
      </c>
      <c r="X718" s="181">
        <f t="shared" si="128"/>
        <v>0</v>
      </c>
      <c r="Y718" s="193"/>
      <c r="AA718" s="189" t="str">
        <f>'טבלה מרכזת תקן מקור'!A718</f>
        <v>תשושי נפש</v>
      </c>
      <c r="AB718" s="189">
        <f>'טבלה מרכזת תקן מקור'!B718</f>
        <v>45</v>
      </c>
      <c r="AC718" s="189" t="str">
        <f>'טבלה מרכזת תקן מקור'!C718</f>
        <v>ריהוט</v>
      </c>
      <c r="AD718" s="189" t="str">
        <f>'טבלה מרכזת תקן מקור'!D718</f>
        <v>כללי</v>
      </c>
      <c r="AE718" s="189" t="str">
        <f>'טבלה מרכזת תקן מקור'!E718</f>
        <v>וילונות הצללה (עלות למ"ר))</v>
      </c>
      <c r="AF718" s="189">
        <f>'טבלה מרכזת תקן מקור'!F718</f>
        <v>375</v>
      </c>
      <c r="AG718" s="189">
        <f>'טבלה מרכזת תקן מקור'!G718</f>
        <v>30</v>
      </c>
      <c r="AH718" s="189">
        <f>'טבלה מרכזת תקן מקור'!H718</f>
        <v>11250</v>
      </c>
    </row>
    <row r="719" spans="2:34" ht="15" thickBot="1" x14ac:dyDescent="0.25">
      <c r="B719" s="190" t="str">
        <f>תקן[[#This Row],[סוג מרכז]]</f>
        <v>תשושי נפש</v>
      </c>
      <c r="C719" s="190">
        <f>תקן[[#This Row],[גודל מרכז]]</f>
        <v>45</v>
      </c>
      <c r="D719" s="190" t="str">
        <f>תקן[[#This Row],[סוג פריט]]</f>
        <v>ריהוט</v>
      </c>
      <c r="E719" s="190" t="str">
        <f>תקן[[#This Row],[קטגוריה]]</f>
        <v>חדר ניקיון</v>
      </c>
      <c r="F719" s="177" t="str">
        <f>תקן[[#This Row],[תיאור הפריט]]</f>
        <v>יחידת מדפים</v>
      </c>
      <c r="G719" s="190">
        <f>תקן[[#This Row],[עלות פריט]]</f>
        <v>600</v>
      </c>
      <c r="H719" s="190">
        <f>תקן[[#This Row],[כמות]]</f>
        <v>2</v>
      </c>
      <c r="I719" s="190">
        <f>תקן[[#This Row],[סהכ עלות]]</f>
        <v>1200</v>
      </c>
      <c r="J719" s="191"/>
      <c r="K719" s="179" t="str">
        <f t="shared" si="127"/>
        <v>יחידת מדפים</v>
      </c>
      <c r="L719" s="180"/>
      <c r="M719" s="181">
        <f t="shared" si="125"/>
        <v>-2</v>
      </c>
      <c r="N719" s="181">
        <f t="shared" si="126"/>
        <v>0</v>
      </c>
      <c r="O719" s="180"/>
      <c r="P719" s="192"/>
      <c r="Q719" s="185" t="str">
        <f t="shared" si="132"/>
        <v>תשושי נפש</v>
      </c>
      <c r="R719" s="185">
        <f t="shared" si="133"/>
        <v>45</v>
      </c>
      <c r="S719" s="185" t="str">
        <f t="shared" si="134"/>
        <v>ריהוט</v>
      </c>
      <c r="T719" s="186" t="str">
        <f t="shared" si="135"/>
        <v>יחידת מדפים</v>
      </c>
      <c r="U719" s="187">
        <f t="shared" si="129"/>
        <v>0</v>
      </c>
      <c r="V719" s="181">
        <f t="shared" si="130"/>
        <v>-2</v>
      </c>
      <c r="W719" s="181">
        <f t="shared" si="131"/>
        <v>600</v>
      </c>
      <c r="X719" s="181">
        <f t="shared" si="128"/>
        <v>0</v>
      </c>
      <c r="Y719" s="193"/>
      <c r="AA719" s="189" t="str">
        <f>'טבלה מרכזת תקן מקור'!A719</f>
        <v>תשושי נפש</v>
      </c>
      <c r="AB719" s="189">
        <f>'טבלה מרכזת תקן מקור'!B719</f>
        <v>45</v>
      </c>
      <c r="AC719" s="189" t="str">
        <f>'טבלה מרכזת תקן מקור'!C719</f>
        <v>ריהוט</v>
      </c>
      <c r="AD719" s="189" t="str">
        <f>'טבלה מרכזת תקן מקור'!D719</f>
        <v>חדר ניקיון</v>
      </c>
      <c r="AE719" s="189" t="str">
        <f>'טבלה מרכזת תקן מקור'!E719</f>
        <v>יחידת מדפים</v>
      </c>
      <c r="AF719" s="189">
        <f>'טבלה מרכזת תקן מקור'!F719</f>
        <v>600</v>
      </c>
      <c r="AG719" s="189">
        <f>'טבלה מרכזת תקן מקור'!G719</f>
        <v>2</v>
      </c>
      <c r="AH719" s="189">
        <f>'טבלה מרכזת תקן מקור'!H719</f>
        <v>1200</v>
      </c>
    </row>
    <row r="720" spans="2:34" ht="15" thickBot="1" x14ac:dyDescent="0.25">
      <c r="B720" s="190" t="str">
        <f>תקן[[#This Row],[סוג מרכז]]</f>
        <v>תשושי נפש</v>
      </c>
      <c r="C720" s="190">
        <f>תקן[[#This Row],[גודל מרכז]]</f>
        <v>45</v>
      </c>
      <c r="D720" s="190" t="str">
        <f>תקן[[#This Row],[סוג פריט]]</f>
        <v>ריהוט</v>
      </c>
      <c r="E720" s="190" t="str">
        <f>תקן[[#This Row],[קטגוריה]]</f>
        <v>חדרי פעילות/תעסוקה</v>
      </c>
      <c r="F720" s="177" t="str">
        <f>תקן[[#This Row],[תיאור הפריט]]</f>
        <v>יחידת מדפים</v>
      </c>
      <c r="G720" s="190">
        <f>תקן[[#This Row],[עלות פריט]]</f>
        <v>600</v>
      </c>
      <c r="H720" s="190">
        <f>תקן[[#This Row],[כמות]]</f>
        <v>4</v>
      </c>
      <c r="I720" s="190">
        <f>תקן[[#This Row],[סהכ עלות]]</f>
        <v>2400</v>
      </c>
      <c r="J720" s="191"/>
      <c r="K720" s="179" t="str">
        <f t="shared" si="127"/>
        <v>יחידת מדפים</v>
      </c>
      <c r="L720" s="180"/>
      <c r="M720" s="181">
        <f t="shared" si="125"/>
        <v>-4</v>
      </c>
      <c r="N720" s="181">
        <f t="shared" si="126"/>
        <v>0</v>
      </c>
      <c r="O720" s="180"/>
      <c r="P720" s="192"/>
      <c r="Q720" s="185" t="str">
        <f t="shared" si="132"/>
        <v>תשושי נפש</v>
      </c>
      <c r="R720" s="185">
        <f t="shared" si="133"/>
        <v>45</v>
      </c>
      <c r="S720" s="185" t="str">
        <f t="shared" si="134"/>
        <v>ריהוט</v>
      </c>
      <c r="T720" s="186" t="str">
        <f t="shared" si="135"/>
        <v>יחידת מדפים</v>
      </c>
      <c r="U720" s="187">
        <f t="shared" si="129"/>
        <v>0</v>
      </c>
      <c r="V720" s="181">
        <f t="shared" si="130"/>
        <v>-4</v>
      </c>
      <c r="W720" s="181">
        <f t="shared" si="131"/>
        <v>600</v>
      </c>
      <c r="X720" s="181">
        <f t="shared" si="128"/>
        <v>0</v>
      </c>
      <c r="Y720" s="193"/>
      <c r="AA720" s="189" t="str">
        <f>'טבלה מרכזת תקן מקור'!A720</f>
        <v>תשושי נפש</v>
      </c>
      <c r="AB720" s="189">
        <f>'טבלה מרכזת תקן מקור'!B720</f>
        <v>45</v>
      </c>
      <c r="AC720" s="189" t="str">
        <f>'טבלה מרכזת תקן מקור'!C720</f>
        <v>ריהוט</v>
      </c>
      <c r="AD720" s="189" t="str">
        <f>'טבלה מרכזת תקן מקור'!D720</f>
        <v>חדרי פעילות/תעסוקה</v>
      </c>
      <c r="AE720" s="189" t="str">
        <f>'טבלה מרכזת תקן מקור'!E720</f>
        <v>יחידת מדפים</v>
      </c>
      <c r="AF720" s="189">
        <f>'טבלה מרכזת תקן מקור'!F720</f>
        <v>600</v>
      </c>
      <c r="AG720" s="189">
        <f>'טבלה מרכזת תקן מקור'!G720</f>
        <v>4</v>
      </c>
      <c r="AH720" s="189">
        <f>'טבלה מרכזת תקן מקור'!H720</f>
        <v>2400</v>
      </c>
    </row>
    <row r="721" spans="2:34" ht="15" thickBot="1" x14ac:dyDescent="0.25">
      <c r="B721" s="190" t="str">
        <f>תקן[[#This Row],[סוג מרכז]]</f>
        <v>תשושי נפש</v>
      </c>
      <c r="C721" s="190">
        <f>תקן[[#This Row],[גודל מרכז]]</f>
        <v>45</v>
      </c>
      <c r="D721" s="190" t="str">
        <f>תקן[[#This Row],[סוג פריט]]</f>
        <v>ריהוט</v>
      </c>
      <c r="E721" s="190" t="str">
        <f>תקן[[#This Row],[קטגוריה]]</f>
        <v>מחסנים - מטבח, כללי, תעסוקה</v>
      </c>
      <c r="F721" s="177" t="str">
        <f>תקן[[#This Row],[תיאור הפריט]]</f>
        <v>יחידת מדפים</v>
      </c>
      <c r="G721" s="190">
        <f>תקן[[#This Row],[עלות פריט]]</f>
        <v>600</v>
      </c>
      <c r="H721" s="190">
        <f>תקן[[#This Row],[כמות]]</f>
        <v>5</v>
      </c>
      <c r="I721" s="190">
        <f>תקן[[#This Row],[סהכ עלות]]</f>
        <v>3000</v>
      </c>
      <c r="J721" s="191"/>
      <c r="K721" s="179" t="str">
        <f t="shared" si="127"/>
        <v>יחידת מדפים</v>
      </c>
      <c r="L721" s="180"/>
      <c r="M721" s="181">
        <f t="shared" si="125"/>
        <v>-5</v>
      </c>
      <c r="N721" s="181">
        <f t="shared" si="126"/>
        <v>0</v>
      </c>
      <c r="O721" s="180"/>
      <c r="P721" s="192"/>
      <c r="Q721" s="185" t="str">
        <f t="shared" si="132"/>
        <v>תשושי נפש</v>
      </c>
      <c r="R721" s="185">
        <f t="shared" si="133"/>
        <v>45</v>
      </c>
      <c r="S721" s="185" t="str">
        <f t="shared" si="134"/>
        <v>ריהוט</v>
      </c>
      <c r="T721" s="186" t="str">
        <f t="shared" si="135"/>
        <v>יחידת מדפים</v>
      </c>
      <c r="U721" s="187">
        <f t="shared" si="129"/>
        <v>0</v>
      </c>
      <c r="V721" s="181">
        <f t="shared" si="130"/>
        <v>-5</v>
      </c>
      <c r="W721" s="181">
        <f t="shared" si="131"/>
        <v>600</v>
      </c>
      <c r="X721" s="181">
        <f t="shared" si="128"/>
        <v>0</v>
      </c>
      <c r="Y721" s="193"/>
      <c r="AA721" s="189" t="str">
        <f>'טבלה מרכזת תקן מקור'!A721</f>
        <v>תשושי נפש</v>
      </c>
      <c r="AB721" s="189">
        <f>'טבלה מרכזת תקן מקור'!B721</f>
        <v>45</v>
      </c>
      <c r="AC721" s="189" t="str">
        <f>'טבלה מרכזת תקן מקור'!C721</f>
        <v>ריהוט</v>
      </c>
      <c r="AD721" s="189" t="str">
        <f>'טבלה מרכזת תקן מקור'!D721</f>
        <v>מחסנים - מטבח, כללי, תעסוקה</v>
      </c>
      <c r="AE721" s="189" t="str">
        <f>'טבלה מרכזת תקן מקור'!E721</f>
        <v>יחידת מדפים</v>
      </c>
      <c r="AF721" s="189">
        <f>'טבלה מרכזת תקן מקור'!F721</f>
        <v>600</v>
      </c>
      <c r="AG721" s="189">
        <f>'טבלה מרכזת תקן מקור'!G721</f>
        <v>5</v>
      </c>
      <c r="AH721" s="189">
        <f>'טבלה מרכזת תקן מקור'!H721</f>
        <v>3000</v>
      </c>
    </row>
    <row r="722" spans="2:34" ht="15" thickBot="1" x14ac:dyDescent="0.25">
      <c r="B722" s="190" t="str">
        <f>תקן[[#This Row],[סוג מרכז]]</f>
        <v>תשושי נפש</v>
      </c>
      <c r="C722" s="190">
        <f>תקן[[#This Row],[גודל מרכז]]</f>
        <v>45</v>
      </c>
      <c r="D722" s="190" t="str">
        <f>תקן[[#This Row],[סוג פריט]]</f>
        <v>ריהוט</v>
      </c>
      <c r="E722" s="190" t="str">
        <f>תקן[[#This Row],[קטגוריה]]</f>
        <v>חדר מזכירות וקבלה</v>
      </c>
      <c r="F722" s="177" t="str">
        <f>תקן[[#This Row],[תיאור הפריט]]</f>
        <v>כוננית פתוחה</v>
      </c>
      <c r="G722" s="190">
        <f>תקן[[#This Row],[עלות פריט]]</f>
        <v>800</v>
      </c>
      <c r="H722" s="190">
        <f>תקן[[#This Row],[כמות]]</f>
        <v>1</v>
      </c>
      <c r="I722" s="190">
        <f>תקן[[#This Row],[סהכ עלות]]</f>
        <v>800</v>
      </c>
      <c r="J722" s="191"/>
      <c r="K722" s="179" t="str">
        <f t="shared" si="127"/>
        <v>כוננית פתוחה</v>
      </c>
      <c r="L722" s="180"/>
      <c r="M722" s="181">
        <f t="shared" si="125"/>
        <v>-1</v>
      </c>
      <c r="N722" s="181">
        <f t="shared" si="126"/>
        <v>0</v>
      </c>
      <c r="O722" s="180"/>
      <c r="P722" s="192"/>
      <c r="Q722" s="185" t="str">
        <f t="shared" si="132"/>
        <v>תשושי נפש</v>
      </c>
      <c r="R722" s="185">
        <f t="shared" si="133"/>
        <v>45</v>
      </c>
      <c r="S722" s="185" t="str">
        <f t="shared" si="134"/>
        <v>ריהוט</v>
      </c>
      <c r="T722" s="186" t="str">
        <f t="shared" si="135"/>
        <v>כוננית פתוחה</v>
      </c>
      <c r="U722" s="187">
        <f t="shared" si="129"/>
        <v>0</v>
      </c>
      <c r="V722" s="181">
        <f t="shared" si="130"/>
        <v>-1</v>
      </c>
      <c r="W722" s="181">
        <f t="shared" si="131"/>
        <v>800</v>
      </c>
      <c r="X722" s="181">
        <f t="shared" si="128"/>
        <v>0</v>
      </c>
      <c r="Y722" s="193"/>
      <c r="AA722" s="189" t="str">
        <f>'טבלה מרכזת תקן מקור'!A722</f>
        <v>תשושי נפש</v>
      </c>
      <c r="AB722" s="189">
        <f>'טבלה מרכזת תקן מקור'!B722</f>
        <v>45</v>
      </c>
      <c r="AC722" s="189" t="str">
        <f>'טבלה מרכזת תקן מקור'!C722</f>
        <v>ריהוט</v>
      </c>
      <c r="AD722" s="189" t="str">
        <f>'טבלה מרכזת תקן מקור'!D722</f>
        <v>חדר מזכירות וקבלה</v>
      </c>
      <c r="AE722" s="189" t="str">
        <f>'טבלה מרכזת תקן מקור'!E722</f>
        <v>כוננית פתוחה</v>
      </c>
      <c r="AF722" s="189">
        <f>'טבלה מרכזת תקן מקור'!F722</f>
        <v>800</v>
      </c>
      <c r="AG722" s="189">
        <f>'טבלה מרכזת תקן מקור'!G722</f>
        <v>1</v>
      </c>
      <c r="AH722" s="189">
        <f>'טבלה מרכזת תקן מקור'!H722</f>
        <v>800</v>
      </c>
    </row>
    <row r="723" spans="2:34" ht="15" thickBot="1" x14ac:dyDescent="0.25">
      <c r="B723" s="190" t="str">
        <f>תקן[[#This Row],[סוג מרכז]]</f>
        <v>תשושי נפש</v>
      </c>
      <c r="C723" s="190">
        <f>תקן[[#This Row],[גודל מרכז]]</f>
        <v>45</v>
      </c>
      <c r="D723" s="190" t="str">
        <f>תקן[[#This Row],[סוג פריט]]</f>
        <v>ריהוט</v>
      </c>
      <c r="E723" s="190" t="str">
        <f>תקן[[#This Row],[קטגוריה]]</f>
        <v>חדר מחשבים</v>
      </c>
      <c r="F723" s="177" t="str">
        <f>תקן[[#This Row],[תיאור הפריט]]</f>
        <v>כוננית פתוחה</v>
      </c>
      <c r="G723" s="190">
        <f>תקן[[#This Row],[עלות פריט]]</f>
        <v>1400</v>
      </c>
      <c r="H723" s="190">
        <f>תקן[[#This Row],[כמות]]</f>
        <v>0</v>
      </c>
      <c r="I723" s="190">
        <f>תקן[[#This Row],[סהכ עלות]]</f>
        <v>0</v>
      </c>
      <c r="J723" s="191"/>
      <c r="K723" s="179" t="str">
        <f t="shared" si="127"/>
        <v>כוננית פתוחה</v>
      </c>
      <c r="L723" s="180"/>
      <c r="M723" s="181">
        <f t="shared" si="125"/>
        <v>0</v>
      </c>
      <c r="N723" s="181">
        <f t="shared" si="126"/>
        <v>0</v>
      </c>
      <c r="O723" s="180"/>
      <c r="P723" s="192"/>
      <c r="Q723" s="185" t="str">
        <f t="shared" si="132"/>
        <v>תשושי נפש</v>
      </c>
      <c r="R723" s="185">
        <f t="shared" si="133"/>
        <v>45</v>
      </c>
      <c r="S723" s="185" t="str">
        <f t="shared" si="134"/>
        <v>ריהוט</v>
      </c>
      <c r="T723" s="186" t="str">
        <f t="shared" si="135"/>
        <v>כוננית פתוחה</v>
      </c>
      <c r="U723" s="187">
        <f t="shared" si="129"/>
        <v>0</v>
      </c>
      <c r="V723" s="181">
        <f t="shared" si="130"/>
        <v>0</v>
      </c>
      <c r="W723" s="181">
        <f t="shared" si="131"/>
        <v>1400</v>
      </c>
      <c r="X723" s="181">
        <f t="shared" si="128"/>
        <v>0</v>
      </c>
      <c r="Y723" s="193"/>
      <c r="AA723" s="189" t="str">
        <f>'טבלה מרכזת תקן מקור'!A723</f>
        <v>תשושי נפש</v>
      </c>
      <c r="AB723" s="189">
        <f>'טבלה מרכזת תקן מקור'!B723</f>
        <v>45</v>
      </c>
      <c r="AC723" s="189" t="str">
        <f>'טבלה מרכזת תקן מקור'!C723</f>
        <v>ריהוט</v>
      </c>
      <c r="AD723" s="189" t="str">
        <f>'טבלה מרכזת תקן מקור'!D723</f>
        <v>חדר מחשבים</v>
      </c>
      <c r="AE723" s="189" t="str">
        <f>'טבלה מרכזת תקן מקור'!E723</f>
        <v>כוננית פתוחה</v>
      </c>
      <c r="AF723" s="189">
        <f>'טבלה מרכזת תקן מקור'!F723</f>
        <v>1400</v>
      </c>
      <c r="AG723" s="189">
        <f>'טבלה מרכזת תקן מקור'!G723</f>
        <v>0</v>
      </c>
      <c r="AH723" s="189">
        <f>'טבלה מרכזת תקן מקור'!H723</f>
        <v>0</v>
      </c>
    </row>
    <row r="724" spans="2:34" ht="15" thickBot="1" x14ac:dyDescent="0.25">
      <c r="B724" s="190" t="str">
        <f>תקן[[#This Row],[סוג מרכז]]</f>
        <v>תשושי נפש</v>
      </c>
      <c r="C724" s="190">
        <f>תקן[[#This Row],[גודל מרכז]]</f>
        <v>45</v>
      </c>
      <c r="D724" s="190" t="str">
        <f>תקן[[#This Row],[סוג פריט]]</f>
        <v>ריהוט</v>
      </c>
      <c r="E724" s="190" t="str">
        <f>תקן[[#This Row],[קטגוריה]]</f>
        <v>חדרי צוות/רב תחומי</v>
      </c>
      <c r="F724" s="177" t="str">
        <f>תקן[[#This Row],[תיאור הפריט]]</f>
        <v>כוננית פתוחה</v>
      </c>
      <c r="G724" s="190">
        <f>תקן[[#This Row],[עלות פריט]]</f>
        <v>800</v>
      </c>
      <c r="H724" s="190">
        <f>תקן[[#This Row],[כמות]]</f>
        <v>2</v>
      </c>
      <c r="I724" s="190">
        <f>תקן[[#This Row],[סהכ עלות]]</f>
        <v>1600</v>
      </c>
      <c r="J724" s="191"/>
      <c r="K724" s="179" t="str">
        <f t="shared" si="127"/>
        <v>כוננית פתוחה</v>
      </c>
      <c r="L724" s="180"/>
      <c r="M724" s="181">
        <f t="shared" si="125"/>
        <v>-2</v>
      </c>
      <c r="N724" s="181">
        <f t="shared" si="126"/>
        <v>0</v>
      </c>
      <c r="O724" s="180"/>
      <c r="P724" s="192"/>
      <c r="Q724" s="185" t="str">
        <f t="shared" si="132"/>
        <v>תשושי נפש</v>
      </c>
      <c r="R724" s="185">
        <f t="shared" si="133"/>
        <v>45</v>
      </c>
      <c r="S724" s="185" t="str">
        <f t="shared" si="134"/>
        <v>ריהוט</v>
      </c>
      <c r="T724" s="186" t="str">
        <f t="shared" si="135"/>
        <v>כוננית פתוחה</v>
      </c>
      <c r="U724" s="187">
        <f t="shared" si="129"/>
        <v>0</v>
      </c>
      <c r="V724" s="181">
        <f t="shared" si="130"/>
        <v>-2</v>
      </c>
      <c r="W724" s="181">
        <f t="shared" si="131"/>
        <v>800</v>
      </c>
      <c r="X724" s="181">
        <f t="shared" si="128"/>
        <v>0</v>
      </c>
      <c r="Y724" s="193"/>
      <c r="AA724" s="189" t="str">
        <f>'טבלה מרכזת תקן מקור'!A724</f>
        <v>תשושי נפש</v>
      </c>
      <c r="AB724" s="189">
        <f>'טבלה מרכזת תקן מקור'!B724</f>
        <v>45</v>
      </c>
      <c r="AC724" s="189" t="str">
        <f>'טבלה מרכזת תקן מקור'!C724</f>
        <v>ריהוט</v>
      </c>
      <c r="AD724" s="189" t="str">
        <f>'טבלה מרכזת תקן מקור'!D724</f>
        <v>חדרי צוות/רב תחומי</v>
      </c>
      <c r="AE724" s="189" t="str">
        <f>'טבלה מרכזת תקן מקור'!E724</f>
        <v>כוננית פתוחה</v>
      </c>
      <c r="AF724" s="189">
        <f>'טבלה מרכזת תקן מקור'!F724</f>
        <v>800</v>
      </c>
      <c r="AG724" s="189">
        <f>'טבלה מרכזת תקן מקור'!G724</f>
        <v>2</v>
      </c>
      <c r="AH724" s="189">
        <f>'טבלה מרכזת תקן מקור'!H724</f>
        <v>1600</v>
      </c>
    </row>
    <row r="725" spans="2:34" ht="15" thickBot="1" x14ac:dyDescent="0.25">
      <c r="B725" s="190" t="str">
        <f>תקן[[#This Row],[סוג מרכז]]</f>
        <v>תשושי נפש</v>
      </c>
      <c r="C725" s="190">
        <f>תקן[[#This Row],[גודל מרכז]]</f>
        <v>45</v>
      </c>
      <c r="D725" s="190" t="str">
        <f>תקן[[#This Row],[סוג פריט]]</f>
        <v>ריהוט</v>
      </c>
      <c r="E725" s="190" t="str">
        <f>תקן[[#This Row],[קטגוריה]]</f>
        <v>מכבסה</v>
      </c>
      <c r="F725" s="177" t="str">
        <f>תקן[[#This Row],[תיאור הפריט]]</f>
        <v>כוננית פתוחה</v>
      </c>
      <c r="G725" s="190">
        <f>תקן[[#This Row],[עלות פריט]]</f>
        <v>1200</v>
      </c>
      <c r="H725" s="190">
        <f>תקן[[#This Row],[כמות]]</f>
        <v>1</v>
      </c>
      <c r="I725" s="190">
        <f>תקן[[#This Row],[סהכ עלות]]</f>
        <v>1200</v>
      </c>
      <c r="J725" s="191"/>
      <c r="K725" s="179" t="str">
        <f t="shared" si="127"/>
        <v>כוננית פתוחה</v>
      </c>
      <c r="L725" s="180"/>
      <c r="M725" s="181">
        <f t="shared" si="125"/>
        <v>-1</v>
      </c>
      <c r="N725" s="181">
        <f t="shared" si="126"/>
        <v>0</v>
      </c>
      <c r="O725" s="180"/>
      <c r="P725" s="192"/>
      <c r="Q725" s="185" t="str">
        <f t="shared" si="132"/>
        <v>תשושי נפש</v>
      </c>
      <c r="R725" s="185">
        <f t="shared" si="133"/>
        <v>45</v>
      </c>
      <c r="S725" s="185" t="str">
        <f t="shared" si="134"/>
        <v>ריהוט</v>
      </c>
      <c r="T725" s="186" t="str">
        <f t="shared" si="135"/>
        <v>כוננית פתוחה</v>
      </c>
      <c r="U725" s="187">
        <f t="shared" si="129"/>
        <v>0</v>
      </c>
      <c r="V725" s="181">
        <f t="shared" si="130"/>
        <v>-1</v>
      </c>
      <c r="W725" s="181">
        <f t="shared" si="131"/>
        <v>1200</v>
      </c>
      <c r="X725" s="181">
        <f t="shared" si="128"/>
        <v>0</v>
      </c>
      <c r="Y725" s="193"/>
      <c r="AA725" s="189" t="str">
        <f>'טבלה מרכזת תקן מקור'!A725</f>
        <v>תשושי נפש</v>
      </c>
      <c r="AB725" s="189">
        <f>'טבלה מרכזת תקן מקור'!B725</f>
        <v>45</v>
      </c>
      <c r="AC725" s="189" t="str">
        <f>'טבלה מרכזת תקן מקור'!C725</f>
        <v>ריהוט</v>
      </c>
      <c r="AD725" s="189" t="str">
        <f>'טבלה מרכזת תקן מקור'!D725</f>
        <v>מכבסה</v>
      </c>
      <c r="AE725" s="189" t="str">
        <f>'טבלה מרכזת תקן מקור'!E725</f>
        <v>כוננית פתוחה</v>
      </c>
      <c r="AF725" s="189">
        <f>'טבלה מרכזת תקן מקור'!F725</f>
        <v>1200</v>
      </c>
      <c r="AG725" s="189">
        <f>'טבלה מרכזת תקן מקור'!G725</f>
        <v>1</v>
      </c>
      <c r="AH725" s="189">
        <f>'טבלה מרכזת תקן מקור'!H725</f>
        <v>1200</v>
      </c>
    </row>
    <row r="726" spans="2:34" ht="15" thickBot="1" x14ac:dyDescent="0.25">
      <c r="B726" s="190" t="str">
        <f>תקן[[#This Row],[סוג מרכז]]</f>
        <v>תשושי נפש</v>
      </c>
      <c r="C726" s="190">
        <f>תקן[[#This Row],[גודל מרכז]]</f>
        <v>45</v>
      </c>
      <c r="D726" s="190" t="str">
        <f>תקן[[#This Row],[סוג פריט]]</f>
        <v>ריהוט</v>
      </c>
      <c r="E726" s="190" t="str">
        <f>תקן[[#This Row],[קטגוריה]]</f>
        <v>אולם כניסה</v>
      </c>
      <c r="F726" s="177" t="str">
        <f>תקן[[#This Row],[תיאור הפריט]]</f>
        <v xml:space="preserve">כורסת הסבה  </v>
      </c>
      <c r="G726" s="190">
        <f>תקן[[#This Row],[עלות פריט]]</f>
        <v>750</v>
      </c>
      <c r="H726" s="190">
        <f>תקן[[#This Row],[כמות]]</f>
        <v>4</v>
      </c>
      <c r="I726" s="190">
        <f>תקן[[#This Row],[סהכ עלות]]</f>
        <v>3000</v>
      </c>
      <c r="J726" s="191"/>
      <c r="K726" s="179" t="str">
        <f t="shared" si="127"/>
        <v xml:space="preserve">כורסת הסבה  </v>
      </c>
      <c r="L726" s="180"/>
      <c r="M726" s="181">
        <f t="shared" si="125"/>
        <v>-4</v>
      </c>
      <c r="N726" s="181">
        <f t="shared" si="126"/>
        <v>0</v>
      </c>
      <c r="O726" s="180"/>
      <c r="P726" s="192"/>
      <c r="Q726" s="185" t="str">
        <f t="shared" si="132"/>
        <v>תשושי נפש</v>
      </c>
      <c r="R726" s="185">
        <f t="shared" si="133"/>
        <v>45</v>
      </c>
      <c r="S726" s="185" t="str">
        <f t="shared" si="134"/>
        <v>ריהוט</v>
      </c>
      <c r="T726" s="186" t="str">
        <f t="shared" si="135"/>
        <v xml:space="preserve">כורסת הסבה  </v>
      </c>
      <c r="U726" s="187">
        <f t="shared" si="129"/>
        <v>0</v>
      </c>
      <c r="V726" s="181">
        <f t="shared" si="130"/>
        <v>-4</v>
      </c>
      <c r="W726" s="181">
        <f t="shared" si="131"/>
        <v>750</v>
      </c>
      <c r="X726" s="181">
        <f t="shared" si="128"/>
        <v>0</v>
      </c>
      <c r="Y726" s="193"/>
      <c r="AA726" s="189" t="str">
        <f>'טבלה מרכזת תקן מקור'!A726</f>
        <v>תשושי נפש</v>
      </c>
      <c r="AB726" s="189">
        <f>'טבלה מרכזת תקן מקור'!B726</f>
        <v>45</v>
      </c>
      <c r="AC726" s="189" t="str">
        <f>'טבלה מרכזת תקן מקור'!C726</f>
        <v>ריהוט</v>
      </c>
      <c r="AD726" s="189" t="str">
        <f>'טבלה מרכזת תקן מקור'!D726</f>
        <v>אולם כניסה</v>
      </c>
      <c r="AE726" s="189" t="str">
        <f>'טבלה מרכזת תקן מקור'!E726</f>
        <v xml:space="preserve">כורסת הסבה  </v>
      </c>
      <c r="AF726" s="189">
        <f>'טבלה מרכזת תקן מקור'!F726</f>
        <v>750</v>
      </c>
      <c r="AG726" s="189">
        <f>'טבלה מרכזת תקן מקור'!G726</f>
        <v>4</v>
      </c>
      <c r="AH726" s="189">
        <f>'טבלה מרכזת תקן מקור'!H726</f>
        <v>3000</v>
      </c>
    </row>
    <row r="727" spans="2:34" ht="15" thickBot="1" x14ac:dyDescent="0.25">
      <c r="B727" s="190" t="str">
        <f>תקן[[#This Row],[סוג מרכז]]</f>
        <v>תשושי נפש</v>
      </c>
      <c r="C727" s="190">
        <f>תקן[[#This Row],[גודל מרכז]]</f>
        <v>45</v>
      </c>
      <c r="D727" s="190" t="str">
        <f>תקן[[#This Row],[סוג פריט]]</f>
        <v>ריהוט</v>
      </c>
      <c r="E727" s="190" t="str">
        <f>תקן[[#This Row],[קטגוריה]]</f>
        <v>חדר מנוחה</v>
      </c>
      <c r="F727" s="177" t="str">
        <f>תקן[[#This Row],[תיאור הפריט]]</f>
        <v>כורסת מנוחה</v>
      </c>
      <c r="G727" s="190">
        <f>תקן[[#This Row],[עלות פריט]]</f>
        <v>2000</v>
      </c>
      <c r="H727" s="190">
        <f>תקן[[#This Row],[כמות]]</f>
        <v>2</v>
      </c>
      <c r="I727" s="190">
        <f>תקן[[#This Row],[סהכ עלות]]</f>
        <v>4000</v>
      </c>
      <c r="J727" s="191"/>
      <c r="K727" s="179" t="str">
        <f t="shared" si="127"/>
        <v>כורסת מנוחה</v>
      </c>
      <c r="L727" s="180"/>
      <c r="M727" s="181">
        <f t="shared" si="125"/>
        <v>-2</v>
      </c>
      <c r="N727" s="181">
        <f t="shared" si="126"/>
        <v>0</v>
      </c>
      <c r="O727" s="180"/>
      <c r="P727" s="192"/>
      <c r="Q727" s="185" t="str">
        <f t="shared" si="132"/>
        <v>תשושי נפש</v>
      </c>
      <c r="R727" s="185">
        <f t="shared" si="133"/>
        <v>45</v>
      </c>
      <c r="S727" s="185" t="str">
        <f t="shared" si="134"/>
        <v>ריהוט</v>
      </c>
      <c r="T727" s="186" t="str">
        <f t="shared" si="135"/>
        <v>כורסת מנוחה</v>
      </c>
      <c r="U727" s="187">
        <f t="shared" si="129"/>
        <v>0</v>
      </c>
      <c r="V727" s="181">
        <f t="shared" si="130"/>
        <v>-2</v>
      </c>
      <c r="W727" s="181">
        <f t="shared" si="131"/>
        <v>2000</v>
      </c>
      <c r="X727" s="181">
        <f t="shared" si="128"/>
        <v>0</v>
      </c>
      <c r="Y727" s="193"/>
      <c r="AA727" s="189" t="str">
        <f>'טבלה מרכזת תקן מקור'!A727</f>
        <v>תשושי נפש</v>
      </c>
      <c r="AB727" s="189">
        <f>'טבלה מרכזת תקן מקור'!B727</f>
        <v>45</v>
      </c>
      <c r="AC727" s="189" t="str">
        <f>'טבלה מרכזת תקן מקור'!C727</f>
        <v>ריהוט</v>
      </c>
      <c r="AD727" s="189" t="str">
        <f>'טבלה מרכזת תקן מקור'!D727</f>
        <v>חדר מנוחה</v>
      </c>
      <c r="AE727" s="189" t="str">
        <f>'טבלה מרכזת תקן מקור'!E727</f>
        <v>כורסת מנוחה</v>
      </c>
      <c r="AF727" s="189">
        <f>'טבלה מרכזת תקן מקור'!F727</f>
        <v>2000</v>
      </c>
      <c r="AG727" s="189">
        <f>'טבלה מרכזת תקן מקור'!G727</f>
        <v>2</v>
      </c>
      <c r="AH727" s="189">
        <f>'טבלה מרכזת תקן מקור'!H727</f>
        <v>4000</v>
      </c>
    </row>
    <row r="728" spans="2:34" ht="15" thickBot="1" x14ac:dyDescent="0.25">
      <c r="B728" s="190" t="str">
        <f>תקן[[#This Row],[סוג מרכז]]</f>
        <v>תשושי נפש</v>
      </c>
      <c r="C728" s="190">
        <f>תקן[[#This Row],[גודל מרכז]]</f>
        <v>45</v>
      </c>
      <c r="D728" s="190" t="str">
        <f>תקן[[#This Row],[סוג פריט]]</f>
        <v>ריהוט</v>
      </c>
      <c r="E728" s="190" t="str">
        <f>תקן[[#This Row],[קטגוריה]]</f>
        <v>חדר מנוחה</v>
      </c>
      <c r="F728" s="177" t="str">
        <f>תקן[[#This Row],[תיאור הפריט]]</f>
        <v>כורסת מנוחה חשמלית</v>
      </c>
      <c r="G728" s="190">
        <f>תקן[[#This Row],[עלות פריט]]</f>
        <v>4000</v>
      </c>
      <c r="H728" s="190">
        <f>תקן[[#This Row],[כמות]]</f>
        <v>1</v>
      </c>
      <c r="I728" s="190">
        <f>תקן[[#This Row],[סהכ עלות]]</f>
        <v>4000</v>
      </c>
      <c r="J728" s="191"/>
      <c r="K728" s="179" t="str">
        <f t="shared" si="127"/>
        <v>כורסת מנוחה חשמלית</v>
      </c>
      <c r="L728" s="180"/>
      <c r="M728" s="181">
        <f t="shared" si="125"/>
        <v>-1</v>
      </c>
      <c r="N728" s="181">
        <f t="shared" si="126"/>
        <v>0</v>
      </c>
      <c r="O728" s="180"/>
      <c r="P728" s="192"/>
      <c r="Q728" s="185" t="str">
        <f t="shared" si="132"/>
        <v>תשושי נפש</v>
      </c>
      <c r="R728" s="185">
        <f t="shared" si="133"/>
        <v>45</v>
      </c>
      <c r="S728" s="185" t="str">
        <f t="shared" si="134"/>
        <v>ריהוט</v>
      </c>
      <c r="T728" s="186" t="str">
        <f t="shared" si="135"/>
        <v>כורסת מנוחה חשמלית</v>
      </c>
      <c r="U728" s="187">
        <f t="shared" si="129"/>
        <v>0</v>
      </c>
      <c r="V728" s="181">
        <f t="shared" si="130"/>
        <v>-1</v>
      </c>
      <c r="W728" s="181">
        <f t="shared" si="131"/>
        <v>4000</v>
      </c>
      <c r="X728" s="181">
        <f t="shared" si="128"/>
        <v>0</v>
      </c>
      <c r="Y728" s="193"/>
      <c r="AA728" s="189" t="str">
        <f>'טבלה מרכזת תקן מקור'!A728</f>
        <v>תשושי נפש</v>
      </c>
      <c r="AB728" s="189">
        <f>'טבלה מרכזת תקן מקור'!B728</f>
        <v>45</v>
      </c>
      <c r="AC728" s="189" t="str">
        <f>'טבלה מרכזת תקן מקור'!C728</f>
        <v>ריהוט</v>
      </c>
      <c r="AD728" s="189" t="str">
        <f>'טבלה מרכזת תקן מקור'!D728</f>
        <v>חדר מנוחה</v>
      </c>
      <c r="AE728" s="189" t="str">
        <f>'טבלה מרכזת תקן מקור'!E728</f>
        <v>כורסת מנוחה חשמלית</v>
      </c>
      <c r="AF728" s="189">
        <f>'טבלה מרכזת תקן מקור'!F728</f>
        <v>4000</v>
      </c>
      <c r="AG728" s="189">
        <f>'טבלה מרכזת תקן מקור'!G728</f>
        <v>1</v>
      </c>
      <c r="AH728" s="189">
        <f>'טבלה מרכזת תקן מקור'!H728</f>
        <v>4000</v>
      </c>
    </row>
    <row r="729" spans="2:34" ht="15" thickBot="1" x14ac:dyDescent="0.25">
      <c r="B729" s="190" t="str">
        <f>תקן[[#This Row],[סוג מרכז]]</f>
        <v>תשושי נפש</v>
      </c>
      <c r="C729" s="190">
        <f>תקן[[#This Row],[גודל מרכז]]</f>
        <v>45</v>
      </c>
      <c r="D729" s="190" t="str">
        <f>תקן[[#This Row],[סוג פריט]]</f>
        <v>ריהוט</v>
      </c>
      <c r="E729" s="190" t="str">
        <f>תקן[[#This Row],[קטגוריה]]</f>
        <v>חדר אוכל</v>
      </c>
      <c r="F729" s="177" t="str">
        <f>תקן[[#This Row],[תיאור הפריט]]</f>
        <v>כיסא אוכל</v>
      </c>
      <c r="G729" s="190">
        <f>תקן[[#This Row],[עלות פריט]]</f>
        <v>650</v>
      </c>
      <c r="H729" s="190">
        <f>תקן[[#This Row],[כמות]]</f>
        <v>50</v>
      </c>
      <c r="I729" s="190">
        <f>תקן[[#This Row],[סהכ עלות]]</f>
        <v>32500</v>
      </c>
      <c r="J729" s="191"/>
      <c r="K729" s="179" t="str">
        <f t="shared" si="127"/>
        <v>כיסא אוכל</v>
      </c>
      <c r="L729" s="180"/>
      <c r="M729" s="181">
        <f t="shared" si="125"/>
        <v>-50</v>
      </c>
      <c r="N729" s="181">
        <f t="shared" si="126"/>
        <v>0</v>
      </c>
      <c r="O729" s="180"/>
      <c r="P729" s="192"/>
      <c r="Q729" s="185" t="str">
        <f t="shared" si="132"/>
        <v>תשושי נפש</v>
      </c>
      <c r="R729" s="185">
        <f t="shared" si="133"/>
        <v>45</v>
      </c>
      <c r="S729" s="185" t="str">
        <f t="shared" si="134"/>
        <v>ריהוט</v>
      </c>
      <c r="T729" s="186" t="str">
        <f t="shared" si="135"/>
        <v>כיסא אוכל</v>
      </c>
      <c r="U729" s="187">
        <f t="shared" si="129"/>
        <v>0</v>
      </c>
      <c r="V729" s="181">
        <f t="shared" si="130"/>
        <v>-50</v>
      </c>
      <c r="W729" s="181">
        <f t="shared" si="131"/>
        <v>650</v>
      </c>
      <c r="X729" s="181">
        <f t="shared" si="128"/>
        <v>0</v>
      </c>
      <c r="Y729" s="193"/>
      <c r="AA729" s="189" t="str">
        <f>'טבלה מרכזת תקן מקור'!A729</f>
        <v>תשושי נפש</v>
      </c>
      <c r="AB729" s="189">
        <f>'טבלה מרכזת תקן מקור'!B729</f>
        <v>45</v>
      </c>
      <c r="AC729" s="189" t="str">
        <f>'טבלה מרכזת תקן מקור'!C729</f>
        <v>ריהוט</v>
      </c>
      <c r="AD729" s="189" t="str">
        <f>'טבלה מרכזת תקן מקור'!D729</f>
        <v>חדר אוכל</v>
      </c>
      <c r="AE729" s="189" t="str">
        <f>'טבלה מרכזת תקן מקור'!E729</f>
        <v>כיסא אוכל</v>
      </c>
      <c r="AF729" s="189">
        <f>'טבלה מרכזת תקן מקור'!F729</f>
        <v>650</v>
      </c>
      <c r="AG729" s="189">
        <f>'טבלה מרכזת תקן מקור'!G729</f>
        <v>50</v>
      </c>
      <c r="AH729" s="189">
        <f>'טבלה מרכזת תקן מקור'!H729</f>
        <v>32500</v>
      </c>
    </row>
    <row r="730" spans="2:34" ht="15" thickBot="1" x14ac:dyDescent="0.25">
      <c r="B730" s="190" t="str">
        <f>תקן[[#This Row],[סוג מרכז]]</f>
        <v>תשושי נפש</v>
      </c>
      <c r="C730" s="190">
        <f>תקן[[#This Row],[גודל מרכז]]</f>
        <v>45</v>
      </c>
      <c r="D730" s="190" t="str">
        <f>תקן[[#This Row],[סוג פריט]]</f>
        <v>ריהוט</v>
      </c>
      <c r="E730" s="190" t="str">
        <f>תקן[[#This Row],[קטגוריה]]</f>
        <v>כללי</v>
      </c>
      <c r="F730" s="177" t="str">
        <f>תקן[[#This Row],[תיאור הפריט]]</f>
        <v>כיסא גלגלים</v>
      </c>
      <c r="G730" s="190">
        <f>תקן[[#This Row],[עלות פריט]]</f>
        <v>1200</v>
      </c>
      <c r="H730" s="190">
        <f>תקן[[#This Row],[כמות]]</f>
        <v>1</v>
      </c>
      <c r="I730" s="190">
        <f>תקן[[#This Row],[סהכ עלות]]</f>
        <v>1200</v>
      </c>
      <c r="J730" s="191"/>
      <c r="K730" s="179" t="str">
        <f t="shared" si="127"/>
        <v>כיסא גלגלים</v>
      </c>
      <c r="L730" s="180"/>
      <c r="M730" s="181">
        <f t="shared" si="125"/>
        <v>-1</v>
      </c>
      <c r="N730" s="181">
        <f t="shared" si="126"/>
        <v>0</v>
      </c>
      <c r="O730" s="180"/>
      <c r="P730" s="192"/>
      <c r="Q730" s="185" t="str">
        <f t="shared" si="132"/>
        <v>תשושי נפש</v>
      </c>
      <c r="R730" s="185">
        <f t="shared" si="133"/>
        <v>45</v>
      </c>
      <c r="S730" s="185" t="str">
        <f t="shared" si="134"/>
        <v>ריהוט</v>
      </c>
      <c r="T730" s="186" t="str">
        <f t="shared" si="135"/>
        <v>כיסא גלגלים</v>
      </c>
      <c r="U730" s="187">
        <f t="shared" si="129"/>
        <v>0</v>
      </c>
      <c r="V730" s="181">
        <f t="shared" si="130"/>
        <v>-1</v>
      </c>
      <c r="W730" s="181">
        <f t="shared" si="131"/>
        <v>1200</v>
      </c>
      <c r="X730" s="181">
        <f t="shared" si="128"/>
        <v>0</v>
      </c>
      <c r="Y730" s="193"/>
      <c r="AA730" s="189" t="str">
        <f>'טבלה מרכזת תקן מקור'!A730</f>
        <v>תשושי נפש</v>
      </c>
      <c r="AB730" s="189">
        <f>'טבלה מרכזת תקן מקור'!B730</f>
        <v>45</v>
      </c>
      <c r="AC730" s="189" t="str">
        <f>'טבלה מרכזת תקן מקור'!C730</f>
        <v>ריהוט</v>
      </c>
      <c r="AD730" s="189" t="str">
        <f>'טבלה מרכזת תקן מקור'!D730</f>
        <v>כללי</v>
      </c>
      <c r="AE730" s="189" t="str">
        <f>'טבלה מרכזת תקן מקור'!E730</f>
        <v>כיסא גלגלים</v>
      </c>
      <c r="AF730" s="189">
        <f>'טבלה מרכזת תקן מקור'!F730</f>
        <v>1200</v>
      </c>
      <c r="AG730" s="189">
        <f>'טבלה מרכזת תקן מקור'!G730</f>
        <v>1</v>
      </c>
      <c r="AH730" s="189">
        <f>'טבלה מרכזת תקן מקור'!H730</f>
        <v>1200</v>
      </c>
    </row>
    <row r="731" spans="2:34" ht="15" thickBot="1" x14ac:dyDescent="0.25">
      <c r="B731" s="190" t="str">
        <f>תקן[[#This Row],[סוג מרכז]]</f>
        <v>תשושי נפש</v>
      </c>
      <c r="C731" s="190">
        <f>תקן[[#This Row],[גודל מרכז]]</f>
        <v>45</v>
      </c>
      <c r="D731" s="190" t="str">
        <f>תקן[[#This Row],[סוג פריט]]</f>
        <v>ריהוט</v>
      </c>
      <c r="E731" s="190" t="str">
        <f>תקן[[#This Row],[קטגוריה]]</f>
        <v>חצר פעילות ומנוחה</v>
      </c>
      <c r="F731" s="177" t="str">
        <f>תקן[[#This Row],[תיאור הפריט]]</f>
        <v>כיסא גן</v>
      </c>
      <c r="G731" s="190">
        <f>תקן[[#This Row],[עלות פריט]]</f>
        <v>200</v>
      </c>
      <c r="H731" s="190">
        <f>תקן[[#This Row],[כמות]]</f>
        <v>8</v>
      </c>
      <c r="I731" s="190">
        <f>תקן[[#This Row],[סהכ עלות]]</f>
        <v>1600</v>
      </c>
      <c r="J731" s="191"/>
      <c r="K731" s="179" t="str">
        <f t="shared" si="127"/>
        <v>כיסא גן</v>
      </c>
      <c r="L731" s="180"/>
      <c r="M731" s="181">
        <f t="shared" si="125"/>
        <v>-8</v>
      </c>
      <c r="N731" s="181">
        <f t="shared" si="126"/>
        <v>0</v>
      </c>
      <c r="O731" s="180"/>
      <c r="P731" s="192"/>
      <c r="Q731" s="185" t="str">
        <f t="shared" si="132"/>
        <v>תשושי נפש</v>
      </c>
      <c r="R731" s="185">
        <f t="shared" si="133"/>
        <v>45</v>
      </c>
      <c r="S731" s="185" t="str">
        <f t="shared" si="134"/>
        <v>ריהוט</v>
      </c>
      <c r="T731" s="186" t="str">
        <f t="shared" si="135"/>
        <v>כיסא גן</v>
      </c>
      <c r="U731" s="187">
        <f t="shared" si="129"/>
        <v>0</v>
      </c>
      <c r="V731" s="181">
        <f t="shared" si="130"/>
        <v>-8</v>
      </c>
      <c r="W731" s="181">
        <f t="shared" si="131"/>
        <v>200</v>
      </c>
      <c r="X731" s="181">
        <f t="shared" si="128"/>
        <v>0</v>
      </c>
      <c r="Y731" s="193"/>
      <c r="AA731" s="189" t="str">
        <f>'טבלה מרכזת תקן מקור'!A731</f>
        <v>תשושי נפש</v>
      </c>
      <c r="AB731" s="189">
        <f>'טבלה מרכזת תקן מקור'!B731</f>
        <v>45</v>
      </c>
      <c r="AC731" s="189" t="str">
        <f>'טבלה מרכזת תקן מקור'!C731</f>
        <v>ריהוט</v>
      </c>
      <c r="AD731" s="189" t="str">
        <f>'טבלה מרכזת תקן מקור'!D731</f>
        <v>חצר פעילות ומנוחה</v>
      </c>
      <c r="AE731" s="189" t="str">
        <f>'טבלה מרכזת תקן מקור'!E731</f>
        <v>כיסא גן</v>
      </c>
      <c r="AF731" s="189">
        <f>'טבלה מרכזת תקן מקור'!F731</f>
        <v>200</v>
      </c>
      <c r="AG731" s="189">
        <f>'טבלה מרכזת תקן מקור'!G731</f>
        <v>8</v>
      </c>
      <c r="AH731" s="189">
        <f>'טבלה מרכזת תקן מקור'!H731</f>
        <v>1600</v>
      </c>
    </row>
    <row r="732" spans="2:34" ht="15" thickBot="1" x14ac:dyDescent="0.25">
      <c r="B732" s="190" t="str">
        <f>תקן[[#This Row],[סוג מרכז]]</f>
        <v>תשושי נפש</v>
      </c>
      <c r="C732" s="190">
        <f>תקן[[#This Row],[גודל מרכז]]</f>
        <v>45</v>
      </c>
      <c r="D732" s="190" t="str">
        <f>תקן[[#This Row],[סוג פריט]]</f>
        <v>ריהוט</v>
      </c>
      <c r="E732" s="190" t="str">
        <f>תקן[[#This Row],[קטגוריה]]</f>
        <v>חדר מחשבים</v>
      </c>
      <c r="F732" s="177" t="str">
        <f>תקן[[#This Row],[תיאור הפריט]]</f>
        <v>כיסא מחשב</v>
      </c>
      <c r="G732" s="190">
        <f>תקן[[#This Row],[עלות פריט]]</f>
        <v>450</v>
      </c>
      <c r="H732" s="190">
        <f>תקן[[#This Row],[כמות]]</f>
        <v>2</v>
      </c>
      <c r="I732" s="190">
        <f>תקן[[#This Row],[סהכ עלות]]</f>
        <v>900</v>
      </c>
      <c r="J732" s="191"/>
      <c r="K732" s="179" t="str">
        <f t="shared" si="127"/>
        <v>כיסא מחשב</v>
      </c>
      <c r="L732" s="180"/>
      <c r="M732" s="181">
        <f t="shared" si="125"/>
        <v>-2</v>
      </c>
      <c r="N732" s="181">
        <f t="shared" si="126"/>
        <v>0</v>
      </c>
      <c r="O732" s="180"/>
      <c r="P732" s="192"/>
      <c r="Q732" s="185" t="str">
        <f t="shared" si="132"/>
        <v>תשושי נפש</v>
      </c>
      <c r="R732" s="185">
        <f t="shared" si="133"/>
        <v>45</v>
      </c>
      <c r="S732" s="185" t="str">
        <f t="shared" si="134"/>
        <v>ריהוט</v>
      </c>
      <c r="T732" s="186" t="str">
        <f t="shared" si="135"/>
        <v>כיסא מחשב</v>
      </c>
      <c r="U732" s="187">
        <f t="shared" si="129"/>
        <v>0</v>
      </c>
      <c r="V732" s="181">
        <f t="shared" si="130"/>
        <v>-2</v>
      </c>
      <c r="W732" s="181">
        <f t="shared" si="131"/>
        <v>450</v>
      </c>
      <c r="X732" s="181">
        <f t="shared" si="128"/>
        <v>0</v>
      </c>
      <c r="Y732" s="193"/>
      <c r="AA732" s="189" t="str">
        <f>'טבלה מרכזת תקן מקור'!A732</f>
        <v>תשושי נפש</v>
      </c>
      <c r="AB732" s="189">
        <f>'טבלה מרכזת תקן מקור'!B732</f>
        <v>45</v>
      </c>
      <c r="AC732" s="189" t="str">
        <f>'טבלה מרכזת תקן מקור'!C732</f>
        <v>ריהוט</v>
      </c>
      <c r="AD732" s="189" t="str">
        <f>'טבלה מרכזת תקן מקור'!D732</f>
        <v>חדר מחשבים</v>
      </c>
      <c r="AE732" s="189" t="str">
        <f>'טבלה מרכזת תקן מקור'!E732</f>
        <v>כיסא מחשב</v>
      </c>
      <c r="AF732" s="189">
        <f>'טבלה מרכזת תקן מקור'!F732</f>
        <v>450</v>
      </c>
      <c r="AG732" s="189">
        <f>'טבלה מרכזת תקן מקור'!G732</f>
        <v>2</v>
      </c>
      <c r="AH732" s="189">
        <f>'טבלה מרכזת תקן מקור'!H732</f>
        <v>900</v>
      </c>
    </row>
    <row r="733" spans="2:34" ht="15" thickBot="1" x14ac:dyDescent="0.25">
      <c r="B733" s="190" t="str">
        <f>תקן[[#This Row],[סוג מרכז]]</f>
        <v>תשושי נפש</v>
      </c>
      <c r="C733" s="190">
        <f>תקן[[#This Row],[גודל מרכז]]</f>
        <v>45</v>
      </c>
      <c r="D733" s="190" t="str">
        <f>תקן[[#This Row],[סוג פריט]]</f>
        <v>ריהוט</v>
      </c>
      <c r="E733" s="190" t="str">
        <f>תקן[[#This Row],[קטגוריה]]</f>
        <v>חדר מנהל</v>
      </c>
      <c r="F733" s="177" t="str">
        <f>תקן[[#This Row],[תיאור הפריט]]</f>
        <v>כיסא מנהל</v>
      </c>
      <c r="G733" s="190">
        <f>תקן[[#This Row],[עלות פריט]]</f>
        <v>1200</v>
      </c>
      <c r="H733" s="190">
        <f>תקן[[#This Row],[כמות]]</f>
        <v>1</v>
      </c>
      <c r="I733" s="190">
        <f>תקן[[#This Row],[סהכ עלות]]</f>
        <v>1200</v>
      </c>
      <c r="J733" s="191"/>
      <c r="K733" s="179" t="str">
        <f t="shared" si="127"/>
        <v>כיסא מנהל</v>
      </c>
      <c r="L733" s="180"/>
      <c r="M733" s="181">
        <f t="shared" si="125"/>
        <v>-1</v>
      </c>
      <c r="N733" s="181">
        <f t="shared" si="126"/>
        <v>0</v>
      </c>
      <c r="O733" s="180"/>
      <c r="P733" s="192"/>
      <c r="Q733" s="185" t="str">
        <f t="shared" si="132"/>
        <v>תשושי נפש</v>
      </c>
      <c r="R733" s="185">
        <f t="shared" si="133"/>
        <v>45</v>
      </c>
      <c r="S733" s="185" t="str">
        <f t="shared" si="134"/>
        <v>ריהוט</v>
      </c>
      <c r="T733" s="186" t="str">
        <f t="shared" si="135"/>
        <v>כיסא מנהל</v>
      </c>
      <c r="U733" s="187">
        <f t="shared" si="129"/>
        <v>0</v>
      </c>
      <c r="V733" s="181">
        <f t="shared" si="130"/>
        <v>-1</v>
      </c>
      <c r="W733" s="181">
        <f t="shared" si="131"/>
        <v>1200</v>
      </c>
      <c r="X733" s="181">
        <f t="shared" si="128"/>
        <v>0</v>
      </c>
      <c r="Y733" s="193"/>
      <c r="AA733" s="189" t="str">
        <f>'טבלה מרכזת תקן מקור'!A733</f>
        <v>תשושי נפש</v>
      </c>
      <c r="AB733" s="189">
        <f>'טבלה מרכזת תקן מקור'!B733</f>
        <v>45</v>
      </c>
      <c r="AC733" s="189" t="str">
        <f>'טבלה מרכזת תקן מקור'!C733</f>
        <v>ריהוט</v>
      </c>
      <c r="AD733" s="189" t="str">
        <f>'טבלה מרכזת תקן מקור'!D733</f>
        <v>חדר מנהל</v>
      </c>
      <c r="AE733" s="189" t="str">
        <f>'טבלה מרכזת תקן מקור'!E733</f>
        <v>כיסא מנהל</v>
      </c>
      <c r="AF733" s="189">
        <f>'טבלה מרכזת תקן מקור'!F733</f>
        <v>1200</v>
      </c>
      <c r="AG733" s="189">
        <f>'טבלה מרכזת תקן מקור'!G733</f>
        <v>1</v>
      </c>
      <c r="AH733" s="189">
        <f>'טבלה מרכזת תקן מקור'!H733</f>
        <v>1200</v>
      </c>
    </row>
    <row r="734" spans="2:34" ht="15" thickBot="1" x14ac:dyDescent="0.25">
      <c r="B734" s="190" t="str">
        <f>תקן[[#This Row],[סוג מרכז]]</f>
        <v>תשושי נפש</v>
      </c>
      <c r="C734" s="190">
        <f>תקן[[#This Row],[גודל מרכז]]</f>
        <v>45</v>
      </c>
      <c r="D734" s="190" t="str">
        <f>תקן[[#This Row],[סוג פריט]]</f>
        <v>ריהוט</v>
      </c>
      <c r="E734" s="190" t="str">
        <f>תקן[[#This Row],[קטגוריה]]</f>
        <v>אולם כניסה</v>
      </c>
      <c r="F734" s="177" t="str">
        <f>תקן[[#This Row],[תיאור הפריט]]</f>
        <v>כיסא פעילות/עובד</v>
      </c>
      <c r="G734" s="190">
        <f>תקן[[#This Row],[עלות פריט]]</f>
        <v>450</v>
      </c>
      <c r="H734" s="190">
        <f>תקן[[#This Row],[כמות]]</f>
        <v>5</v>
      </c>
      <c r="I734" s="190">
        <f>תקן[[#This Row],[סהכ עלות]]</f>
        <v>2250</v>
      </c>
      <c r="J734" s="191"/>
      <c r="K734" s="179" t="str">
        <f t="shared" si="127"/>
        <v>כיסא פעילות/עובד</v>
      </c>
      <c r="L734" s="180"/>
      <c r="M734" s="181">
        <f t="shared" si="125"/>
        <v>-5</v>
      </c>
      <c r="N734" s="181">
        <f t="shared" si="126"/>
        <v>0</v>
      </c>
      <c r="O734" s="180"/>
      <c r="P734" s="192"/>
      <c r="Q734" s="185" t="str">
        <f t="shared" si="132"/>
        <v>תשושי נפש</v>
      </c>
      <c r="R734" s="185">
        <f t="shared" si="133"/>
        <v>45</v>
      </c>
      <c r="S734" s="185" t="str">
        <f t="shared" si="134"/>
        <v>ריהוט</v>
      </c>
      <c r="T734" s="186" t="str">
        <f t="shared" si="135"/>
        <v>כיסא פעילות/עובד</v>
      </c>
      <c r="U734" s="187">
        <f t="shared" si="129"/>
        <v>0</v>
      </c>
      <c r="V734" s="181">
        <f t="shared" si="130"/>
        <v>-5</v>
      </c>
      <c r="W734" s="181">
        <f t="shared" si="131"/>
        <v>450</v>
      </c>
      <c r="X734" s="181">
        <f t="shared" si="128"/>
        <v>0</v>
      </c>
      <c r="Y734" s="193"/>
      <c r="AA734" s="189" t="str">
        <f>'טבלה מרכזת תקן מקור'!A734</f>
        <v>תשושי נפש</v>
      </c>
      <c r="AB734" s="189">
        <f>'טבלה מרכזת תקן מקור'!B734</f>
        <v>45</v>
      </c>
      <c r="AC734" s="189" t="str">
        <f>'טבלה מרכזת תקן מקור'!C734</f>
        <v>ריהוט</v>
      </c>
      <c r="AD734" s="189" t="str">
        <f>'טבלה מרכזת תקן מקור'!D734</f>
        <v>אולם כניסה</v>
      </c>
      <c r="AE734" s="189" t="str">
        <f>'טבלה מרכזת תקן מקור'!E734</f>
        <v>כיסא פעילות/עובד</v>
      </c>
      <c r="AF734" s="189">
        <f>'טבלה מרכזת תקן מקור'!F734</f>
        <v>450</v>
      </c>
      <c r="AG734" s="189">
        <f>'טבלה מרכזת תקן מקור'!G734</f>
        <v>5</v>
      </c>
      <c r="AH734" s="189">
        <f>'טבלה מרכזת תקן מקור'!H734</f>
        <v>2250</v>
      </c>
    </row>
    <row r="735" spans="2:34" ht="15" thickBot="1" x14ac:dyDescent="0.25">
      <c r="B735" s="190" t="str">
        <f>תקן[[#This Row],[סוג מרכז]]</f>
        <v>תשושי נפש</v>
      </c>
      <c r="C735" s="190">
        <f>תקן[[#This Row],[גודל מרכז]]</f>
        <v>45</v>
      </c>
      <c r="D735" s="190" t="str">
        <f>תקן[[#This Row],[סוג פריט]]</f>
        <v>ריהוט</v>
      </c>
      <c r="E735" s="190" t="str">
        <f>תקן[[#This Row],[קטגוריה]]</f>
        <v>חדר מזכירות וקבלה</v>
      </c>
      <c r="F735" s="177" t="str">
        <f>תקן[[#This Row],[תיאור הפריט]]</f>
        <v>כיסא פעילות/עובד</v>
      </c>
      <c r="G735" s="190">
        <f>תקן[[#This Row],[עלות פריט]]</f>
        <v>450</v>
      </c>
      <c r="H735" s="190">
        <f>תקן[[#This Row],[כמות]]</f>
        <v>2</v>
      </c>
      <c r="I735" s="190">
        <f>תקן[[#This Row],[סהכ עלות]]</f>
        <v>900</v>
      </c>
      <c r="J735" s="191"/>
      <c r="K735" s="179" t="str">
        <f t="shared" si="127"/>
        <v>כיסא פעילות/עובד</v>
      </c>
      <c r="L735" s="180"/>
      <c r="M735" s="181">
        <f t="shared" si="125"/>
        <v>-2</v>
      </c>
      <c r="N735" s="181">
        <f t="shared" si="126"/>
        <v>0</v>
      </c>
      <c r="O735" s="180"/>
      <c r="P735" s="192"/>
      <c r="Q735" s="185" t="str">
        <f t="shared" si="132"/>
        <v>תשושי נפש</v>
      </c>
      <c r="R735" s="185">
        <f t="shared" si="133"/>
        <v>45</v>
      </c>
      <c r="S735" s="185" t="str">
        <f t="shared" si="134"/>
        <v>ריהוט</v>
      </c>
      <c r="T735" s="186" t="str">
        <f t="shared" si="135"/>
        <v>כיסא פעילות/עובד</v>
      </c>
      <c r="U735" s="187">
        <f t="shared" si="129"/>
        <v>0</v>
      </c>
      <c r="V735" s="181">
        <f t="shared" si="130"/>
        <v>-2</v>
      </c>
      <c r="W735" s="181">
        <f t="shared" si="131"/>
        <v>450</v>
      </c>
      <c r="X735" s="181">
        <f t="shared" si="128"/>
        <v>0</v>
      </c>
      <c r="Y735" s="193"/>
      <c r="AA735" s="189" t="str">
        <f>'טבלה מרכזת תקן מקור'!A735</f>
        <v>תשושי נפש</v>
      </c>
      <c r="AB735" s="189">
        <f>'טבלה מרכזת תקן מקור'!B735</f>
        <v>45</v>
      </c>
      <c r="AC735" s="189" t="str">
        <f>'טבלה מרכזת תקן מקור'!C735</f>
        <v>ריהוט</v>
      </c>
      <c r="AD735" s="189" t="str">
        <f>'טבלה מרכזת תקן מקור'!D735</f>
        <v>חדר מזכירות וקבלה</v>
      </c>
      <c r="AE735" s="189" t="str">
        <f>'טבלה מרכזת תקן מקור'!E735</f>
        <v>כיסא פעילות/עובד</v>
      </c>
      <c r="AF735" s="189">
        <f>'טבלה מרכזת תקן מקור'!F735</f>
        <v>450</v>
      </c>
      <c r="AG735" s="189">
        <f>'טבלה מרכזת תקן מקור'!G735</f>
        <v>2</v>
      </c>
      <c r="AH735" s="189">
        <f>'טבלה מרכזת תקן מקור'!H735</f>
        <v>900</v>
      </c>
    </row>
    <row r="736" spans="2:34" ht="15" thickBot="1" x14ac:dyDescent="0.25">
      <c r="B736" s="190" t="str">
        <f>תקן[[#This Row],[סוג מרכז]]</f>
        <v>תשושי נפש</v>
      </c>
      <c r="C736" s="190">
        <f>תקן[[#This Row],[גודל מרכז]]</f>
        <v>45</v>
      </c>
      <c r="D736" s="190" t="str">
        <f>תקן[[#This Row],[סוג פריט]]</f>
        <v>ריהוט</v>
      </c>
      <c r="E736" s="190" t="str">
        <f>תקן[[#This Row],[קטגוריה]]</f>
        <v>חדר מנהל</v>
      </c>
      <c r="F736" s="177" t="str">
        <f>תקן[[#This Row],[תיאור הפריט]]</f>
        <v>כיסא פעילות/עובד</v>
      </c>
      <c r="G736" s="190">
        <f>תקן[[#This Row],[עלות פריט]]</f>
        <v>450</v>
      </c>
      <c r="H736" s="190">
        <f>תקן[[#This Row],[כמות]]</f>
        <v>2</v>
      </c>
      <c r="I736" s="190">
        <f>תקן[[#This Row],[סהכ עלות]]</f>
        <v>900</v>
      </c>
      <c r="J736" s="191"/>
      <c r="K736" s="179" t="str">
        <f t="shared" si="127"/>
        <v>כיסא פעילות/עובד</v>
      </c>
      <c r="L736" s="180"/>
      <c r="M736" s="181">
        <f t="shared" si="125"/>
        <v>-2</v>
      </c>
      <c r="N736" s="181">
        <f t="shared" si="126"/>
        <v>0</v>
      </c>
      <c r="O736" s="180"/>
      <c r="P736" s="192"/>
      <c r="Q736" s="185" t="str">
        <f t="shared" si="132"/>
        <v>תשושי נפש</v>
      </c>
      <c r="R736" s="185">
        <f t="shared" si="133"/>
        <v>45</v>
      </c>
      <c r="S736" s="185" t="str">
        <f t="shared" si="134"/>
        <v>ריהוט</v>
      </c>
      <c r="T736" s="186" t="str">
        <f t="shared" si="135"/>
        <v>כיסא פעילות/עובד</v>
      </c>
      <c r="U736" s="187">
        <f t="shared" si="129"/>
        <v>0</v>
      </c>
      <c r="V736" s="181">
        <f t="shared" si="130"/>
        <v>-2</v>
      </c>
      <c r="W736" s="181">
        <f t="shared" si="131"/>
        <v>450</v>
      </c>
      <c r="X736" s="181">
        <f t="shared" si="128"/>
        <v>0</v>
      </c>
      <c r="Y736" s="193"/>
      <c r="AA736" s="189" t="str">
        <f>'טבלה מרכזת תקן מקור'!A736</f>
        <v>תשושי נפש</v>
      </c>
      <c r="AB736" s="189">
        <f>'טבלה מרכזת תקן מקור'!B736</f>
        <v>45</v>
      </c>
      <c r="AC736" s="189" t="str">
        <f>'טבלה מרכזת תקן מקור'!C736</f>
        <v>ריהוט</v>
      </c>
      <c r="AD736" s="189" t="str">
        <f>'טבלה מרכזת תקן מקור'!D736</f>
        <v>חדר מנהל</v>
      </c>
      <c r="AE736" s="189" t="str">
        <f>'טבלה מרכזת תקן מקור'!E736</f>
        <v>כיסא פעילות/עובד</v>
      </c>
      <c r="AF736" s="189">
        <f>'טבלה מרכזת תקן מקור'!F736</f>
        <v>450</v>
      </c>
      <c r="AG736" s="189">
        <f>'טבלה מרכזת תקן מקור'!G736</f>
        <v>2</v>
      </c>
      <c r="AH736" s="189">
        <f>'טבלה מרכזת תקן מקור'!H736</f>
        <v>900</v>
      </c>
    </row>
    <row r="737" spans="2:34" ht="15" thickBot="1" x14ac:dyDescent="0.25">
      <c r="B737" s="190" t="str">
        <f>תקן[[#This Row],[סוג מרכז]]</f>
        <v>תשושי נפש</v>
      </c>
      <c r="C737" s="190">
        <f>תקן[[#This Row],[גודל מרכז]]</f>
        <v>45</v>
      </c>
      <c r="D737" s="190" t="str">
        <f>תקן[[#This Row],[סוג פריט]]</f>
        <v>ריהוט</v>
      </c>
      <c r="E737" s="190" t="str">
        <f>תקן[[#This Row],[קטגוריה]]</f>
        <v>חדרי פעילות/תעסוקה</v>
      </c>
      <c r="F737" s="177" t="str">
        <f>תקן[[#This Row],[תיאור הפריט]]</f>
        <v>כיסא פעילות/עובד</v>
      </c>
      <c r="G737" s="190">
        <f>תקן[[#This Row],[עלות פריט]]</f>
        <v>450</v>
      </c>
      <c r="H737" s="190">
        <f>תקן[[#This Row],[כמות]]</f>
        <v>45</v>
      </c>
      <c r="I737" s="190">
        <f>תקן[[#This Row],[סהכ עלות]]</f>
        <v>20250</v>
      </c>
      <c r="J737" s="191"/>
      <c r="K737" s="179" t="str">
        <f t="shared" si="127"/>
        <v>כיסא פעילות/עובד</v>
      </c>
      <c r="L737" s="180"/>
      <c r="M737" s="181">
        <f t="shared" si="125"/>
        <v>-45</v>
      </c>
      <c r="N737" s="181">
        <f t="shared" si="126"/>
        <v>0</v>
      </c>
      <c r="O737" s="180"/>
      <c r="P737" s="192"/>
      <c r="Q737" s="185" t="str">
        <f t="shared" si="132"/>
        <v>תשושי נפש</v>
      </c>
      <c r="R737" s="185">
        <f t="shared" si="133"/>
        <v>45</v>
      </c>
      <c r="S737" s="185" t="str">
        <f t="shared" si="134"/>
        <v>ריהוט</v>
      </c>
      <c r="T737" s="186" t="str">
        <f t="shared" si="135"/>
        <v>כיסא פעילות/עובד</v>
      </c>
      <c r="U737" s="187">
        <f t="shared" si="129"/>
        <v>0</v>
      </c>
      <c r="V737" s="181">
        <f t="shared" si="130"/>
        <v>-45</v>
      </c>
      <c r="W737" s="181">
        <f t="shared" si="131"/>
        <v>450</v>
      </c>
      <c r="X737" s="181">
        <f t="shared" si="128"/>
        <v>0</v>
      </c>
      <c r="Y737" s="193"/>
      <c r="AA737" s="189" t="str">
        <f>'טבלה מרכזת תקן מקור'!A737</f>
        <v>תשושי נפש</v>
      </c>
      <c r="AB737" s="189">
        <f>'טבלה מרכזת תקן מקור'!B737</f>
        <v>45</v>
      </c>
      <c r="AC737" s="189" t="str">
        <f>'טבלה מרכזת תקן מקור'!C737</f>
        <v>ריהוט</v>
      </c>
      <c r="AD737" s="189" t="str">
        <f>'טבלה מרכזת תקן מקור'!D737</f>
        <v>חדרי פעילות/תעסוקה</v>
      </c>
      <c r="AE737" s="189" t="str">
        <f>'טבלה מרכזת תקן מקור'!E737</f>
        <v>כיסא פעילות/עובד</v>
      </c>
      <c r="AF737" s="189">
        <f>'טבלה מרכזת תקן מקור'!F737</f>
        <v>450</v>
      </c>
      <c r="AG737" s="189">
        <f>'טבלה מרכזת תקן מקור'!G737</f>
        <v>45</v>
      </c>
      <c r="AH737" s="189">
        <f>'טבלה מרכזת תקן מקור'!H737</f>
        <v>20250</v>
      </c>
    </row>
    <row r="738" spans="2:34" ht="15" thickBot="1" x14ac:dyDescent="0.25">
      <c r="B738" s="190" t="str">
        <f>תקן[[#This Row],[סוג מרכז]]</f>
        <v>תשושי נפש</v>
      </c>
      <c r="C738" s="190">
        <f>תקן[[#This Row],[גודל מרכז]]</f>
        <v>45</v>
      </c>
      <c r="D738" s="190" t="str">
        <f>תקן[[#This Row],[סוג פריט]]</f>
        <v>ריהוט</v>
      </c>
      <c r="E738" s="190" t="str">
        <f>תקן[[#This Row],[קטגוריה]]</f>
        <v>חדרי צוות/רב תחומי</v>
      </c>
      <c r="F738" s="177" t="str">
        <f>תקן[[#This Row],[תיאור הפריט]]</f>
        <v>כיסא פעילות/עובד</v>
      </c>
      <c r="G738" s="190">
        <f>תקן[[#This Row],[עלות פריט]]</f>
        <v>450</v>
      </c>
      <c r="H738" s="190">
        <f>תקן[[#This Row],[כמות]]</f>
        <v>10</v>
      </c>
      <c r="I738" s="190">
        <f>תקן[[#This Row],[סהכ עלות]]</f>
        <v>4500</v>
      </c>
      <c r="J738" s="191"/>
      <c r="K738" s="179" t="str">
        <f t="shared" si="127"/>
        <v>כיסא פעילות/עובד</v>
      </c>
      <c r="L738" s="180"/>
      <c r="M738" s="181">
        <f t="shared" si="125"/>
        <v>-10</v>
      </c>
      <c r="N738" s="181">
        <f t="shared" si="126"/>
        <v>0</v>
      </c>
      <c r="O738" s="180"/>
      <c r="P738" s="192"/>
      <c r="Q738" s="185" t="str">
        <f t="shared" si="132"/>
        <v>תשושי נפש</v>
      </c>
      <c r="R738" s="185">
        <f t="shared" si="133"/>
        <v>45</v>
      </c>
      <c r="S738" s="185" t="str">
        <f t="shared" si="134"/>
        <v>ריהוט</v>
      </c>
      <c r="T738" s="186" t="str">
        <f t="shared" si="135"/>
        <v>כיסא פעילות/עובד</v>
      </c>
      <c r="U738" s="187">
        <f t="shared" si="129"/>
        <v>0</v>
      </c>
      <c r="V738" s="181">
        <f t="shared" si="130"/>
        <v>-10</v>
      </c>
      <c r="W738" s="181">
        <f t="shared" si="131"/>
        <v>450</v>
      </c>
      <c r="X738" s="181">
        <f t="shared" si="128"/>
        <v>0</v>
      </c>
      <c r="Y738" s="193"/>
      <c r="AA738" s="189" t="str">
        <f>'טבלה מרכזת תקן מקור'!A738</f>
        <v>תשושי נפש</v>
      </c>
      <c r="AB738" s="189">
        <f>'טבלה מרכזת תקן מקור'!B738</f>
        <v>45</v>
      </c>
      <c r="AC738" s="189" t="str">
        <f>'טבלה מרכזת תקן מקור'!C738</f>
        <v>ריהוט</v>
      </c>
      <c r="AD738" s="189" t="str">
        <f>'טבלה מרכזת תקן מקור'!D738</f>
        <v>חדרי צוות/רב תחומי</v>
      </c>
      <c r="AE738" s="189" t="str">
        <f>'טבלה מרכזת תקן מקור'!E738</f>
        <v>כיסא פעילות/עובד</v>
      </c>
      <c r="AF738" s="189">
        <f>'טבלה מרכזת תקן מקור'!F738</f>
        <v>450</v>
      </c>
      <c r="AG738" s="189">
        <f>'טבלה מרכזת תקן מקור'!G738</f>
        <v>10</v>
      </c>
      <c r="AH738" s="189">
        <f>'טבלה מרכזת תקן מקור'!H738</f>
        <v>4500</v>
      </c>
    </row>
    <row r="739" spans="2:34" ht="29.25" thickBot="1" x14ac:dyDescent="0.25">
      <c r="B739" s="190" t="str">
        <f>תקן[[#This Row],[סוג מרכז]]</f>
        <v>תשושי נפש</v>
      </c>
      <c r="C739" s="190">
        <f>תקן[[#This Row],[גודל מרכז]]</f>
        <v>45</v>
      </c>
      <c r="D739" s="190" t="str">
        <f>תקן[[#This Row],[סוג פריט]]</f>
        <v>ריהוט</v>
      </c>
      <c r="E739" s="190" t="str">
        <f>תקן[[#This Row],[קטגוריה]]</f>
        <v>חדר רחצה</v>
      </c>
      <c r="F739" s="177" t="str">
        <f>תקן[[#This Row],[תיאור הפריט]]</f>
        <v>כיסא רחצה תיקני על גלגלים</v>
      </c>
      <c r="G739" s="190">
        <f>תקן[[#This Row],[עלות פריט]]</f>
        <v>1200</v>
      </c>
      <c r="H739" s="190">
        <f>תקן[[#This Row],[כמות]]</f>
        <v>2</v>
      </c>
      <c r="I739" s="190">
        <f>תקן[[#This Row],[סהכ עלות]]</f>
        <v>2400</v>
      </c>
      <c r="J739" s="191"/>
      <c r="K739" s="179" t="str">
        <f t="shared" si="127"/>
        <v>כיסא רחצה תיקני על גלגלים</v>
      </c>
      <c r="L739" s="180"/>
      <c r="M739" s="181">
        <f t="shared" si="125"/>
        <v>-2</v>
      </c>
      <c r="N739" s="181">
        <f t="shared" si="126"/>
        <v>0</v>
      </c>
      <c r="O739" s="180"/>
      <c r="P739" s="192"/>
      <c r="Q739" s="185" t="str">
        <f t="shared" si="132"/>
        <v>תשושי נפש</v>
      </c>
      <c r="R739" s="185">
        <f t="shared" si="133"/>
        <v>45</v>
      </c>
      <c r="S739" s="185" t="str">
        <f t="shared" si="134"/>
        <v>ריהוט</v>
      </c>
      <c r="T739" s="186" t="str">
        <f t="shared" si="135"/>
        <v>כיסא רחצה תיקני על גלגלים</v>
      </c>
      <c r="U739" s="187">
        <f t="shared" si="129"/>
        <v>0</v>
      </c>
      <c r="V739" s="181">
        <f t="shared" si="130"/>
        <v>-2</v>
      </c>
      <c r="W739" s="181">
        <f t="shared" si="131"/>
        <v>1200</v>
      </c>
      <c r="X739" s="181">
        <f t="shared" si="128"/>
        <v>0</v>
      </c>
      <c r="Y739" s="193"/>
      <c r="AA739" s="189" t="str">
        <f>'טבלה מרכזת תקן מקור'!A739</f>
        <v>תשושי נפש</v>
      </c>
      <c r="AB739" s="189">
        <f>'טבלה מרכזת תקן מקור'!B739</f>
        <v>45</v>
      </c>
      <c r="AC739" s="189" t="str">
        <f>'טבלה מרכזת תקן מקור'!C739</f>
        <v>ריהוט</v>
      </c>
      <c r="AD739" s="189" t="str">
        <f>'טבלה מרכזת תקן מקור'!D739</f>
        <v>חדר רחצה</v>
      </c>
      <c r="AE739" s="189" t="str">
        <f>'טבלה מרכזת תקן מקור'!E739</f>
        <v>כיסא רחצה תיקני על גלגלים</v>
      </c>
      <c r="AF739" s="189">
        <f>'טבלה מרכזת תקן מקור'!F739</f>
        <v>1200</v>
      </c>
      <c r="AG739" s="189">
        <f>'טבלה מרכזת תקן מקור'!G739</f>
        <v>2</v>
      </c>
      <c r="AH739" s="189">
        <f>'טבלה מרכזת תקן מקור'!H739</f>
        <v>2400</v>
      </c>
    </row>
    <row r="740" spans="2:34" ht="15" thickBot="1" x14ac:dyDescent="0.25">
      <c r="B740" s="190" t="str">
        <f>תקן[[#This Row],[סוג מרכז]]</f>
        <v>תשושי נפש</v>
      </c>
      <c r="C740" s="190">
        <f>תקן[[#This Row],[גודל מרכז]]</f>
        <v>45</v>
      </c>
      <c r="D740" s="190" t="str">
        <f>תקן[[#This Row],[סוג פריט]]</f>
        <v>ריהוט</v>
      </c>
      <c r="E740" s="190" t="str">
        <f>תקן[[#This Row],[קטגוריה]]</f>
        <v>כללי</v>
      </c>
      <c r="F740" s="177" t="str">
        <f>תקן[[#This Row],[תיאור הפריט]]</f>
        <v>כספת</v>
      </c>
      <c r="G740" s="190">
        <f>תקן[[#This Row],[עלות פריט]]</f>
        <v>800</v>
      </c>
      <c r="H740" s="190">
        <f>תקן[[#This Row],[כמות]]</f>
        <v>2</v>
      </c>
      <c r="I740" s="190">
        <f>תקן[[#This Row],[סהכ עלות]]</f>
        <v>1600</v>
      </c>
      <c r="J740" s="191"/>
      <c r="K740" s="179" t="str">
        <f t="shared" si="127"/>
        <v>כספת</v>
      </c>
      <c r="L740" s="180"/>
      <c r="M740" s="181">
        <f t="shared" si="125"/>
        <v>-2</v>
      </c>
      <c r="N740" s="181">
        <f t="shared" si="126"/>
        <v>0</v>
      </c>
      <c r="O740" s="180"/>
      <c r="P740" s="192"/>
      <c r="Q740" s="185" t="str">
        <f t="shared" si="132"/>
        <v>תשושי נפש</v>
      </c>
      <c r="R740" s="185">
        <f t="shared" si="133"/>
        <v>45</v>
      </c>
      <c r="S740" s="185" t="str">
        <f t="shared" si="134"/>
        <v>ריהוט</v>
      </c>
      <c r="T740" s="186" t="str">
        <f t="shared" si="135"/>
        <v>כספת</v>
      </c>
      <c r="U740" s="187">
        <f t="shared" si="129"/>
        <v>0</v>
      </c>
      <c r="V740" s="181">
        <f t="shared" si="130"/>
        <v>-2</v>
      </c>
      <c r="W740" s="181">
        <f t="shared" si="131"/>
        <v>800</v>
      </c>
      <c r="X740" s="181">
        <f t="shared" si="128"/>
        <v>0</v>
      </c>
      <c r="Y740" s="193"/>
      <c r="AA740" s="189" t="str">
        <f>'טבלה מרכזת תקן מקור'!A740</f>
        <v>תשושי נפש</v>
      </c>
      <c r="AB740" s="189">
        <f>'טבלה מרכזת תקן מקור'!B740</f>
        <v>45</v>
      </c>
      <c r="AC740" s="189" t="str">
        <f>'טבלה מרכזת תקן מקור'!C740</f>
        <v>ריהוט</v>
      </c>
      <c r="AD740" s="189" t="str">
        <f>'טבלה מרכזת תקן מקור'!D740</f>
        <v>כללי</v>
      </c>
      <c r="AE740" s="189" t="str">
        <f>'טבלה מרכזת תקן מקור'!E740</f>
        <v>כספת</v>
      </c>
      <c r="AF740" s="189">
        <f>'טבלה מרכזת תקן מקור'!F740</f>
        <v>800</v>
      </c>
      <c r="AG740" s="189">
        <f>'טבלה מרכזת תקן מקור'!G740</f>
        <v>2</v>
      </c>
      <c r="AH740" s="189">
        <f>'טבלה מרכזת תקן מקור'!H740</f>
        <v>1600</v>
      </c>
    </row>
    <row r="741" spans="2:34" ht="15" thickBot="1" x14ac:dyDescent="0.25">
      <c r="B741" s="190" t="str">
        <f>תקן[[#This Row],[סוג מרכז]]</f>
        <v>תשושי נפש</v>
      </c>
      <c r="C741" s="190">
        <f>תקן[[#This Row],[גודל מרכז]]</f>
        <v>45</v>
      </c>
      <c r="D741" s="190" t="str">
        <f>תקן[[#This Row],[סוג פריט]]</f>
        <v>ריהוט</v>
      </c>
      <c r="E741" s="190" t="str">
        <f>תקן[[#This Row],[קטגוריה]]</f>
        <v>חדר רחצה</v>
      </c>
      <c r="F741" s="177" t="str">
        <f>תקן[[#This Row],[תיאור הפריט]]</f>
        <v>מדף להנחת אביזרים</v>
      </c>
      <c r="G741" s="190">
        <f>תקן[[#This Row],[עלות פריט]]</f>
        <v>350</v>
      </c>
      <c r="H741" s="190">
        <f>תקן[[#This Row],[כמות]]</f>
        <v>2</v>
      </c>
      <c r="I741" s="190">
        <f>תקן[[#This Row],[סהכ עלות]]</f>
        <v>700</v>
      </c>
      <c r="J741" s="191"/>
      <c r="K741" s="179" t="str">
        <f t="shared" si="127"/>
        <v>מדף להנחת אביזרים</v>
      </c>
      <c r="L741" s="180"/>
      <c r="M741" s="181">
        <f t="shared" si="125"/>
        <v>-2</v>
      </c>
      <c r="N741" s="181">
        <f t="shared" si="126"/>
        <v>0</v>
      </c>
      <c r="O741" s="180"/>
      <c r="P741" s="192"/>
      <c r="Q741" s="185" t="str">
        <f t="shared" si="132"/>
        <v>תשושי נפש</v>
      </c>
      <c r="R741" s="185">
        <f t="shared" si="133"/>
        <v>45</v>
      </c>
      <c r="S741" s="185" t="str">
        <f t="shared" si="134"/>
        <v>ריהוט</v>
      </c>
      <c r="T741" s="186" t="str">
        <f t="shared" si="135"/>
        <v>מדף להנחת אביזרים</v>
      </c>
      <c r="U741" s="187">
        <f t="shared" si="129"/>
        <v>0</v>
      </c>
      <c r="V741" s="181">
        <f t="shared" si="130"/>
        <v>-2</v>
      </c>
      <c r="W741" s="181">
        <f t="shared" si="131"/>
        <v>350</v>
      </c>
      <c r="X741" s="181">
        <f t="shared" si="128"/>
        <v>0</v>
      </c>
      <c r="Y741" s="193"/>
      <c r="AA741" s="189" t="str">
        <f>'טבלה מרכזת תקן מקור'!A741</f>
        <v>תשושי נפש</v>
      </c>
      <c r="AB741" s="189">
        <f>'טבלה מרכזת תקן מקור'!B741</f>
        <v>45</v>
      </c>
      <c r="AC741" s="189" t="str">
        <f>'טבלה מרכזת תקן מקור'!C741</f>
        <v>ריהוט</v>
      </c>
      <c r="AD741" s="189" t="str">
        <f>'טבלה מרכזת תקן מקור'!D741</f>
        <v>חדר רחצה</v>
      </c>
      <c r="AE741" s="189" t="str">
        <f>'טבלה מרכזת תקן מקור'!E741</f>
        <v>מדף להנחת אביזרים</v>
      </c>
      <c r="AF741" s="189">
        <f>'טבלה מרכזת תקן מקור'!F741</f>
        <v>350</v>
      </c>
      <c r="AG741" s="189">
        <f>'טבלה מרכזת תקן מקור'!G741</f>
        <v>2</v>
      </c>
      <c r="AH741" s="189">
        <f>'טבלה מרכזת תקן מקור'!H741</f>
        <v>700</v>
      </c>
    </row>
    <row r="742" spans="2:34" ht="15" thickBot="1" x14ac:dyDescent="0.25">
      <c r="B742" s="190" t="str">
        <f>תקן[[#This Row],[סוג מרכז]]</f>
        <v>תשושי נפש</v>
      </c>
      <c r="C742" s="190">
        <f>תקן[[#This Row],[גודל מרכז]]</f>
        <v>45</v>
      </c>
      <c r="D742" s="190" t="str">
        <f>תקן[[#This Row],[סוג פריט]]</f>
        <v>ריהוט</v>
      </c>
      <c r="E742" s="190" t="str">
        <f>תקן[[#This Row],[קטגוריה]]</f>
        <v>חדר מנוחה</v>
      </c>
      <c r="F742" s="177" t="str">
        <f>תקן[[#This Row],[תיאור הפריט]]</f>
        <v>מיטה + מזרון לטקס</v>
      </c>
      <c r="G742" s="190">
        <f>תקן[[#This Row],[עלות פריט]]</f>
        <v>1500</v>
      </c>
      <c r="H742" s="190">
        <f>תקן[[#This Row],[כמות]]</f>
        <v>1</v>
      </c>
      <c r="I742" s="190">
        <f>תקן[[#This Row],[סהכ עלות]]</f>
        <v>1500</v>
      </c>
      <c r="J742" s="191"/>
      <c r="K742" s="179" t="str">
        <f t="shared" si="127"/>
        <v>מיטה + מזרון לטקס</v>
      </c>
      <c r="L742" s="180"/>
      <c r="M742" s="181">
        <f t="shared" si="125"/>
        <v>-1</v>
      </c>
      <c r="N742" s="181">
        <f t="shared" si="126"/>
        <v>0</v>
      </c>
      <c r="O742" s="180"/>
      <c r="P742" s="192"/>
      <c r="Q742" s="185" t="str">
        <f t="shared" si="132"/>
        <v>תשושי נפש</v>
      </c>
      <c r="R742" s="185">
        <f t="shared" si="133"/>
        <v>45</v>
      </c>
      <c r="S742" s="185" t="str">
        <f t="shared" si="134"/>
        <v>ריהוט</v>
      </c>
      <c r="T742" s="186" t="str">
        <f t="shared" si="135"/>
        <v>מיטה + מזרון לטקס</v>
      </c>
      <c r="U742" s="187">
        <f t="shared" si="129"/>
        <v>0</v>
      </c>
      <c r="V742" s="181">
        <f t="shared" si="130"/>
        <v>-1</v>
      </c>
      <c r="W742" s="181">
        <f t="shared" si="131"/>
        <v>1500</v>
      </c>
      <c r="X742" s="181">
        <f t="shared" si="128"/>
        <v>0</v>
      </c>
      <c r="Y742" s="193"/>
      <c r="AA742" s="189" t="str">
        <f>'טבלה מרכזת תקן מקור'!A742</f>
        <v>תשושי נפש</v>
      </c>
      <c r="AB742" s="189">
        <f>'טבלה מרכזת תקן מקור'!B742</f>
        <v>45</v>
      </c>
      <c r="AC742" s="189" t="str">
        <f>'טבלה מרכזת תקן מקור'!C742</f>
        <v>ריהוט</v>
      </c>
      <c r="AD742" s="189" t="str">
        <f>'טבלה מרכזת תקן מקור'!D742</f>
        <v>חדר מנוחה</v>
      </c>
      <c r="AE742" s="189" t="str">
        <f>'טבלה מרכזת תקן מקור'!E742</f>
        <v>מיטה + מזרון לטקס</v>
      </c>
      <c r="AF742" s="189">
        <f>'טבלה מרכזת תקן מקור'!F742</f>
        <v>1500</v>
      </c>
      <c r="AG742" s="189">
        <f>'טבלה מרכזת תקן מקור'!G742</f>
        <v>1</v>
      </c>
      <c r="AH742" s="189">
        <f>'טבלה מרכזת תקן מקור'!H742</f>
        <v>1500</v>
      </c>
    </row>
    <row r="743" spans="2:34" ht="15" thickBot="1" x14ac:dyDescent="0.25">
      <c r="B743" s="190" t="str">
        <f>תקן[[#This Row],[סוג מרכז]]</f>
        <v>תשושי נפש</v>
      </c>
      <c r="C743" s="190">
        <f>תקן[[#This Row],[גודל מרכז]]</f>
        <v>45</v>
      </c>
      <c r="D743" s="190" t="str">
        <f>תקן[[#This Row],[סוג פריט]]</f>
        <v>ריהוט</v>
      </c>
      <c r="E743" s="190" t="str">
        <f>תקן[[#This Row],[קטגוריה]]</f>
        <v>חדרי צוות/רב תחומי</v>
      </c>
      <c r="F743" s="177" t="str">
        <f>תקן[[#This Row],[תיאור הפריט]]</f>
        <v>מיטה חשמלית</v>
      </c>
      <c r="G743" s="190">
        <f>תקן[[#This Row],[עלות פריט]]</f>
        <v>6000</v>
      </c>
      <c r="H743" s="190">
        <f>תקן[[#This Row],[כמות]]</f>
        <v>1</v>
      </c>
      <c r="I743" s="190">
        <f>תקן[[#This Row],[סהכ עלות]]</f>
        <v>6000</v>
      </c>
      <c r="J743" s="191"/>
      <c r="K743" s="179" t="str">
        <f t="shared" si="127"/>
        <v>מיטה חשמלית</v>
      </c>
      <c r="L743" s="180"/>
      <c r="M743" s="181">
        <f t="shared" si="125"/>
        <v>-1</v>
      </c>
      <c r="N743" s="181">
        <f t="shared" si="126"/>
        <v>0</v>
      </c>
      <c r="O743" s="180"/>
      <c r="P743" s="192"/>
      <c r="Q743" s="185" t="str">
        <f t="shared" si="132"/>
        <v>תשושי נפש</v>
      </c>
      <c r="R743" s="185">
        <f t="shared" si="133"/>
        <v>45</v>
      </c>
      <c r="S743" s="185" t="str">
        <f t="shared" si="134"/>
        <v>ריהוט</v>
      </c>
      <c r="T743" s="186" t="str">
        <f t="shared" si="135"/>
        <v>מיטה חשמלית</v>
      </c>
      <c r="U743" s="187">
        <f t="shared" si="129"/>
        <v>0</v>
      </c>
      <c r="V743" s="181">
        <f t="shared" si="130"/>
        <v>-1</v>
      </c>
      <c r="W743" s="181">
        <f t="shared" si="131"/>
        <v>6000</v>
      </c>
      <c r="X743" s="181">
        <f t="shared" si="128"/>
        <v>0</v>
      </c>
      <c r="Y743" s="193"/>
      <c r="AA743" s="189" t="str">
        <f>'טבלה מרכזת תקן מקור'!A743</f>
        <v>תשושי נפש</v>
      </c>
      <c r="AB743" s="189">
        <f>'טבלה מרכזת תקן מקור'!B743</f>
        <v>45</v>
      </c>
      <c r="AC743" s="189" t="str">
        <f>'טבלה מרכזת תקן מקור'!C743</f>
        <v>ריהוט</v>
      </c>
      <c r="AD743" s="189" t="str">
        <f>'טבלה מרכזת תקן מקור'!D743</f>
        <v>חדרי צוות/רב תחומי</v>
      </c>
      <c r="AE743" s="189" t="str">
        <f>'טבלה מרכזת תקן מקור'!E743</f>
        <v>מיטה חשמלית</v>
      </c>
      <c r="AF743" s="189">
        <f>'טבלה מרכזת תקן מקור'!F743</f>
        <v>6000</v>
      </c>
      <c r="AG743" s="189">
        <f>'טבלה מרכזת תקן מקור'!G743</f>
        <v>1</v>
      </c>
      <c r="AH743" s="189">
        <f>'טבלה מרכזת תקן מקור'!H743</f>
        <v>6000</v>
      </c>
    </row>
    <row r="744" spans="2:34" ht="15" thickBot="1" x14ac:dyDescent="0.25">
      <c r="B744" s="190" t="str">
        <f>תקן[[#This Row],[סוג מרכז]]</f>
        <v>תשושי נפש</v>
      </c>
      <c r="C744" s="190">
        <f>תקן[[#This Row],[גודל מרכז]]</f>
        <v>45</v>
      </c>
      <c r="D744" s="190" t="str">
        <f>תקן[[#This Row],[סוג פריט]]</f>
        <v>ריהוט</v>
      </c>
      <c r="E744" s="190" t="str">
        <f>תקן[[#This Row],[קטגוריה]]</f>
        <v>חדר רחצה</v>
      </c>
      <c r="F744" s="177" t="str">
        <f>תקן[[#This Row],[תיאור הפריט]]</f>
        <v>מראה</v>
      </c>
      <c r="G744" s="190">
        <f>תקן[[#This Row],[עלות פריט]]</f>
        <v>250</v>
      </c>
      <c r="H744" s="190">
        <f>תקן[[#This Row],[כמות]]</f>
        <v>2</v>
      </c>
      <c r="I744" s="190">
        <f>תקן[[#This Row],[סהכ עלות]]</f>
        <v>500</v>
      </c>
      <c r="J744" s="191"/>
      <c r="K744" s="179" t="str">
        <f t="shared" si="127"/>
        <v>מראה</v>
      </c>
      <c r="L744" s="180"/>
      <c r="M744" s="181">
        <f t="shared" si="125"/>
        <v>-2</v>
      </c>
      <c r="N744" s="181">
        <f t="shared" si="126"/>
        <v>0</v>
      </c>
      <c r="O744" s="180"/>
      <c r="P744" s="192"/>
      <c r="Q744" s="185" t="str">
        <f t="shared" si="132"/>
        <v>תשושי נפש</v>
      </c>
      <c r="R744" s="185">
        <f t="shared" si="133"/>
        <v>45</v>
      </c>
      <c r="S744" s="185" t="str">
        <f t="shared" si="134"/>
        <v>ריהוט</v>
      </c>
      <c r="T744" s="186" t="str">
        <f t="shared" si="135"/>
        <v>מראה</v>
      </c>
      <c r="U744" s="187">
        <f t="shared" si="129"/>
        <v>0</v>
      </c>
      <c r="V744" s="181">
        <f t="shared" si="130"/>
        <v>-2</v>
      </c>
      <c r="W744" s="181">
        <f t="shared" si="131"/>
        <v>250</v>
      </c>
      <c r="X744" s="181">
        <f t="shared" si="128"/>
        <v>0</v>
      </c>
      <c r="Y744" s="193"/>
      <c r="AA744" s="189" t="str">
        <f>'טבלה מרכזת תקן מקור'!A744</f>
        <v>תשושי נפש</v>
      </c>
      <c r="AB744" s="189">
        <f>'טבלה מרכזת תקן מקור'!B744</f>
        <v>45</v>
      </c>
      <c r="AC744" s="189" t="str">
        <f>'טבלה מרכזת תקן מקור'!C744</f>
        <v>ריהוט</v>
      </c>
      <c r="AD744" s="189" t="str">
        <f>'טבלה מרכזת תקן מקור'!D744</f>
        <v>חדר רחצה</v>
      </c>
      <c r="AE744" s="189" t="str">
        <f>'טבלה מרכזת תקן מקור'!E744</f>
        <v>מראה</v>
      </c>
      <c r="AF744" s="189">
        <f>'טבלה מרכזת תקן מקור'!F744</f>
        <v>250</v>
      </c>
      <c r="AG744" s="189">
        <f>'טבלה מרכזת תקן מקור'!G744</f>
        <v>2</v>
      </c>
      <c r="AH744" s="189">
        <f>'טבלה מרכזת תקן מקור'!H744</f>
        <v>500</v>
      </c>
    </row>
    <row r="745" spans="2:34" ht="15" thickBot="1" x14ac:dyDescent="0.25">
      <c r="B745" s="190" t="str">
        <f>תקן[[#This Row],[סוג מרכז]]</f>
        <v>תשושי נפש</v>
      </c>
      <c r="C745" s="190">
        <f>תקן[[#This Row],[גודל מרכז]]</f>
        <v>45</v>
      </c>
      <c r="D745" s="190" t="str">
        <f>תקן[[#This Row],[סוג פריט]]</f>
        <v>ריהוט</v>
      </c>
      <c r="E745" s="190" t="str">
        <f>תקן[[#This Row],[קטגוריה]]</f>
        <v>מלתחה</v>
      </c>
      <c r="F745" s="177" t="str">
        <f>תקן[[#This Row],[תיאור הפריט]]</f>
        <v>מראת קיר גבוהה</v>
      </c>
      <c r="G745" s="190">
        <f>תקן[[#This Row],[עלות פריט]]</f>
        <v>1200</v>
      </c>
      <c r="H745" s="190">
        <f>תקן[[#This Row],[כמות]]</f>
        <v>1</v>
      </c>
      <c r="I745" s="190">
        <f>תקן[[#This Row],[סהכ עלות]]</f>
        <v>1200</v>
      </c>
      <c r="J745" s="191"/>
      <c r="K745" s="179" t="str">
        <f t="shared" si="127"/>
        <v>מראת קיר גבוהה</v>
      </c>
      <c r="L745" s="180"/>
      <c r="M745" s="181">
        <f t="shared" si="125"/>
        <v>-1</v>
      </c>
      <c r="N745" s="181">
        <f t="shared" si="126"/>
        <v>0</v>
      </c>
      <c r="O745" s="180"/>
      <c r="P745" s="192"/>
      <c r="Q745" s="185" t="str">
        <f t="shared" si="132"/>
        <v>תשושי נפש</v>
      </c>
      <c r="R745" s="185">
        <f t="shared" si="133"/>
        <v>45</v>
      </c>
      <c r="S745" s="185" t="str">
        <f t="shared" si="134"/>
        <v>ריהוט</v>
      </c>
      <c r="T745" s="186" t="str">
        <f t="shared" si="135"/>
        <v>מראת קיר גבוהה</v>
      </c>
      <c r="U745" s="187">
        <f t="shared" si="129"/>
        <v>0</v>
      </c>
      <c r="V745" s="181">
        <f t="shared" si="130"/>
        <v>-1</v>
      </c>
      <c r="W745" s="181">
        <f t="shared" si="131"/>
        <v>1200</v>
      </c>
      <c r="X745" s="181">
        <f t="shared" si="128"/>
        <v>0</v>
      </c>
      <c r="Y745" s="193"/>
      <c r="AA745" s="189" t="str">
        <f>'טבלה מרכזת תקן מקור'!A745</f>
        <v>תשושי נפש</v>
      </c>
      <c r="AB745" s="189">
        <f>'טבלה מרכזת תקן מקור'!B745</f>
        <v>45</v>
      </c>
      <c r="AC745" s="189" t="str">
        <f>'טבלה מרכזת תקן מקור'!C745</f>
        <v>ריהוט</v>
      </c>
      <c r="AD745" s="189" t="str">
        <f>'טבלה מרכזת תקן מקור'!D745</f>
        <v>מלתחה</v>
      </c>
      <c r="AE745" s="189" t="str">
        <f>'טבלה מרכזת תקן מקור'!E745</f>
        <v>מראת קיר גבוהה</v>
      </c>
      <c r="AF745" s="189">
        <f>'טבלה מרכזת תקן מקור'!F745</f>
        <v>1200</v>
      </c>
      <c r="AG745" s="189">
        <f>'טבלה מרכזת תקן מקור'!G745</f>
        <v>1</v>
      </c>
      <c r="AH745" s="189">
        <f>'טבלה מרכזת תקן מקור'!H745</f>
        <v>1200</v>
      </c>
    </row>
    <row r="746" spans="2:34" ht="15" thickBot="1" x14ac:dyDescent="0.25">
      <c r="B746" s="190" t="str">
        <f>תקן[[#This Row],[סוג מרכז]]</f>
        <v>תשושי נפש</v>
      </c>
      <c r="C746" s="190">
        <f>תקן[[#This Row],[גודל מרכז]]</f>
        <v>45</v>
      </c>
      <c r="D746" s="190" t="str">
        <f>תקן[[#This Row],[סוג פריט]]</f>
        <v>ריהוט</v>
      </c>
      <c r="E746" s="190" t="str">
        <f>תקן[[#This Row],[קטגוריה]]</f>
        <v>שירותי צוות ומלתחה</v>
      </c>
      <c r="F746" s="177" t="str">
        <f>תקן[[#This Row],[תיאור הפריט]]</f>
        <v>מראת קיר גבוהה</v>
      </c>
      <c r="G746" s="190">
        <f>תקן[[#This Row],[עלות פריט]]</f>
        <v>1200</v>
      </c>
      <c r="H746" s="190">
        <f>תקן[[#This Row],[כמות]]</f>
        <v>1</v>
      </c>
      <c r="I746" s="190">
        <f>תקן[[#This Row],[סהכ עלות]]</f>
        <v>1200</v>
      </c>
      <c r="J746" s="191"/>
      <c r="K746" s="179" t="str">
        <f t="shared" si="127"/>
        <v>מראת קיר גבוהה</v>
      </c>
      <c r="L746" s="180"/>
      <c r="M746" s="181">
        <f t="shared" si="125"/>
        <v>-1</v>
      </c>
      <c r="N746" s="181">
        <f t="shared" si="126"/>
        <v>0</v>
      </c>
      <c r="O746" s="180"/>
      <c r="P746" s="192"/>
      <c r="Q746" s="185" t="str">
        <f t="shared" si="132"/>
        <v>תשושי נפש</v>
      </c>
      <c r="R746" s="185">
        <f t="shared" si="133"/>
        <v>45</v>
      </c>
      <c r="S746" s="185" t="str">
        <f t="shared" si="134"/>
        <v>ריהוט</v>
      </c>
      <c r="T746" s="186" t="str">
        <f t="shared" si="135"/>
        <v>מראת קיר גבוהה</v>
      </c>
      <c r="U746" s="187">
        <f t="shared" si="129"/>
        <v>0</v>
      </c>
      <c r="V746" s="181">
        <f t="shared" si="130"/>
        <v>-1</v>
      </c>
      <c r="W746" s="181">
        <f t="shared" si="131"/>
        <v>1200</v>
      </c>
      <c r="X746" s="181">
        <f t="shared" si="128"/>
        <v>0</v>
      </c>
      <c r="Y746" s="193"/>
      <c r="AA746" s="189" t="str">
        <f>'טבלה מרכזת תקן מקור'!A746</f>
        <v>תשושי נפש</v>
      </c>
      <c r="AB746" s="189">
        <f>'טבלה מרכזת תקן מקור'!B746</f>
        <v>45</v>
      </c>
      <c r="AC746" s="189" t="str">
        <f>'טבלה מרכזת תקן מקור'!C746</f>
        <v>ריהוט</v>
      </c>
      <c r="AD746" s="189" t="str">
        <f>'טבלה מרכזת תקן מקור'!D746</f>
        <v>שירותי צוות ומלתחה</v>
      </c>
      <c r="AE746" s="189" t="str">
        <f>'טבלה מרכזת תקן מקור'!E746</f>
        <v>מראת קיר גבוהה</v>
      </c>
      <c r="AF746" s="189">
        <f>'טבלה מרכזת תקן מקור'!F746</f>
        <v>1200</v>
      </c>
      <c r="AG746" s="189">
        <f>'טבלה מרכזת תקן מקור'!G746</f>
        <v>1</v>
      </c>
      <c r="AH746" s="189">
        <f>'טבלה מרכזת תקן מקור'!H746</f>
        <v>1200</v>
      </c>
    </row>
    <row r="747" spans="2:34" ht="15" thickBot="1" x14ac:dyDescent="0.25">
      <c r="B747" s="190" t="str">
        <f>תקן[[#This Row],[סוג מרכז]]</f>
        <v>תשושי נפש</v>
      </c>
      <c r="C747" s="190">
        <f>תקן[[#This Row],[גודל מרכז]]</f>
        <v>45</v>
      </c>
      <c r="D747" s="190" t="str">
        <f>תקן[[#This Row],[סוג פריט]]</f>
        <v>ריהוט</v>
      </c>
      <c r="E747" s="190" t="str">
        <f>תקן[[#This Row],[קטגוריה]]</f>
        <v>חצר פעילות ומנוחה</v>
      </c>
      <c r="F747" s="177" t="str">
        <f>תקן[[#This Row],[תיאור הפריט]]</f>
        <v>ספסל גן</v>
      </c>
      <c r="G747" s="190">
        <f>תקן[[#This Row],[עלות פריט]]</f>
        <v>1650</v>
      </c>
      <c r="H747" s="190">
        <f>תקן[[#This Row],[כמות]]</f>
        <v>2</v>
      </c>
      <c r="I747" s="190">
        <f>תקן[[#This Row],[סהכ עלות]]</f>
        <v>3300</v>
      </c>
      <c r="J747" s="191"/>
      <c r="K747" s="179" t="str">
        <f t="shared" si="127"/>
        <v>ספסל גן</v>
      </c>
      <c r="L747" s="180"/>
      <c r="M747" s="181">
        <f t="shared" si="125"/>
        <v>-2</v>
      </c>
      <c r="N747" s="181">
        <f t="shared" si="126"/>
        <v>0</v>
      </c>
      <c r="O747" s="180"/>
      <c r="P747" s="192"/>
      <c r="Q747" s="185" t="str">
        <f t="shared" si="132"/>
        <v>תשושי נפש</v>
      </c>
      <c r="R747" s="185">
        <f t="shared" si="133"/>
        <v>45</v>
      </c>
      <c r="S747" s="185" t="str">
        <f t="shared" si="134"/>
        <v>ריהוט</v>
      </c>
      <c r="T747" s="186" t="str">
        <f t="shared" si="135"/>
        <v>ספסל גן</v>
      </c>
      <c r="U747" s="187">
        <f t="shared" si="129"/>
        <v>0</v>
      </c>
      <c r="V747" s="181">
        <f t="shared" si="130"/>
        <v>-2</v>
      </c>
      <c r="W747" s="181">
        <f t="shared" si="131"/>
        <v>1650</v>
      </c>
      <c r="X747" s="181">
        <f t="shared" si="128"/>
        <v>0</v>
      </c>
      <c r="Y747" s="193"/>
      <c r="AA747" s="189" t="str">
        <f>'טבלה מרכזת תקן מקור'!A747</f>
        <v>תשושי נפש</v>
      </c>
      <c r="AB747" s="189">
        <f>'טבלה מרכזת תקן מקור'!B747</f>
        <v>45</v>
      </c>
      <c r="AC747" s="189" t="str">
        <f>'טבלה מרכזת תקן מקור'!C747</f>
        <v>ריהוט</v>
      </c>
      <c r="AD747" s="189" t="str">
        <f>'טבלה מרכזת תקן מקור'!D747</f>
        <v>חצר פעילות ומנוחה</v>
      </c>
      <c r="AE747" s="189" t="str">
        <f>'טבלה מרכזת תקן מקור'!E747</f>
        <v>ספסל גן</v>
      </c>
      <c r="AF747" s="189">
        <f>'טבלה מרכזת תקן מקור'!F747</f>
        <v>1650</v>
      </c>
      <c r="AG747" s="189">
        <f>'טבלה מרכזת תקן מקור'!G747</f>
        <v>2</v>
      </c>
      <c r="AH747" s="189">
        <f>'טבלה מרכזת תקן מקור'!H747</f>
        <v>3300</v>
      </c>
    </row>
    <row r="748" spans="2:34" ht="15" thickBot="1" x14ac:dyDescent="0.25">
      <c r="B748" s="190" t="str">
        <f>תקן[[#This Row],[סוג מרכז]]</f>
        <v>תשושי נפש</v>
      </c>
      <c r="C748" s="190">
        <f>תקן[[#This Row],[גודל מרכז]]</f>
        <v>45</v>
      </c>
      <c r="D748" s="190" t="str">
        <f>תקן[[#This Row],[סוג פריט]]</f>
        <v>ריהוט</v>
      </c>
      <c r="E748" s="190" t="str">
        <f>תקן[[#This Row],[קטגוריה]]</f>
        <v>חדר רחצה</v>
      </c>
      <c r="F748" s="177" t="str">
        <f>תקן[[#This Row],[תיאור הפריט]]</f>
        <v>ספסל הלבשה</v>
      </c>
      <c r="G748" s="190">
        <f>תקן[[#This Row],[עלות פריט]]</f>
        <v>600</v>
      </c>
      <c r="H748" s="190">
        <f>תקן[[#This Row],[כמות]]</f>
        <v>2</v>
      </c>
      <c r="I748" s="190">
        <f>תקן[[#This Row],[סהכ עלות]]</f>
        <v>1200</v>
      </c>
      <c r="J748" s="191"/>
      <c r="K748" s="179" t="str">
        <f t="shared" si="127"/>
        <v>ספסל הלבשה</v>
      </c>
      <c r="L748" s="180"/>
      <c r="M748" s="181">
        <f t="shared" si="125"/>
        <v>-2</v>
      </c>
      <c r="N748" s="181">
        <f t="shared" si="126"/>
        <v>0</v>
      </c>
      <c r="O748" s="180"/>
      <c r="P748" s="192"/>
      <c r="Q748" s="185" t="str">
        <f t="shared" si="132"/>
        <v>תשושי נפש</v>
      </c>
      <c r="R748" s="185">
        <f t="shared" si="133"/>
        <v>45</v>
      </c>
      <c r="S748" s="185" t="str">
        <f t="shared" si="134"/>
        <v>ריהוט</v>
      </c>
      <c r="T748" s="186" t="str">
        <f t="shared" si="135"/>
        <v>ספסל הלבשה</v>
      </c>
      <c r="U748" s="187">
        <f t="shared" si="129"/>
        <v>0</v>
      </c>
      <c r="V748" s="181">
        <f t="shared" si="130"/>
        <v>-2</v>
      </c>
      <c r="W748" s="181">
        <f t="shared" si="131"/>
        <v>600</v>
      </c>
      <c r="X748" s="181">
        <f t="shared" si="128"/>
        <v>0</v>
      </c>
      <c r="Y748" s="193"/>
      <c r="AA748" s="189" t="str">
        <f>'טבלה מרכזת תקן מקור'!A748</f>
        <v>תשושי נפש</v>
      </c>
      <c r="AB748" s="189">
        <f>'טבלה מרכזת תקן מקור'!B748</f>
        <v>45</v>
      </c>
      <c r="AC748" s="189" t="str">
        <f>'טבלה מרכזת תקן מקור'!C748</f>
        <v>ריהוט</v>
      </c>
      <c r="AD748" s="189" t="str">
        <f>'טבלה מרכזת תקן מקור'!D748</f>
        <v>חדר רחצה</v>
      </c>
      <c r="AE748" s="189" t="str">
        <f>'טבלה מרכזת תקן מקור'!E748</f>
        <v>ספסל הלבשה</v>
      </c>
      <c r="AF748" s="189">
        <f>'טבלה מרכזת תקן מקור'!F748</f>
        <v>600</v>
      </c>
      <c r="AG748" s="189">
        <f>'טבלה מרכזת תקן מקור'!G748</f>
        <v>2</v>
      </c>
      <c r="AH748" s="189">
        <f>'טבלה מרכזת תקן מקור'!H748</f>
        <v>1200</v>
      </c>
    </row>
    <row r="749" spans="2:34" ht="15" thickBot="1" x14ac:dyDescent="0.25">
      <c r="B749" s="190" t="str">
        <f>תקן[[#This Row],[סוג מרכז]]</f>
        <v>תשושי נפש</v>
      </c>
      <c r="C749" s="190">
        <f>תקן[[#This Row],[גודל מרכז]]</f>
        <v>45</v>
      </c>
      <c r="D749" s="190" t="str">
        <f>תקן[[#This Row],[סוג פריט]]</f>
        <v>ריהוט</v>
      </c>
      <c r="E749" s="190" t="str">
        <f>תקן[[#This Row],[קטגוריה]]</f>
        <v>חדר מזכירות וקבלה</v>
      </c>
      <c r="F749" s="177" t="str">
        <f>תקן[[#This Row],[תיאור הפריט]]</f>
        <v>עמדת מחשב ומדפסת</v>
      </c>
      <c r="G749" s="190">
        <f>תקן[[#This Row],[עלות פריט]]</f>
        <v>1100</v>
      </c>
      <c r="H749" s="190">
        <f>תקן[[#This Row],[כמות]]</f>
        <v>1</v>
      </c>
      <c r="I749" s="190">
        <f>תקן[[#This Row],[סהכ עלות]]</f>
        <v>1100</v>
      </c>
      <c r="J749" s="191"/>
      <c r="K749" s="179" t="str">
        <f t="shared" si="127"/>
        <v>עמדת מחשב ומדפסת</v>
      </c>
      <c r="L749" s="180"/>
      <c r="M749" s="181">
        <f t="shared" si="125"/>
        <v>-1</v>
      </c>
      <c r="N749" s="181">
        <f t="shared" si="126"/>
        <v>0</v>
      </c>
      <c r="O749" s="180"/>
      <c r="P749" s="192"/>
      <c r="Q749" s="185" t="str">
        <f t="shared" si="132"/>
        <v>תשושי נפש</v>
      </c>
      <c r="R749" s="185">
        <f t="shared" si="133"/>
        <v>45</v>
      </c>
      <c r="S749" s="185" t="str">
        <f t="shared" si="134"/>
        <v>ריהוט</v>
      </c>
      <c r="T749" s="186" t="str">
        <f t="shared" si="135"/>
        <v>עמדת מחשב ומדפסת</v>
      </c>
      <c r="U749" s="187">
        <f t="shared" si="129"/>
        <v>0</v>
      </c>
      <c r="V749" s="181">
        <f t="shared" si="130"/>
        <v>-1</v>
      </c>
      <c r="W749" s="181">
        <f t="shared" si="131"/>
        <v>1100</v>
      </c>
      <c r="X749" s="181">
        <f t="shared" si="128"/>
        <v>0</v>
      </c>
      <c r="Y749" s="193"/>
      <c r="AA749" s="189" t="str">
        <f>'טבלה מרכזת תקן מקור'!A749</f>
        <v>תשושי נפש</v>
      </c>
      <c r="AB749" s="189">
        <f>'טבלה מרכזת תקן מקור'!B749</f>
        <v>45</v>
      </c>
      <c r="AC749" s="189" t="str">
        <f>'טבלה מרכזת תקן מקור'!C749</f>
        <v>ריהוט</v>
      </c>
      <c r="AD749" s="189" t="str">
        <f>'טבלה מרכזת תקן מקור'!D749</f>
        <v>חדר מזכירות וקבלה</v>
      </c>
      <c r="AE749" s="189" t="str">
        <f>'טבלה מרכזת תקן מקור'!E749</f>
        <v>עמדת מחשב ומדפסת</v>
      </c>
      <c r="AF749" s="189">
        <f>'טבלה מרכזת תקן מקור'!F749</f>
        <v>1100</v>
      </c>
      <c r="AG749" s="189">
        <f>'טבלה מרכזת תקן מקור'!G749</f>
        <v>1</v>
      </c>
      <c r="AH749" s="189">
        <f>'טבלה מרכזת תקן מקור'!H749</f>
        <v>1100</v>
      </c>
    </row>
    <row r="750" spans="2:34" ht="15" thickBot="1" x14ac:dyDescent="0.25">
      <c r="B750" s="190" t="str">
        <f>תקן[[#This Row],[סוג מרכז]]</f>
        <v>תשושי נפש</v>
      </c>
      <c r="C750" s="190">
        <f>תקן[[#This Row],[גודל מרכז]]</f>
        <v>45</v>
      </c>
      <c r="D750" s="190" t="str">
        <f>תקן[[#This Row],[סוג פריט]]</f>
        <v>ריהוט</v>
      </c>
      <c r="E750" s="190" t="str">
        <f>תקן[[#This Row],[קטגוריה]]</f>
        <v>חדר מנוחה</v>
      </c>
      <c r="F750" s="177" t="str">
        <f>תקן[[#This Row],[תיאור הפריט]]</f>
        <v>פרגוד אחות 3 כנפיים</v>
      </c>
      <c r="G750" s="190">
        <f>תקן[[#This Row],[עלות פריט]]</f>
        <v>700</v>
      </c>
      <c r="H750" s="190">
        <f>תקן[[#This Row],[כמות]]</f>
        <v>1</v>
      </c>
      <c r="I750" s="190">
        <f>תקן[[#This Row],[סהכ עלות]]</f>
        <v>700</v>
      </c>
      <c r="J750" s="191"/>
      <c r="K750" s="179" t="str">
        <f t="shared" si="127"/>
        <v>פרגוד אחות 3 כנפיים</v>
      </c>
      <c r="L750" s="180"/>
      <c r="M750" s="181">
        <f t="shared" si="125"/>
        <v>-1</v>
      </c>
      <c r="N750" s="181">
        <f t="shared" si="126"/>
        <v>0</v>
      </c>
      <c r="O750" s="180"/>
      <c r="P750" s="192"/>
      <c r="Q750" s="185" t="str">
        <f t="shared" si="132"/>
        <v>תשושי נפש</v>
      </c>
      <c r="R750" s="185">
        <f t="shared" si="133"/>
        <v>45</v>
      </c>
      <c r="S750" s="185" t="str">
        <f t="shared" si="134"/>
        <v>ריהוט</v>
      </c>
      <c r="T750" s="186" t="str">
        <f t="shared" si="135"/>
        <v>פרגוד אחות 3 כנפיים</v>
      </c>
      <c r="U750" s="187">
        <f t="shared" si="129"/>
        <v>0</v>
      </c>
      <c r="V750" s="181">
        <f t="shared" si="130"/>
        <v>-1</v>
      </c>
      <c r="W750" s="181">
        <f t="shared" si="131"/>
        <v>700</v>
      </c>
      <c r="X750" s="181">
        <f t="shared" si="128"/>
        <v>0</v>
      </c>
      <c r="Y750" s="193"/>
      <c r="AA750" s="189" t="str">
        <f>'טבלה מרכזת תקן מקור'!A750</f>
        <v>תשושי נפש</v>
      </c>
      <c r="AB750" s="189">
        <f>'טבלה מרכזת תקן מקור'!B750</f>
        <v>45</v>
      </c>
      <c r="AC750" s="189" t="str">
        <f>'טבלה מרכזת תקן מקור'!C750</f>
        <v>ריהוט</v>
      </c>
      <c r="AD750" s="189" t="str">
        <f>'טבלה מרכזת תקן מקור'!D750</f>
        <v>חדר מנוחה</v>
      </c>
      <c r="AE750" s="189" t="str">
        <f>'טבלה מרכזת תקן מקור'!E750</f>
        <v>פרגוד אחות 3 כנפיים</v>
      </c>
      <c r="AF750" s="189">
        <f>'טבלה מרכזת תקן מקור'!F750</f>
        <v>700</v>
      </c>
      <c r="AG750" s="189">
        <f>'טבלה מרכזת תקן מקור'!G750</f>
        <v>1</v>
      </c>
      <c r="AH750" s="189">
        <f>'טבלה מרכזת תקן מקור'!H750</f>
        <v>700</v>
      </c>
    </row>
    <row r="751" spans="2:34" ht="15" thickBot="1" x14ac:dyDescent="0.25">
      <c r="B751" s="190" t="str">
        <f>תקן[[#This Row],[סוג מרכז]]</f>
        <v>תשושי נפש</v>
      </c>
      <c r="C751" s="190">
        <f>תקן[[#This Row],[גודל מרכז]]</f>
        <v>45</v>
      </c>
      <c r="D751" s="190" t="str">
        <f>תקן[[#This Row],[סוג פריט]]</f>
        <v>ריהוט</v>
      </c>
      <c r="E751" s="190" t="str">
        <f>תקן[[#This Row],[קטגוריה]]</f>
        <v>חדרי צוות/רב תחומי</v>
      </c>
      <c r="F751" s="177" t="str">
        <f>תקן[[#This Row],[תיאור הפריט]]</f>
        <v>פרגוד אחות 3 כנפיים</v>
      </c>
      <c r="G751" s="190">
        <f>תקן[[#This Row],[עלות פריט]]</f>
        <v>700</v>
      </c>
      <c r="H751" s="190">
        <f>תקן[[#This Row],[כמות]]</f>
        <v>1</v>
      </c>
      <c r="I751" s="190">
        <f>תקן[[#This Row],[סהכ עלות]]</f>
        <v>700</v>
      </c>
      <c r="J751" s="191"/>
      <c r="K751" s="179" t="str">
        <f t="shared" si="127"/>
        <v>פרגוד אחות 3 כנפיים</v>
      </c>
      <c r="L751" s="180"/>
      <c r="M751" s="181">
        <f t="shared" si="125"/>
        <v>-1</v>
      </c>
      <c r="N751" s="181">
        <f t="shared" si="126"/>
        <v>0</v>
      </c>
      <c r="O751" s="180"/>
      <c r="P751" s="192"/>
      <c r="Q751" s="185" t="str">
        <f t="shared" si="132"/>
        <v>תשושי נפש</v>
      </c>
      <c r="R751" s="185">
        <f t="shared" si="133"/>
        <v>45</v>
      </c>
      <c r="S751" s="185" t="str">
        <f t="shared" si="134"/>
        <v>ריהוט</v>
      </c>
      <c r="T751" s="186" t="str">
        <f t="shared" si="135"/>
        <v>פרגוד אחות 3 כנפיים</v>
      </c>
      <c r="U751" s="187">
        <f t="shared" si="129"/>
        <v>0</v>
      </c>
      <c r="V751" s="181">
        <f t="shared" si="130"/>
        <v>-1</v>
      </c>
      <c r="W751" s="181">
        <f t="shared" si="131"/>
        <v>700</v>
      </c>
      <c r="X751" s="181">
        <f t="shared" si="128"/>
        <v>0</v>
      </c>
      <c r="Y751" s="193"/>
      <c r="AA751" s="189" t="str">
        <f>'טבלה מרכזת תקן מקור'!A751</f>
        <v>תשושי נפש</v>
      </c>
      <c r="AB751" s="189">
        <f>'טבלה מרכזת תקן מקור'!B751</f>
        <v>45</v>
      </c>
      <c r="AC751" s="189" t="str">
        <f>'טבלה מרכזת תקן מקור'!C751</f>
        <v>ריהוט</v>
      </c>
      <c r="AD751" s="189" t="str">
        <f>'טבלה מרכזת תקן מקור'!D751</f>
        <v>חדרי צוות/רב תחומי</v>
      </c>
      <c r="AE751" s="189" t="str">
        <f>'טבלה מרכזת תקן מקור'!E751</f>
        <v>פרגוד אחות 3 כנפיים</v>
      </c>
      <c r="AF751" s="189">
        <f>'טבלה מרכזת תקן מקור'!F751</f>
        <v>700</v>
      </c>
      <c r="AG751" s="189">
        <f>'טבלה מרכזת תקן מקור'!G751</f>
        <v>1</v>
      </c>
      <c r="AH751" s="189">
        <f>'טבלה מרכזת תקן מקור'!H751</f>
        <v>700</v>
      </c>
    </row>
    <row r="752" spans="2:34" ht="15" thickBot="1" x14ac:dyDescent="0.25">
      <c r="B752" s="190" t="str">
        <f>תקן[[#This Row],[סוג מרכז]]</f>
        <v>תשושי נפש</v>
      </c>
      <c r="C752" s="190">
        <f>תקן[[#This Row],[גודל מרכז]]</f>
        <v>45</v>
      </c>
      <c r="D752" s="190" t="str">
        <f>תקן[[#This Row],[סוג פריט]]</f>
        <v>ריהוט</v>
      </c>
      <c r="E752" s="190" t="str">
        <f>תקן[[#This Row],[קטגוריה]]</f>
        <v>חדר אוכל</v>
      </c>
      <c r="F752" s="177" t="str">
        <f>תקן[[#This Row],[תיאור הפריט]]</f>
        <v>שולחן אוכל (4 מקומות)</v>
      </c>
      <c r="G752" s="190">
        <f>תקן[[#This Row],[עלות פריט]]</f>
        <v>1590</v>
      </c>
      <c r="H752" s="190">
        <f>תקן[[#This Row],[כמות]]</f>
        <v>12</v>
      </c>
      <c r="I752" s="190">
        <f>תקן[[#This Row],[סהכ עלות]]</f>
        <v>19080</v>
      </c>
      <c r="J752" s="191"/>
      <c r="K752" s="179" t="str">
        <f t="shared" si="127"/>
        <v>שולחן אוכל (4 מקומות)</v>
      </c>
      <c r="L752" s="180"/>
      <c r="M752" s="181">
        <f t="shared" si="125"/>
        <v>-12</v>
      </c>
      <c r="N752" s="181">
        <f t="shared" si="126"/>
        <v>0</v>
      </c>
      <c r="O752" s="180"/>
      <c r="P752" s="192"/>
      <c r="Q752" s="185" t="str">
        <f t="shared" si="132"/>
        <v>תשושי נפש</v>
      </c>
      <c r="R752" s="185">
        <f t="shared" si="133"/>
        <v>45</v>
      </c>
      <c r="S752" s="185" t="str">
        <f t="shared" si="134"/>
        <v>ריהוט</v>
      </c>
      <c r="T752" s="186" t="str">
        <f t="shared" si="135"/>
        <v>שולחן אוכל (4 מקומות)</v>
      </c>
      <c r="U752" s="187">
        <f t="shared" si="129"/>
        <v>0</v>
      </c>
      <c r="V752" s="181">
        <f t="shared" si="130"/>
        <v>-12</v>
      </c>
      <c r="W752" s="181">
        <f t="shared" si="131"/>
        <v>1590</v>
      </c>
      <c r="X752" s="181">
        <f t="shared" si="128"/>
        <v>0</v>
      </c>
      <c r="Y752" s="193"/>
      <c r="AA752" s="189" t="str">
        <f>'טבלה מרכזת תקן מקור'!A752</f>
        <v>תשושי נפש</v>
      </c>
      <c r="AB752" s="189">
        <f>'טבלה מרכזת תקן מקור'!B752</f>
        <v>45</v>
      </c>
      <c r="AC752" s="189" t="str">
        <f>'טבלה מרכזת תקן מקור'!C752</f>
        <v>ריהוט</v>
      </c>
      <c r="AD752" s="189" t="str">
        <f>'טבלה מרכזת תקן מקור'!D752</f>
        <v>חדר אוכל</v>
      </c>
      <c r="AE752" s="189" t="str">
        <f>'טבלה מרכזת תקן מקור'!E752</f>
        <v>שולחן אוכל (4 מקומות)</v>
      </c>
      <c r="AF752" s="189">
        <f>'טבלה מרכזת תקן מקור'!F752</f>
        <v>1590</v>
      </c>
      <c r="AG752" s="189">
        <f>'טבלה מרכזת תקן מקור'!G752</f>
        <v>12</v>
      </c>
      <c r="AH752" s="189">
        <f>'טבלה מרכזת תקן מקור'!H752</f>
        <v>19080</v>
      </c>
    </row>
    <row r="753" spans="2:34" ht="15" thickBot="1" x14ac:dyDescent="0.25">
      <c r="B753" s="190" t="str">
        <f>תקן[[#This Row],[סוג מרכז]]</f>
        <v>תשושי נפש</v>
      </c>
      <c r="C753" s="190">
        <f>תקן[[#This Row],[גודל מרכז]]</f>
        <v>45</v>
      </c>
      <c r="D753" s="190" t="str">
        <f>תקן[[#This Row],[סוג פריט]]</f>
        <v>ריהוט</v>
      </c>
      <c r="E753" s="190" t="str">
        <f>תקן[[#This Row],[קטגוריה]]</f>
        <v>חצר פעילות ומנוחה</v>
      </c>
      <c r="F753" s="177" t="str">
        <f>תקן[[#This Row],[תיאור הפריט]]</f>
        <v>שולחן גן</v>
      </c>
      <c r="G753" s="190">
        <f>תקן[[#This Row],[עלות פריט]]</f>
        <v>850</v>
      </c>
      <c r="H753" s="190">
        <f>תקן[[#This Row],[כמות]]</f>
        <v>2</v>
      </c>
      <c r="I753" s="190">
        <f>תקן[[#This Row],[סהכ עלות]]</f>
        <v>1700</v>
      </c>
      <c r="J753" s="191"/>
      <c r="K753" s="179" t="str">
        <f t="shared" si="127"/>
        <v>שולחן גן</v>
      </c>
      <c r="L753" s="180"/>
      <c r="M753" s="181">
        <f t="shared" si="125"/>
        <v>-2</v>
      </c>
      <c r="N753" s="181">
        <f t="shared" si="126"/>
        <v>0</v>
      </c>
      <c r="O753" s="180"/>
      <c r="P753" s="192"/>
      <c r="Q753" s="185" t="str">
        <f t="shared" si="132"/>
        <v>תשושי נפש</v>
      </c>
      <c r="R753" s="185">
        <f t="shared" si="133"/>
        <v>45</v>
      </c>
      <c r="S753" s="185" t="str">
        <f t="shared" si="134"/>
        <v>ריהוט</v>
      </c>
      <c r="T753" s="186" t="str">
        <f t="shared" si="135"/>
        <v>שולחן גן</v>
      </c>
      <c r="U753" s="187">
        <f t="shared" si="129"/>
        <v>0</v>
      </c>
      <c r="V753" s="181">
        <f t="shared" si="130"/>
        <v>-2</v>
      </c>
      <c r="W753" s="181">
        <f t="shared" si="131"/>
        <v>850</v>
      </c>
      <c r="X753" s="181">
        <f t="shared" si="128"/>
        <v>0</v>
      </c>
      <c r="Y753" s="193"/>
      <c r="AA753" s="189" t="str">
        <f>'טבלה מרכזת תקן מקור'!A753</f>
        <v>תשושי נפש</v>
      </c>
      <c r="AB753" s="189">
        <f>'טבלה מרכזת תקן מקור'!B753</f>
        <v>45</v>
      </c>
      <c r="AC753" s="189" t="str">
        <f>'טבלה מרכזת תקן מקור'!C753</f>
        <v>ריהוט</v>
      </c>
      <c r="AD753" s="189" t="str">
        <f>'טבלה מרכזת תקן מקור'!D753</f>
        <v>חצר פעילות ומנוחה</v>
      </c>
      <c r="AE753" s="189" t="str">
        <f>'טבלה מרכזת תקן מקור'!E753</f>
        <v>שולחן גן</v>
      </c>
      <c r="AF753" s="189">
        <f>'טבלה מרכזת תקן מקור'!F753</f>
        <v>850</v>
      </c>
      <c r="AG753" s="189">
        <f>'טבלה מרכזת תקן מקור'!G753</f>
        <v>2</v>
      </c>
      <c r="AH753" s="189">
        <f>'טבלה מרכזת תקן מקור'!H753</f>
        <v>1700</v>
      </c>
    </row>
    <row r="754" spans="2:34" ht="15" thickBot="1" x14ac:dyDescent="0.25">
      <c r="B754" s="190" t="str">
        <f>תקן[[#This Row],[סוג מרכז]]</f>
        <v>תשושי נפש</v>
      </c>
      <c r="C754" s="190">
        <f>תקן[[#This Row],[גודל מרכז]]</f>
        <v>45</v>
      </c>
      <c r="D754" s="190" t="str">
        <f>תקן[[#This Row],[סוג פריט]]</f>
        <v>ריהוט</v>
      </c>
      <c r="E754" s="190" t="str">
        <f>תקן[[#This Row],[קטגוריה]]</f>
        <v>חדר מחשבים</v>
      </c>
      <c r="F754" s="177" t="str">
        <f>תקן[[#This Row],[תיאור הפריט]]</f>
        <v>שולחן מחשב</v>
      </c>
      <c r="G754" s="190">
        <f>תקן[[#This Row],[עלות פריט]]</f>
        <v>750</v>
      </c>
      <c r="H754" s="190">
        <f>תקן[[#This Row],[כמות]]</f>
        <v>1</v>
      </c>
      <c r="I754" s="190">
        <f>תקן[[#This Row],[סהכ עלות]]</f>
        <v>750</v>
      </c>
      <c r="J754" s="191"/>
      <c r="K754" s="179" t="str">
        <f t="shared" si="127"/>
        <v>שולחן מחשב</v>
      </c>
      <c r="L754" s="180"/>
      <c r="M754" s="181">
        <f t="shared" si="125"/>
        <v>-1</v>
      </c>
      <c r="N754" s="181">
        <f t="shared" si="126"/>
        <v>0</v>
      </c>
      <c r="O754" s="180"/>
      <c r="P754" s="192"/>
      <c r="Q754" s="185" t="str">
        <f t="shared" si="132"/>
        <v>תשושי נפש</v>
      </c>
      <c r="R754" s="185">
        <f t="shared" si="133"/>
        <v>45</v>
      </c>
      <c r="S754" s="185" t="str">
        <f t="shared" si="134"/>
        <v>ריהוט</v>
      </c>
      <c r="T754" s="186" t="str">
        <f t="shared" si="135"/>
        <v>שולחן מחשב</v>
      </c>
      <c r="U754" s="187">
        <f t="shared" si="129"/>
        <v>0</v>
      </c>
      <c r="V754" s="181">
        <f t="shared" si="130"/>
        <v>-1</v>
      </c>
      <c r="W754" s="181">
        <f t="shared" si="131"/>
        <v>750</v>
      </c>
      <c r="X754" s="181">
        <f t="shared" si="128"/>
        <v>0</v>
      </c>
      <c r="Y754" s="193"/>
      <c r="AA754" s="189" t="str">
        <f>'טבלה מרכזת תקן מקור'!A754</f>
        <v>תשושי נפש</v>
      </c>
      <c r="AB754" s="189">
        <f>'טבלה מרכזת תקן מקור'!B754</f>
        <v>45</v>
      </c>
      <c r="AC754" s="189" t="str">
        <f>'טבלה מרכזת תקן מקור'!C754</f>
        <v>ריהוט</v>
      </c>
      <c r="AD754" s="189" t="str">
        <f>'טבלה מרכזת תקן מקור'!D754</f>
        <v>חדר מחשבים</v>
      </c>
      <c r="AE754" s="189" t="str">
        <f>'טבלה מרכזת תקן מקור'!E754</f>
        <v>שולחן מחשב</v>
      </c>
      <c r="AF754" s="189">
        <f>'טבלה מרכזת תקן מקור'!F754</f>
        <v>750</v>
      </c>
      <c r="AG754" s="189">
        <f>'טבלה מרכזת תקן מקור'!G754</f>
        <v>1</v>
      </c>
      <c r="AH754" s="189">
        <f>'טבלה מרכזת תקן מקור'!H754</f>
        <v>750</v>
      </c>
    </row>
    <row r="755" spans="2:34" ht="15" thickBot="1" x14ac:dyDescent="0.25">
      <c r="B755" s="190" t="str">
        <f>תקן[[#This Row],[סוג מרכז]]</f>
        <v>תשושי נפש</v>
      </c>
      <c r="C755" s="190">
        <f>תקן[[#This Row],[גודל מרכז]]</f>
        <v>45</v>
      </c>
      <c r="D755" s="190" t="str">
        <f>תקן[[#This Row],[סוג פריט]]</f>
        <v>ריהוט</v>
      </c>
      <c r="E755" s="190" t="str">
        <f>תקן[[#This Row],[קטגוריה]]</f>
        <v>חדר מחשבים</v>
      </c>
      <c r="F755" s="177" t="str">
        <f>תקן[[#This Row],[תיאור הפריט]]</f>
        <v>שולחן מחשב מתכנן</v>
      </c>
      <c r="G755" s="190">
        <f>תקן[[#This Row],[עלות פריט]]</f>
        <v>2500</v>
      </c>
      <c r="H755" s="190">
        <f>תקן[[#This Row],[כמות]]</f>
        <v>1</v>
      </c>
      <c r="I755" s="190">
        <f>תקן[[#This Row],[סהכ עלות]]</f>
        <v>2500</v>
      </c>
      <c r="J755" s="191"/>
      <c r="K755" s="179" t="str">
        <f t="shared" si="127"/>
        <v>שולחן מחשב מתכנן</v>
      </c>
      <c r="L755" s="180"/>
      <c r="M755" s="181">
        <f t="shared" si="125"/>
        <v>-1</v>
      </c>
      <c r="N755" s="181">
        <f t="shared" si="126"/>
        <v>0</v>
      </c>
      <c r="O755" s="180"/>
      <c r="P755" s="192"/>
      <c r="Q755" s="185" t="str">
        <f t="shared" si="132"/>
        <v>תשושי נפש</v>
      </c>
      <c r="R755" s="185">
        <f t="shared" si="133"/>
        <v>45</v>
      </c>
      <c r="S755" s="185" t="str">
        <f t="shared" si="134"/>
        <v>ריהוט</v>
      </c>
      <c r="T755" s="186" t="str">
        <f t="shared" si="135"/>
        <v>שולחן מחשב מתכנן</v>
      </c>
      <c r="U755" s="187">
        <f t="shared" si="129"/>
        <v>0</v>
      </c>
      <c r="V755" s="181">
        <f t="shared" si="130"/>
        <v>-1</v>
      </c>
      <c r="W755" s="181">
        <f t="shared" si="131"/>
        <v>2500</v>
      </c>
      <c r="X755" s="181">
        <f t="shared" si="128"/>
        <v>0</v>
      </c>
      <c r="Y755" s="193"/>
      <c r="AA755" s="189" t="str">
        <f>'טבלה מרכזת תקן מקור'!A755</f>
        <v>תשושי נפש</v>
      </c>
      <c r="AB755" s="189">
        <f>'טבלה מרכזת תקן מקור'!B755</f>
        <v>45</v>
      </c>
      <c r="AC755" s="189" t="str">
        <f>'טבלה מרכזת תקן מקור'!C755</f>
        <v>ריהוט</v>
      </c>
      <c r="AD755" s="189" t="str">
        <f>'טבלה מרכזת תקן מקור'!D755</f>
        <v>חדר מחשבים</v>
      </c>
      <c r="AE755" s="189" t="str">
        <f>'טבלה מרכזת תקן מקור'!E755</f>
        <v>שולחן מחשב מתכנן</v>
      </c>
      <c r="AF755" s="189">
        <f>'טבלה מרכזת תקן מקור'!F755</f>
        <v>2500</v>
      </c>
      <c r="AG755" s="189">
        <f>'טבלה מרכזת תקן מקור'!G755</f>
        <v>1</v>
      </c>
      <c r="AH755" s="189">
        <f>'טבלה מרכזת תקן מקור'!H755</f>
        <v>2500</v>
      </c>
    </row>
    <row r="756" spans="2:34" ht="29.25" thickBot="1" x14ac:dyDescent="0.25">
      <c r="B756" s="190" t="str">
        <f>תקן[[#This Row],[סוג מרכז]]</f>
        <v>תשושי נפש</v>
      </c>
      <c r="C756" s="190">
        <f>תקן[[#This Row],[גודל מרכז]]</f>
        <v>45</v>
      </c>
      <c r="D756" s="190" t="str">
        <f>תקן[[#This Row],[סוג פריט]]</f>
        <v>ריהוט</v>
      </c>
      <c r="E756" s="190" t="str">
        <f>תקן[[#This Row],[קטגוריה]]</f>
        <v>חדר מזכירות וקבלה</v>
      </c>
      <c r="F756" s="177" t="str">
        <f>תקן[[#This Row],[תיאור הפריט]]</f>
        <v>שולחן משרדי + שלוחה + מגירות</v>
      </c>
      <c r="G756" s="190">
        <f>תקן[[#This Row],[עלות פריט]]</f>
        <v>1700</v>
      </c>
      <c r="H756" s="190">
        <f>תקן[[#This Row],[כמות]]</f>
        <v>1</v>
      </c>
      <c r="I756" s="190">
        <f>תקן[[#This Row],[סהכ עלות]]</f>
        <v>1700</v>
      </c>
      <c r="J756" s="191"/>
      <c r="K756" s="179" t="str">
        <f t="shared" si="127"/>
        <v>שולחן משרדי + שלוחה + מגירות</v>
      </c>
      <c r="L756" s="180"/>
      <c r="M756" s="181">
        <f t="shared" si="125"/>
        <v>-1</v>
      </c>
      <c r="N756" s="181">
        <f t="shared" si="126"/>
        <v>0</v>
      </c>
      <c r="O756" s="180"/>
      <c r="P756" s="192"/>
      <c r="Q756" s="185" t="str">
        <f t="shared" si="132"/>
        <v>תשושי נפש</v>
      </c>
      <c r="R756" s="185">
        <f t="shared" si="133"/>
        <v>45</v>
      </c>
      <c r="S756" s="185" t="str">
        <f t="shared" si="134"/>
        <v>ריהוט</v>
      </c>
      <c r="T756" s="186" t="str">
        <f t="shared" si="135"/>
        <v>שולחן משרדי + שלוחה + מגירות</v>
      </c>
      <c r="U756" s="187">
        <f t="shared" si="129"/>
        <v>0</v>
      </c>
      <c r="V756" s="181">
        <f t="shared" si="130"/>
        <v>-1</v>
      </c>
      <c r="W756" s="181">
        <f t="shared" si="131"/>
        <v>1700</v>
      </c>
      <c r="X756" s="181">
        <f t="shared" si="128"/>
        <v>0</v>
      </c>
      <c r="Y756" s="193"/>
      <c r="AA756" s="189" t="str">
        <f>'טבלה מרכזת תקן מקור'!A756</f>
        <v>תשושי נפש</v>
      </c>
      <c r="AB756" s="189">
        <f>'טבלה מרכזת תקן מקור'!B756</f>
        <v>45</v>
      </c>
      <c r="AC756" s="189" t="str">
        <f>'טבלה מרכזת תקן מקור'!C756</f>
        <v>ריהוט</v>
      </c>
      <c r="AD756" s="189" t="str">
        <f>'טבלה מרכזת תקן מקור'!D756</f>
        <v>חדר מזכירות וקבלה</v>
      </c>
      <c r="AE756" s="189" t="str">
        <f>'טבלה מרכזת תקן מקור'!E756</f>
        <v>שולחן משרדי + שלוחה + מגירות</v>
      </c>
      <c r="AF756" s="189">
        <f>'טבלה מרכזת תקן מקור'!F756</f>
        <v>1700</v>
      </c>
      <c r="AG756" s="189">
        <f>'טבלה מרכזת תקן מקור'!G756</f>
        <v>1</v>
      </c>
      <c r="AH756" s="189">
        <f>'טבלה מרכזת תקן מקור'!H756</f>
        <v>1700</v>
      </c>
    </row>
    <row r="757" spans="2:34" ht="29.25" thickBot="1" x14ac:dyDescent="0.25">
      <c r="B757" s="190" t="str">
        <f>תקן[[#This Row],[סוג מרכז]]</f>
        <v>תשושי נפש</v>
      </c>
      <c r="C757" s="190">
        <f>תקן[[#This Row],[גודל מרכז]]</f>
        <v>45</v>
      </c>
      <c r="D757" s="190" t="str">
        <f>תקן[[#This Row],[סוג פריט]]</f>
        <v>ריהוט</v>
      </c>
      <c r="E757" s="190" t="str">
        <f>תקן[[#This Row],[קטגוריה]]</f>
        <v>חדר מנהל</v>
      </c>
      <c r="F757" s="177" t="str">
        <f>תקן[[#This Row],[תיאור הפריט]]</f>
        <v>שולחן משרדי + שלוחה + מגירות</v>
      </c>
      <c r="G757" s="190">
        <f>תקן[[#This Row],[עלות פריט]]</f>
        <v>1700</v>
      </c>
      <c r="H757" s="190">
        <f>תקן[[#This Row],[כמות]]</f>
        <v>1</v>
      </c>
      <c r="I757" s="190">
        <f>תקן[[#This Row],[סהכ עלות]]</f>
        <v>1700</v>
      </c>
      <c r="J757" s="191"/>
      <c r="K757" s="179" t="str">
        <f t="shared" si="127"/>
        <v>שולחן משרדי + שלוחה + מגירות</v>
      </c>
      <c r="L757" s="180"/>
      <c r="M757" s="181">
        <f t="shared" si="125"/>
        <v>-1</v>
      </c>
      <c r="N757" s="181">
        <f t="shared" si="126"/>
        <v>0</v>
      </c>
      <c r="O757" s="180"/>
      <c r="P757" s="192"/>
      <c r="Q757" s="185" t="str">
        <f t="shared" si="132"/>
        <v>תשושי נפש</v>
      </c>
      <c r="R757" s="185">
        <f t="shared" si="133"/>
        <v>45</v>
      </c>
      <c r="S757" s="185" t="str">
        <f t="shared" si="134"/>
        <v>ריהוט</v>
      </c>
      <c r="T757" s="186" t="str">
        <f t="shared" si="135"/>
        <v>שולחן משרדי + שלוחה + מגירות</v>
      </c>
      <c r="U757" s="187">
        <f t="shared" si="129"/>
        <v>0</v>
      </c>
      <c r="V757" s="181">
        <f t="shared" si="130"/>
        <v>-1</v>
      </c>
      <c r="W757" s="181">
        <f t="shared" si="131"/>
        <v>1700</v>
      </c>
      <c r="X757" s="181">
        <f t="shared" si="128"/>
        <v>0</v>
      </c>
      <c r="Y757" s="193"/>
      <c r="AA757" s="189" t="str">
        <f>'טבלה מרכזת תקן מקור'!A757</f>
        <v>תשושי נפש</v>
      </c>
      <c r="AB757" s="189">
        <f>'טבלה מרכזת תקן מקור'!B757</f>
        <v>45</v>
      </c>
      <c r="AC757" s="189" t="str">
        <f>'טבלה מרכזת תקן מקור'!C757</f>
        <v>ריהוט</v>
      </c>
      <c r="AD757" s="189" t="str">
        <f>'טבלה מרכזת תקן מקור'!D757</f>
        <v>חדר מנהל</v>
      </c>
      <c r="AE757" s="189" t="str">
        <f>'טבלה מרכזת תקן מקור'!E757</f>
        <v>שולחן משרדי + שלוחה + מגירות</v>
      </c>
      <c r="AF757" s="189">
        <f>'טבלה מרכזת תקן מקור'!F757</f>
        <v>1700</v>
      </c>
      <c r="AG757" s="189">
        <f>'טבלה מרכזת תקן מקור'!G757</f>
        <v>1</v>
      </c>
      <c r="AH757" s="189">
        <f>'טבלה מרכזת תקן מקור'!H757</f>
        <v>1700</v>
      </c>
    </row>
    <row r="758" spans="2:34" ht="29.25" thickBot="1" x14ac:dyDescent="0.25">
      <c r="B758" s="190" t="str">
        <f>תקן[[#This Row],[סוג מרכז]]</f>
        <v>תשושי נפש</v>
      </c>
      <c r="C758" s="190">
        <f>תקן[[#This Row],[גודל מרכז]]</f>
        <v>45</v>
      </c>
      <c r="D758" s="190" t="str">
        <f>תקן[[#This Row],[סוג פריט]]</f>
        <v>ריהוט</v>
      </c>
      <c r="E758" s="190" t="str">
        <f>תקן[[#This Row],[קטגוריה]]</f>
        <v>חדרי צוות/רב תחומי</v>
      </c>
      <c r="F758" s="177" t="str">
        <f>תקן[[#This Row],[תיאור הפריט]]</f>
        <v>שולחן משרדי + שלוחה + מגירות</v>
      </c>
      <c r="G758" s="190">
        <f>תקן[[#This Row],[עלות פריט]]</f>
        <v>1700</v>
      </c>
      <c r="H758" s="190">
        <f>תקן[[#This Row],[כמות]]</f>
        <v>1</v>
      </c>
      <c r="I758" s="190">
        <f>תקן[[#This Row],[סהכ עלות]]</f>
        <v>1700</v>
      </c>
      <c r="J758" s="191"/>
      <c r="K758" s="179" t="str">
        <f t="shared" si="127"/>
        <v>שולחן משרדי + שלוחה + מגירות</v>
      </c>
      <c r="L758" s="180"/>
      <c r="M758" s="181">
        <f t="shared" si="125"/>
        <v>-1</v>
      </c>
      <c r="N758" s="181">
        <f t="shared" si="126"/>
        <v>0</v>
      </c>
      <c r="O758" s="180"/>
      <c r="P758" s="192"/>
      <c r="Q758" s="185" t="str">
        <f t="shared" si="132"/>
        <v>תשושי נפש</v>
      </c>
      <c r="R758" s="185">
        <f t="shared" si="133"/>
        <v>45</v>
      </c>
      <c r="S758" s="185" t="str">
        <f t="shared" si="134"/>
        <v>ריהוט</v>
      </c>
      <c r="T758" s="186" t="str">
        <f t="shared" si="135"/>
        <v>שולחן משרדי + שלוחה + מגירות</v>
      </c>
      <c r="U758" s="187">
        <f t="shared" si="129"/>
        <v>0</v>
      </c>
      <c r="V758" s="181">
        <f t="shared" si="130"/>
        <v>-1</v>
      </c>
      <c r="W758" s="181">
        <f t="shared" si="131"/>
        <v>1700</v>
      </c>
      <c r="X758" s="181">
        <f t="shared" si="128"/>
        <v>0</v>
      </c>
      <c r="Y758" s="193"/>
      <c r="AA758" s="189" t="str">
        <f>'טבלה מרכזת תקן מקור'!A758</f>
        <v>תשושי נפש</v>
      </c>
      <c r="AB758" s="189">
        <f>'טבלה מרכזת תקן מקור'!B758</f>
        <v>45</v>
      </c>
      <c r="AC758" s="189" t="str">
        <f>'טבלה מרכזת תקן מקור'!C758</f>
        <v>ריהוט</v>
      </c>
      <c r="AD758" s="189" t="str">
        <f>'טבלה מרכזת תקן מקור'!D758</f>
        <v>חדרי צוות/רב תחומי</v>
      </c>
      <c r="AE758" s="189" t="str">
        <f>'טבלה מרכזת תקן מקור'!E758</f>
        <v>שולחן משרדי + שלוחה + מגירות</v>
      </c>
      <c r="AF758" s="189">
        <f>'טבלה מרכזת תקן מקור'!F758</f>
        <v>1700</v>
      </c>
      <c r="AG758" s="189">
        <f>'טבלה מרכזת תקן מקור'!G758</f>
        <v>1</v>
      </c>
      <c r="AH758" s="189">
        <f>'טבלה מרכזת תקן מקור'!H758</f>
        <v>1700</v>
      </c>
    </row>
    <row r="759" spans="2:34" ht="15" thickBot="1" x14ac:dyDescent="0.25">
      <c r="B759" s="190" t="str">
        <f>תקן[[#This Row],[סוג מרכז]]</f>
        <v>תשושי נפש</v>
      </c>
      <c r="C759" s="190">
        <f>תקן[[#This Row],[גודל מרכז]]</f>
        <v>45</v>
      </c>
      <c r="D759" s="190" t="str">
        <f>תקן[[#This Row],[סוג פריט]]</f>
        <v>ריהוט</v>
      </c>
      <c r="E759" s="190" t="str">
        <f>תקן[[#This Row],[קטגוריה]]</f>
        <v>אולם כניסה</v>
      </c>
      <c r="F759" s="177" t="str">
        <f>תקן[[#This Row],[תיאור הפריט]]</f>
        <v xml:space="preserve">שולחן פינתי נמוך 60/60  </v>
      </c>
      <c r="G759" s="190">
        <f>תקן[[#This Row],[עלות פריט]]</f>
        <v>800</v>
      </c>
      <c r="H759" s="190">
        <f>תקן[[#This Row],[כמות]]</f>
        <v>2</v>
      </c>
      <c r="I759" s="190">
        <f>תקן[[#This Row],[סהכ עלות]]</f>
        <v>1600</v>
      </c>
      <c r="J759" s="191"/>
      <c r="K759" s="179" t="str">
        <f t="shared" si="127"/>
        <v xml:space="preserve">שולחן פינתי נמוך 60/60  </v>
      </c>
      <c r="L759" s="180"/>
      <c r="M759" s="181">
        <f t="shared" si="125"/>
        <v>-2</v>
      </c>
      <c r="N759" s="181">
        <f t="shared" si="126"/>
        <v>0</v>
      </c>
      <c r="O759" s="180"/>
      <c r="P759" s="192"/>
      <c r="Q759" s="185" t="str">
        <f t="shared" si="132"/>
        <v>תשושי נפש</v>
      </c>
      <c r="R759" s="185">
        <f t="shared" si="133"/>
        <v>45</v>
      </c>
      <c r="S759" s="185" t="str">
        <f t="shared" si="134"/>
        <v>ריהוט</v>
      </c>
      <c r="T759" s="186" t="str">
        <f t="shared" si="135"/>
        <v xml:space="preserve">שולחן פינתי נמוך 60/60  </v>
      </c>
      <c r="U759" s="187">
        <f t="shared" si="129"/>
        <v>0</v>
      </c>
      <c r="V759" s="181">
        <f t="shared" si="130"/>
        <v>-2</v>
      </c>
      <c r="W759" s="181">
        <f t="shared" si="131"/>
        <v>800</v>
      </c>
      <c r="X759" s="181">
        <f t="shared" si="128"/>
        <v>0</v>
      </c>
      <c r="Y759" s="193"/>
      <c r="AA759" s="189" t="str">
        <f>'טבלה מרכזת תקן מקור'!A759</f>
        <v>תשושי נפש</v>
      </c>
      <c r="AB759" s="189">
        <f>'טבלה מרכזת תקן מקור'!B759</f>
        <v>45</v>
      </c>
      <c r="AC759" s="189" t="str">
        <f>'טבלה מרכזת תקן מקור'!C759</f>
        <v>ריהוט</v>
      </c>
      <c r="AD759" s="189" t="str">
        <f>'טבלה מרכזת תקן מקור'!D759</f>
        <v>אולם כניסה</v>
      </c>
      <c r="AE759" s="189" t="str">
        <f>'טבלה מרכזת תקן מקור'!E759</f>
        <v xml:space="preserve">שולחן פינתי נמוך 60/60  </v>
      </c>
      <c r="AF759" s="189">
        <f>'טבלה מרכזת תקן מקור'!F759</f>
        <v>800</v>
      </c>
      <c r="AG759" s="189">
        <f>'טבלה מרכזת תקן מקור'!G759</f>
        <v>2</v>
      </c>
      <c r="AH759" s="189">
        <f>'טבלה מרכזת תקן מקור'!H759</f>
        <v>1600</v>
      </c>
    </row>
    <row r="760" spans="2:34" ht="15" thickBot="1" x14ac:dyDescent="0.25">
      <c r="B760" s="190" t="str">
        <f>תקן[[#This Row],[סוג מרכז]]</f>
        <v>תשושי נפש</v>
      </c>
      <c r="C760" s="190">
        <f>תקן[[#This Row],[גודל מרכז]]</f>
        <v>45</v>
      </c>
      <c r="D760" s="190" t="str">
        <f>תקן[[#This Row],[סוג פריט]]</f>
        <v>ריהוט</v>
      </c>
      <c r="E760" s="190" t="str">
        <f>תקן[[#This Row],[קטגוריה]]</f>
        <v>חדרי פעילות/תעסוקה</v>
      </c>
      <c r="F760" s="177" t="str">
        <f>תקן[[#This Row],[תיאור הפריט]]</f>
        <v>שולחן פעילות 6 מקומות</v>
      </c>
      <c r="G760" s="190">
        <f>תקן[[#This Row],[עלות פריט]]</f>
        <v>1500</v>
      </c>
      <c r="H760" s="190">
        <f>תקן[[#This Row],[כמות]]</f>
        <v>8</v>
      </c>
      <c r="I760" s="190">
        <f>תקן[[#This Row],[סהכ עלות]]</f>
        <v>12000</v>
      </c>
      <c r="J760" s="191"/>
      <c r="K760" s="179" t="str">
        <f t="shared" si="127"/>
        <v>שולחן פעילות 6 מקומות</v>
      </c>
      <c r="L760" s="180"/>
      <c r="M760" s="181">
        <f t="shared" si="125"/>
        <v>-8</v>
      </c>
      <c r="N760" s="181">
        <f t="shared" si="126"/>
        <v>0</v>
      </c>
      <c r="O760" s="180"/>
      <c r="P760" s="192"/>
      <c r="Q760" s="185" t="str">
        <f t="shared" si="132"/>
        <v>תשושי נפש</v>
      </c>
      <c r="R760" s="185">
        <f t="shared" si="133"/>
        <v>45</v>
      </c>
      <c r="S760" s="185" t="str">
        <f t="shared" si="134"/>
        <v>ריהוט</v>
      </c>
      <c r="T760" s="186" t="str">
        <f t="shared" si="135"/>
        <v>שולחן פעילות 6 מקומות</v>
      </c>
      <c r="U760" s="187">
        <f t="shared" si="129"/>
        <v>0</v>
      </c>
      <c r="V760" s="181">
        <f t="shared" si="130"/>
        <v>-8</v>
      </c>
      <c r="W760" s="181">
        <f t="shared" si="131"/>
        <v>1500</v>
      </c>
      <c r="X760" s="181">
        <f t="shared" si="128"/>
        <v>0</v>
      </c>
      <c r="Y760" s="193"/>
      <c r="AA760" s="189" t="str">
        <f>'טבלה מרכזת תקן מקור'!A760</f>
        <v>תשושי נפש</v>
      </c>
      <c r="AB760" s="189">
        <f>'טבלה מרכזת תקן מקור'!B760</f>
        <v>45</v>
      </c>
      <c r="AC760" s="189" t="str">
        <f>'טבלה מרכזת תקן מקור'!C760</f>
        <v>ריהוט</v>
      </c>
      <c r="AD760" s="189" t="str">
        <f>'טבלה מרכזת תקן מקור'!D760</f>
        <v>חדרי פעילות/תעסוקה</v>
      </c>
      <c r="AE760" s="189" t="str">
        <f>'טבלה מרכזת תקן מקור'!E760</f>
        <v>שולחן פעילות 6 מקומות</v>
      </c>
      <c r="AF760" s="189">
        <f>'טבלה מרכזת תקן מקור'!F760</f>
        <v>1500</v>
      </c>
      <c r="AG760" s="189">
        <f>'טבלה מרכזת תקן מקור'!G760</f>
        <v>8</v>
      </c>
      <c r="AH760" s="189">
        <f>'טבלה מרכזת תקן מקור'!H760</f>
        <v>12000</v>
      </c>
    </row>
    <row r="761" spans="2:34" ht="15" thickBot="1" x14ac:dyDescent="0.25">
      <c r="B761" s="190" t="str">
        <f>תקן[[#This Row],[סוג מרכז]]</f>
        <v>תשושי נפש</v>
      </c>
      <c r="C761" s="190">
        <f>תקן[[#This Row],[גודל מרכז]]</f>
        <v>45</v>
      </c>
      <c r="D761" s="190" t="str">
        <f>תקן[[#This Row],[סוג פריט]]</f>
        <v>ריהוט</v>
      </c>
      <c r="E761" s="190" t="str">
        <f>תקן[[#This Row],[קטגוריה]]</f>
        <v>חדרי צוות/רב תחומי</v>
      </c>
      <c r="F761" s="177" t="str">
        <f>תקן[[#This Row],[תיאור הפריט]]</f>
        <v>שולחן פעילות 6 מקומות</v>
      </c>
      <c r="G761" s="190">
        <f>תקן[[#This Row],[עלות פריט]]</f>
        <v>1500</v>
      </c>
      <c r="H761" s="190">
        <f>תקן[[#This Row],[כמות]]</f>
        <v>1</v>
      </c>
      <c r="I761" s="190">
        <f>תקן[[#This Row],[סהכ עלות]]</f>
        <v>1500</v>
      </c>
      <c r="J761" s="191"/>
      <c r="K761" s="179" t="str">
        <f t="shared" si="127"/>
        <v>שולחן פעילות 6 מקומות</v>
      </c>
      <c r="L761" s="180"/>
      <c r="M761" s="181">
        <f t="shared" si="125"/>
        <v>-1</v>
      </c>
      <c r="N761" s="181">
        <f t="shared" si="126"/>
        <v>0</v>
      </c>
      <c r="O761" s="180"/>
      <c r="P761" s="192"/>
      <c r="Q761" s="185" t="str">
        <f t="shared" si="132"/>
        <v>תשושי נפש</v>
      </c>
      <c r="R761" s="185">
        <f t="shared" si="133"/>
        <v>45</v>
      </c>
      <c r="S761" s="185" t="str">
        <f t="shared" si="134"/>
        <v>ריהוט</v>
      </c>
      <c r="T761" s="186" t="str">
        <f t="shared" si="135"/>
        <v>שולחן פעילות 6 מקומות</v>
      </c>
      <c r="U761" s="187">
        <f t="shared" si="129"/>
        <v>0</v>
      </c>
      <c r="V761" s="181">
        <f t="shared" si="130"/>
        <v>-1</v>
      </c>
      <c r="W761" s="181">
        <f t="shared" si="131"/>
        <v>1500</v>
      </c>
      <c r="X761" s="181">
        <f t="shared" si="128"/>
        <v>0</v>
      </c>
      <c r="Y761" s="193"/>
      <c r="AA761" s="189" t="str">
        <f>'טבלה מרכזת תקן מקור'!A761</f>
        <v>תשושי נפש</v>
      </c>
      <c r="AB761" s="189">
        <f>'טבלה מרכזת תקן מקור'!B761</f>
        <v>45</v>
      </c>
      <c r="AC761" s="189" t="str">
        <f>'טבלה מרכזת תקן מקור'!C761</f>
        <v>ריהוט</v>
      </c>
      <c r="AD761" s="189" t="str">
        <f>'טבלה מרכזת תקן מקור'!D761</f>
        <v>חדרי צוות/רב תחומי</v>
      </c>
      <c r="AE761" s="189" t="str">
        <f>'טבלה מרכזת תקן מקור'!E761</f>
        <v>שולחן פעילות 6 מקומות</v>
      </c>
      <c r="AF761" s="189">
        <f>'טבלה מרכזת תקן מקור'!F761</f>
        <v>1500</v>
      </c>
      <c r="AG761" s="189">
        <f>'טבלה מרכזת תקן מקור'!G761</f>
        <v>1</v>
      </c>
      <c r="AH761" s="189">
        <f>'טבלה מרכזת תקן מקור'!H761</f>
        <v>1500</v>
      </c>
    </row>
    <row r="762" spans="2:34" ht="15" thickBot="1" x14ac:dyDescent="0.25">
      <c r="B762" s="190" t="str">
        <f>תקן[[#This Row],[סוג מרכז]]</f>
        <v>תשושי נפש</v>
      </c>
      <c r="C762" s="190">
        <f>תקן[[#This Row],[גודל מרכז]]</f>
        <v>45</v>
      </c>
      <c r="D762" s="190" t="str">
        <f>תקן[[#This Row],[סוג פריט]]</f>
        <v>ריהוט</v>
      </c>
      <c r="E762" s="190" t="str">
        <f>תקן[[#This Row],[קטגוריה]]</f>
        <v>חצר פעילות ומנוחה</v>
      </c>
      <c r="F762" s="177" t="str">
        <f>תקן[[#This Row],[תיאור הפריט]]</f>
        <v>שמשיית גן</v>
      </c>
      <c r="G762" s="190">
        <f>תקן[[#This Row],[עלות פריט]]</f>
        <v>400</v>
      </c>
      <c r="H762" s="190">
        <f>תקן[[#This Row],[כמות]]</f>
        <v>2</v>
      </c>
      <c r="I762" s="190">
        <f>תקן[[#This Row],[סהכ עלות]]</f>
        <v>800</v>
      </c>
      <c r="J762" s="191"/>
      <c r="K762" s="179" t="str">
        <f t="shared" si="127"/>
        <v>שמשיית גן</v>
      </c>
      <c r="L762" s="180"/>
      <c r="M762" s="181">
        <f t="shared" si="125"/>
        <v>-2</v>
      </c>
      <c r="N762" s="181">
        <f t="shared" si="126"/>
        <v>0</v>
      </c>
      <c r="O762" s="180"/>
      <c r="P762" s="192"/>
      <c r="Q762" s="185" t="str">
        <f t="shared" si="132"/>
        <v>תשושי נפש</v>
      </c>
      <c r="R762" s="185">
        <f t="shared" si="133"/>
        <v>45</v>
      </c>
      <c r="S762" s="185" t="str">
        <f t="shared" si="134"/>
        <v>ריהוט</v>
      </c>
      <c r="T762" s="186" t="str">
        <f t="shared" si="135"/>
        <v>שמשיית גן</v>
      </c>
      <c r="U762" s="187">
        <f t="shared" si="129"/>
        <v>0</v>
      </c>
      <c r="V762" s="181">
        <f t="shared" si="130"/>
        <v>-2</v>
      </c>
      <c r="W762" s="181">
        <f t="shared" si="131"/>
        <v>400</v>
      </c>
      <c r="X762" s="181">
        <f t="shared" si="128"/>
        <v>0</v>
      </c>
      <c r="Y762" s="193"/>
      <c r="AA762" s="189" t="str">
        <f>'טבלה מרכזת תקן מקור'!A762</f>
        <v>תשושי נפש</v>
      </c>
      <c r="AB762" s="189">
        <f>'טבלה מרכזת תקן מקור'!B762</f>
        <v>45</v>
      </c>
      <c r="AC762" s="189" t="str">
        <f>'טבלה מרכזת תקן מקור'!C762</f>
        <v>ריהוט</v>
      </c>
      <c r="AD762" s="189" t="str">
        <f>'טבלה מרכזת תקן מקור'!D762</f>
        <v>חצר פעילות ומנוחה</v>
      </c>
      <c r="AE762" s="189" t="str">
        <f>'טבלה מרכזת תקן מקור'!E762</f>
        <v>שמשיית גן</v>
      </c>
      <c r="AF762" s="189">
        <f>'טבלה מרכזת תקן מקור'!F762</f>
        <v>400</v>
      </c>
      <c r="AG762" s="189">
        <f>'טבלה מרכזת תקן מקור'!G762</f>
        <v>2</v>
      </c>
      <c r="AH762" s="189">
        <f>'טבלה מרכזת תקן מקור'!H762</f>
        <v>800</v>
      </c>
    </row>
    <row r="763" spans="2:34" ht="15" thickBot="1" x14ac:dyDescent="0.25">
      <c r="B763" s="190" t="str">
        <f>תקן[[#This Row],[סוג מרכז]]</f>
        <v>תשושי נפש</v>
      </c>
      <c r="C763" s="190">
        <f>תקן[[#This Row],[גודל מרכז]]</f>
        <v>45</v>
      </c>
      <c r="D763" s="190" t="str">
        <f>תקן[[#This Row],[סוג פריט]]</f>
        <v>ריהוט</v>
      </c>
      <c r="E763" s="190" t="str">
        <f>תקן[[#This Row],[קטגוריה]]</f>
        <v>מלתחה</v>
      </c>
      <c r="F763" s="177" t="str">
        <f>תקן[[#This Row],[תיאור הפריט]]</f>
        <v>תא אישי עם נעילה</v>
      </c>
      <c r="G763" s="190">
        <f>תקן[[#This Row],[עלות פריט]]</f>
        <v>250</v>
      </c>
      <c r="H763" s="190">
        <f>תקן[[#This Row],[כמות]]</f>
        <v>15</v>
      </c>
      <c r="I763" s="190">
        <f>תקן[[#This Row],[סהכ עלות]]</f>
        <v>3750</v>
      </c>
      <c r="J763" s="191"/>
      <c r="K763" s="179" t="str">
        <f t="shared" si="127"/>
        <v>תא אישי עם נעילה</v>
      </c>
      <c r="L763" s="180"/>
      <c r="M763" s="181">
        <f t="shared" si="125"/>
        <v>-15</v>
      </c>
      <c r="N763" s="181">
        <f t="shared" si="126"/>
        <v>0</v>
      </c>
      <c r="O763" s="180"/>
      <c r="P763" s="192"/>
      <c r="Q763" s="185" t="str">
        <f t="shared" si="132"/>
        <v>תשושי נפש</v>
      </c>
      <c r="R763" s="185">
        <f t="shared" si="133"/>
        <v>45</v>
      </c>
      <c r="S763" s="185" t="str">
        <f t="shared" si="134"/>
        <v>ריהוט</v>
      </c>
      <c r="T763" s="186" t="str">
        <f t="shared" si="135"/>
        <v>תא אישי עם נעילה</v>
      </c>
      <c r="U763" s="187">
        <f t="shared" si="129"/>
        <v>0</v>
      </c>
      <c r="V763" s="181">
        <f t="shared" si="130"/>
        <v>-15</v>
      </c>
      <c r="W763" s="181">
        <f t="shared" si="131"/>
        <v>250</v>
      </c>
      <c r="X763" s="181">
        <f t="shared" si="128"/>
        <v>0</v>
      </c>
      <c r="Y763" s="193"/>
      <c r="AA763" s="189" t="str">
        <f>'טבלה מרכזת תקן מקור'!A763</f>
        <v>תשושי נפש</v>
      </c>
      <c r="AB763" s="189">
        <f>'טבלה מרכזת תקן מקור'!B763</f>
        <v>45</v>
      </c>
      <c r="AC763" s="189" t="str">
        <f>'טבלה מרכזת תקן מקור'!C763</f>
        <v>ריהוט</v>
      </c>
      <c r="AD763" s="189" t="str">
        <f>'טבלה מרכזת תקן מקור'!D763</f>
        <v>מלתחה</v>
      </c>
      <c r="AE763" s="189" t="str">
        <f>'טבלה מרכזת תקן מקור'!E763</f>
        <v>תא אישי עם נעילה</v>
      </c>
      <c r="AF763" s="189">
        <f>'טבלה מרכזת תקן מקור'!F763</f>
        <v>250</v>
      </c>
      <c r="AG763" s="189">
        <f>'טבלה מרכזת תקן מקור'!G763</f>
        <v>15</v>
      </c>
      <c r="AH763" s="189">
        <f>'טבלה מרכזת תקן מקור'!H763</f>
        <v>3750</v>
      </c>
    </row>
    <row r="764" spans="2:34" ht="15" thickBot="1" x14ac:dyDescent="0.25">
      <c r="B764" s="190" t="str">
        <f>תקן[[#This Row],[סוג מרכז]]</f>
        <v>תשושי נפש</v>
      </c>
      <c r="C764" s="190">
        <f>תקן[[#This Row],[גודל מרכז]]</f>
        <v>45</v>
      </c>
      <c r="D764" s="190" t="str">
        <f>תקן[[#This Row],[סוג פריט]]</f>
        <v>ריהוט</v>
      </c>
      <c r="E764" s="190" t="str">
        <f>תקן[[#This Row],[קטגוריה]]</f>
        <v>שירותי צוות ומלתחה</v>
      </c>
      <c r="F764" s="177" t="str">
        <f>תקן[[#This Row],[תיאור הפריט]]</f>
        <v>תא אישי עם נעילה</v>
      </c>
      <c r="G764" s="190">
        <f>תקן[[#This Row],[עלות פריט]]</f>
        <v>250</v>
      </c>
      <c r="H764" s="190">
        <f>תקן[[#This Row],[כמות]]</f>
        <v>10</v>
      </c>
      <c r="I764" s="190">
        <f>תקן[[#This Row],[סהכ עלות]]</f>
        <v>2500</v>
      </c>
      <c r="J764" s="191"/>
      <c r="K764" s="179" t="str">
        <f t="shared" si="127"/>
        <v>תא אישי עם נעילה</v>
      </c>
      <c r="L764" s="180"/>
      <c r="M764" s="181">
        <f t="shared" si="125"/>
        <v>-10</v>
      </c>
      <c r="N764" s="181">
        <f t="shared" si="126"/>
        <v>0</v>
      </c>
      <c r="O764" s="180"/>
      <c r="P764" s="192"/>
      <c r="Q764" s="185" t="str">
        <f t="shared" si="132"/>
        <v>תשושי נפש</v>
      </c>
      <c r="R764" s="185">
        <f t="shared" si="133"/>
        <v>45</v>
      </c>
      <c r="S764" s="185" t="str">
        <f t="shared" si="134"/>
        <v>ריהוט</v>
      </c>
      <c r="T764" s="186" t="str">
        <f t="shared" si="135"/>
        <v>תא אישי עם נעילה</v>
      </c>
      <c r="U764" s="187">
        <f t="shared" si="129"/>
        <v>0</v>
      </c>
      <c r="V764" s="181">
        <f t="shared" si="130"/>
        <v>-10</v>
      </c>
      <c r="W764" s="181">
        <f t="shared" si="131"/>
        <v>250</v>
      </c>
      <c r="X764" s="181">
        <f t="shared" si="128"/>
        <v>0</v>
      </c>
      <c r="Y764" s="193"/>
      <c r="AA764" s="189" t="str">
        <f>'טבלה מרכזת תקן מקור'!A764</f>
        <v>תשושי נפש</v>
      </c>
      <c r="AB764" s="189">
        <f>'טבלה מרכזת תקן מקור'!B764</f>
        <v>45</v>
      </c>
      <c r="AC764" s="189" t="str">
        <f>'טבלה מרכזת תקן מקור'!C764</f>
        <v>ריהוט</v>
      </c>
      <c r="AD764" s="189" t="str">
        <f>'טבלה מרכזת תקן מקור'!D764</f>
        <v>שירותי צוות ומלתחה</v>
      </c>
      <c r="AE764" s="189" t="str">
        <f>'טבלה מרכזת תקן מקור'!E764</f>
        <v>תא אישי עם נעילה</v>
      </c>
      <c r="AF764" s="189">
        <f>'טבלה מרכזת תקן מקור'!F764</f>
        <v>250</v>
      </c>
      <c r="AG764" s="189">
        <f>'טבלה מרכזת תקן מקור'!G764</f>
        <v>10</v>
      </c>
      <c r="AH764" s="189">
        <f>'טבלה מרכזת תקן מקור'!H764</f>
        <v>2500</v>
      </c>
    </row>
    <row r="765" spans="2:34" ht="15" thickBot="1" x14ac:dyDescent="0.25">
      <c r="B765" s="190" t="str">
        <f>תקן[[#This Row],[סוג מרכז]]</f>
        <v>תשושי נפש</v>
      </c>
      <c r="C765" s="190">
        <f>תקן[[#This Row],[גודל מרכז]]</f>
        <v>60</v>
      </c>
      <c r="D765" s="190" t="str">
        <f>תקן[[#This Row],[סוג פריט]]</f>
        <v>אביזרים</v>
      </c>
      <c r="E765" s="190" t="str">
        <f>תקן[[#This Row],[קטגוריה]]</f>
        <v>כללי</v>
      </c>
      <c r="F765" s="177" t="str">
        <f>תקן[[#This Row],[תיאור הפריט]]</f>
        <v xml:space="preserve"> שילוט לחדרים (תקציב)</v>
      </c>
      <c r="G765" s="190">
        <f>תקן[[#This Row],[עלות פריט]]</f>
        <v>250</v>
      </c>
      <c r="H765" s="190">
        <f>תקן[[#This Row],[כמות]]</f>
        <v>10</v>
      </c>
      <c r="I765" s="190">
        <f>תקן[[#This Row],[סהכ עלות]]</f>
        <v>2500</v>
      </c>
      <c r="J765" s="191"/>
      <c r="K765" s="179" t="str">
        <f t="shared" si="127"/>
        <v xml:space="preserve"> שילוט לחדרים (תקציב)</v>
      </c>
      <c r="L765" s="180"/>
      <c r="M765" s="181">
        <f t="shared" si="125"/>
        <v>-10</v>
      </c>
      <c r="N765" s="181">
        <f t="shared" si="126"/>
        <v>0</v>
      </c>
      <c r="O765" s="180"/>
      <c r="P765" s="192"/>
      <c r="Q765" s="185" t="str">
        <f t="shared" si="132"/>
        <v>תשושי נפש</v>
      </c>
      <c r="R765" s="185">
        <f t="shared" si="133"/>
        <v>60</v>
      </c>
      <c r="S765" s="185" t="str">
        <f t="shared" si="134"/>
        <v>אביזרים</v>
      </c>
      <c r="T765" s="186" t="str">
        <f t="shared" si="135"/>
        <v xml:space="preserve"> שילוט לחדרים (תקציב)</v>
      </c>
      <c r="U765" s="187">
        <f t="shared" si="129"/>
        <v>0</v>
      </c>
      <c r="V765" s="181">
        <f t="shared" si="130"/>
        <v>-10</v>
      </c>
      <c r="W765" s="181">
        <f t="shared" si="131"/>
        <v>250</v>
      </c>
      <c r="X765" s="181">
        <f t="shared" si="128"/>
        <v>0</v>
      </c>
      <c r="Y765" s="193"/>
      <c r="AA765" s="189" t="str">
        <f>'טבלה מרכזת תקן מקור'!A765</f>
        <v>תשושי נפש</v>
      </c>
      <c r="AB765" s="189">
        <f>'טבלה מרכזת תקן מקור'!B765</f>
        <v>60</v>
      </c>
      <c r="AC765" s="189" t="str">
        <f>'טבלה מרכזת תקן מקור'!C765</f>
        <v>אביזרים</v>
      </c>
      <c r="AD765" s="189" t="str">
        <f>'טבלה מרכזת תקן מקור'!D765</f>
        <v>כללי</v>
      </c>
      <c r="AE765" s="189" t="str">
        <f>'טבלה מרכזת תקן מקור'!E765</f>
        <v xml:space="preserve"> שילוט לחדרים (תקציב)</v>
      </c>
      <c r="AF765" s="189">
        <f>'טבלה מרכזת תקן מקור'!F765</f>
        <v>250</v>
      </c>
      <c r="AG765" s="189">
        <f>'טבלה מרכזת תקן מקור'!G765</f>
        <v>10</v>
      </c>
      <c r="AH765" s="189">
        <f>'טבלה מרכזת תקן מקור'!H765</f>
        <v>2500</v>
      </c>
    </row>
    <row r="766" spans="2:34" ht="29.25" thickBot="1" x14ac:dyDescent="0.25">
      <c r="B766" s="190" t="str">
        <f>תקן[[#This Row],[סוג מרכז]]</f>
        <v>תשושי נפש</v>
      </c>
      <c r="C766" s="190">
        <f>תקן[[#This Row],[גודל מרכז]]</f>
        <v>60</v>
      </c>
      <c r="D766" s="190" t="str">
        <f>תקן[[#This Row],[סוג פריט]]</f>
        <v>אביזרים</v>
      </c>
      <c r="E766" s="190" t="str">
        <f>תקן[[#This Row],[קטגוריה]]</f>
        <v>חדר מזכירות וקבלה</v>
      </c>
      <c r="F766" s="177" t="str">
        <f>תקן[[#This Row],[תיאור הפריט]]</f>
        <v>אביזרים (לוח מודעות, פח, פריטי עיצוב)</v>
      </c>
      <c r="G766" s="190">
        <f>תקן[[#This Row],[עלות פריט]]</f>
        <v>500</v>
      </c>
      <c r="H766" s="190">
        <f>תקן[[#This Row],[כמות]]</f>
        <v>1</v>
      </c>
      <c r="I766" s="190">
        <f>תקן[[#This Row],[סהכ עלות]]</f>
        <v>500</v>
      </c>
      <c r="J766" s="191"/>
      <c r="K766" s="179" t="str">
        <f t="shared" si="127"/>
        <v>אביזרים (לוח מודעות, פח, פריטי עיצוב)</v>
      </c>
      <c r="L766" s="180"/>
      <c r="M766" s="181">
        <f t="shared" ref="M766:M814" si="136">IF(L766-H766&lt;&gt;0,L766-H766,0)</f>
        <v>-1</v>
      </c>
      <c r="N766" s="181">
        <f t="shared" ref="N766:N814" si="137">L766*G766</f>
        <v>0</v>
      </c>
      <c r="O766" s="180"/>
      <c r="P766" s="192"/>
      <c r="Q766" s="185" t="str">
        <f t="shared" si="132"/>
        <v>תשושי נפש</v>
      </c>
      <c r="R766" s="185">
        <f t="shared" si="133"/>
        <v>60</v>
      </c>
      <c r="S766" s="185" t="str">
        <f t="shared" si="134"/>
        <v>אביזרים</v>
      </c>
      <c r="T766" s="186" t="str">
        <f t="shared" si="135"/>
        <v>אביזרים (לוח מודעות, פח, פריטי עיצוב)</v>
      </c>
      <c r="U766" s="187">
        <f t="shared" si="129"/>
        <v>0</v>
      </c>
      <c r="V766" s="181">
        <f t="shared" si="130"/>
        <v>-1</v>
      </c>
      <c r="W766" s="181">
        <f t="shared" si="131"/>
        <v>500</v>
      </c>
      <c r="X766" s="181">
        <f t="shared" si="128"/>
        <v>0</v>
      </c>
      <c r="Y766" s="193"/>
      <c r="AA766" s="189" t="str">
        <f>'טבלה מרכזת תקן מקור'!A766</f>
        <v>תשושי נפש</v>
      </c>
      <c r="AB766" s="189">
        <f>'טבלה מרכזת תקן מקור'!B766</f>
        <v>60</v>
      </c>
      <c r="AC766" s="189" t="str">
        <f>'טבלה מרכזת תקן מקור'!C766</f>
        <v>אביזרים</v>
      </c>
      <c r="AD766" s="189" t="str">
        <f>'טבלה מרכזת תקן מקור'!D766</f>
        <v>חדר מזכירות וקבלה</v>
      </c>
      <c r="AE766" s="189" t="str">
        <f>'טבלה מרכזת תקן מקור'!E766</f>
        <v>אביזרים (לוח מודעות, פח, פריטי עיצוב)</v>
      </c>
      <c r="AF766" s="189">
        <f>'טבלה מרכזת תקן מקור'!F766</f>
        <v>500</v>
      </c>
      <c r="AG766" s="189">
        <f>'טבלה מרכזת תקן מקור'!G766</f>
        <v>1</v>
      </c>
      <c r="AH766" s="189">
        <f>'טבלה מרכזת תקן מקור'!H766</f>
        <v>500</v>
      </c>
    </row>
    <row r="767" spans="2:34" ht="29.25" thickBot="1" x14ac:dyDescent="0.25">
      <c r="B767" s="190" t="str">
        <f>תקן[[#This Row],[סוג מרכז]]</f>
        <v>תשושי נפש</v>
      </c>
      <c r="C767" s="190">
        <f>תקן[[#This Row],[גודל מרכז]]</f>
        <v>60</v>
      </c>
      <c r="D767" s="190" t="str">
        <f>תקן[[#This Row],[סוג פריט]]</f>
        <v>אביזרים</v>
      </c>
      <c r="E767" s="190" t="str">
        <f>תקן[[#This Row],[קטגוריה]]</f>
        <v>חדר מנהל</v>
      </c>
      <c r="F767" s="177" t="str">
        <f>תקן[[#This Row],[תיאור הפריט]]</f>
        <v>אביזרים (לוח מודעות, פח, פריטי עיצוב)</v>
      </c>
      <c r="G767" s="190">
        <f>תקן[[#This Row],[עלות פריט]]</f>
        <v>500</v>
      </c>
      <c r="H767" s="190">
        <f>תקן[[#This Row],[כמות]]</f>
        <v>1</v>
      </c>
      <c r="I767" s="190">
        <f>תקן[[#This Row],[סהכ עלות]]</f>
        <v>500</v>
      </c>
      <c r="J767" s="191"/>
      <c r="K767" s="179" t="str">
        <f t="shared" ref="K767:K815" si="138">F767</f>
        <v>אביזרים (לוח מודעות, פח, פריטי עיצוב)</v>
      </c>
      <c r="L767" s="180"/>
      <c r="M767" s="181">
        <f t="shared" si="136"/>
        <v>-1</v>
      </c>
      <c r="N767" s="181">
        <f t="shared" si="137"/>
        <v>0</v>
      </c>
      <c r="O767" s="180"/>
      <c r="P767" s="192"/>
      <c r="Q767" s="185" t="str">
        <f t="shared" si="132"/>
        <v>תשושי נפש</v>
      </c>
      <c r="R767" s="185">
        <f t="shared" si="133"/>
        <v>60</v>
      </c>
      <c r="S767" s="185" t="str">
        <f t="shared" si="134"/>
        <v>אביזרים</v>
      </c>
      <c r="T767" s="186" t="str">
        <f t="shared" si="135"/>
        <v>אביזרים (לוח מודעות, פח, פריטי עיצוב)</v>
      </c>
      <c r="U767" s="187">
        <f t="shared" si="129"/>
        <v>0</v>
      </c>
      <c r="V767" s="181">
        <f t="shared" si="130"/>
        <v>-1</v>
      </c>
      <c r="W767" s="181">
        <f t="shared" si="131"/>
        <v>500</v>
      </c>
      <c r="X767" s="181">
        <f t="shared" ref="X767:X815" si="139">W767*U767</f>
        <v>0</v>
      </c>
      <c r="Y767" s="193"/>
      <c r="AA767" s="189" t="str">
        <f>'טבלה מרכזת תקן מקור'!A767</f>
        <v>תשושי נפש</v>
      </c>
      <c r="AB767" s="189">
        <f>'טבלה מרכזת תקן מקור'!B767</f>
        <v>60</v>
      </c>
      <c r="AC767" s="189" t="str">
        <f>'טבלה מרכזת תקן מקור'!C767</f>
        <v>אביזרים</v>
      </c>
      <c r="AD767" s="189" t="str">
        <f>'טבלה מרכזת תקן מקור'!D767</f>
        <v>חדר מנהל</v>
      </c>
      <c r="AE767" s="189" t="str">
        <f>'טבלה מרכזת תקן מקור'!E767</f>
        <v>אביזרים (לוח מודעות, פח, פריטי עיצוב)</v>
      </c>
      <c r="AF767" s="189">
        <f>'טבלה מרכזת תקן מקור'!F767</f>
        <v>500</v>
      </c>
      <c r="AG767" s="189">
        <f>'טבלה מרכזת תקן מקור'!G767</f>
        <v>1</v>
      </c>
      <c r="AH767" s="189">
        <f>'טבלה מרכזת תקן מקור'!H767</f>
        <v>500</v>
      </c>
    </row>
    <row r="768" spans="2:34" ht="43.5" thickBot="1" x14ac:dyDescent="0.25">
      <c r="B768" s="190" t="str">
        <f>תקן[[#This Row],[סוג מרכז]]</f>
        <v>תשושי נפש</v>
      </c>
      <c r="C768" s="190">
        <f>תקן[[#This Row],[גודל מרכז]]</f>
        <v>60</v>
      </c>
      <c r="D768" s="190" t="str">
        <f>תקן[[#This Row],[סוג פריט]]</f>
        <v>אביזרים</v>
      </c>
      <c r="E768" s="190" t="str">
        <f>תקן[[#This Row],[קטגוריה]]</f>
        <v>שירותי צוות ומלתחה</v>
      </c>
      <c r="F768" s="177" t="str">
        <f>תקן[[#This Row],[תיאור הפריט]]</f>
        <v>אביזרים (מתקן לסבון נוזלי, מתקן טואלט, מתקן מגבות נייר,פח וכדו')</v>
      </c>
      <c r="G768" s="190">
        <f>תקן[[#This Row],[עלות פריט]]</f>
        <v>500</v>
      </c>
      <c r="H768" s="190">
        <f>תקן[[#This Row],[כמות]]</f>
        <v>1</v>
      </c>
      <c r="I768" s="190">
        <f>תקן[[#This Row],[סהכ עלות]]</f>
        <v>500</v>
      </c>
      <c r="J768" s="191"/>
      <c r="K768" s="179" t="str">
        <f t="shared" si="138"/>
        <v>אביזרים (מתקן לסבון נוזלי, מתקן טואלט, מתקן מגבות נייר,פח וכדו')</v>
      </c>
      <c r="L768" s="180"/>
      <c r="M768" s="181">
        <f t="shared" si="136"/>
        <v>-1</v>
      </c>
      <c r="N768" s="181">
        <f t="shared" si="137"/>
        <v>0</v>
      </c>
      <c r="O768" s="180"/>
      <c r="P768" s="192"/>
      <c r="Q768" s="185" t="str">
        <f t="shared" si="132"/>
        <v>תשושי נפש</v>
      </c>
      <c r="R768" s="185">
        <f t="shared" si="133"/>
        <v>60</v>
      </c>
      <c r="S768" s="185" t="str">
        <f t="shared" si="134"/>
        <v>אביזרים</v>
      </c>
      <c r="T768" s="186" t="str">
        <f t="shared" si="135"/>
        <v>אביזרים (מתקן לסבון נוזלי, מתקן טואלט, מתקן מגבות נייר,פח וכדו')</v>
      </c>
      <c r="U768" s="187">
        <f t="shared" si="129"/>
        <v>0</v>
      </c>
      <c r="V768" s="181">
        <f t="shared" si="130"/>
        <v>-1</v>
      </c>
      <c r="W768" s="181">
        <f t="shared" si="131"/>
        <v>500</v>
      </c>
      <c r="X768" s="181">
        <f t="shared" si="139"/>
        <v>0</v>
      </c>
      <c r="Y768" s="193"/>
      <c r="AA768" s="189" t="str">
        <f>'טבלה מרכזת תקן מקור'!A768</f>
        <v>תשושי נפש</v>
      </c>
      <c r="AB768" s="189">
        <f>'טבלה מרכזת תקן מקור'!B768</f>
        <v>60</v>
      </c>
      <c r="AC768" s="189" t="str">
        <f>'טבלה מרכזת תקן מקור'!C768</f>
        <v>אביזרים</v>
      </c>
      <c r="AD768" s="189" t="str">
        <f>'טבלה מרכזת תקן מקור'!D768</f>
        <v>שירותי צוות ומלתחה</v>
      </c>
      <c r="AE768" s="189" t="str">
        <f>'טבלה מרכזת תקן מקור'!E768</f>
        <v>אביזרים (מתקן לסבון נוזלי, מתקן טואלט, מתקן מגבות נייר,פח וכדו')</v>
      </c>
      <c r="AF768" s="189">
        <f>'טבלה מרכזת תקן מקור'!F768</f>
        <v>500</v>
      </c>
      <c r="AG768" s="189">
        <f>'טבלה מרכזת תקן מקור'!G768</f>
        <v>1</v>
      </c>
      <c r="AH768" s="189">
        <f>'טבלה מרכזת תקן מקור'!H768</f>
        <v>500</v>
      </c>
    </row>
    <row r="769" spans="2:34" ht="57.75" thickBot="1" x14ac:dyDescent="0.25">
      <c r="B769" s="190" t="str">
        <f>תקן[[#This Row],[סוג מרכז]]</f>
        <v>תשושי נפש</v>
      </c>
      <c r="C769" s="190">
        <f>תקן[[#This Row],[גודל מרכז]]</f>
        <v>60</v>
      </c>
      <c r="D769" s="190" t="str">
        <f>תקן[[#This Row],[סוג פריט]]</f>
        <v>אביזרים</v>
      </c>
      <c r="E769" s="190" t="str">
        <f>תקן[[#This Row],[קטגוריה]]</f>
        <v>שירותים ציבוריים</v>
      </c>
      <c r="F769" s="177" t="str">
        <f>תקן[[#This Row],[תיאור הפריט]]</f>
        <v>אביזרים (מתקן לסבון נוזלי, מתקן טואלט, מתקן מגבות נייר,פח,ידיות אחיזה)</v>
      </c>
      <c r="G769" s="190">
        <f>תקן[[#This Row],[עלות פריט]]</f>
        <v>500</v>
      </c>
      <c r="H769" s="190">
        <f>תקן[[#This Row],[כמות]]</f>
        <v>4</v>
      </c>
      <c r="I769" s="190">
        <f>תקן[[#This Row],[סהכ עלות]]</f>
        <v>2000</v>
      </c>
      <c r="J769" s="191"/>
      <c r="K769" s="179" t="str">
        <f t="shared" si="138"/>
        <v>אביזרים (מתקן לסבון נוזלי, מתקן טואלט, מתקן מגבות נייר,פח,ידיות אחיזה)</v>
      </c>
      <c r="L769" s="180"/>
      <c r="M769" s="181">
        <f t="shared" si="136"/>
        <v>-4</v>
      </c>
      <c r="N769" s="181">
        <f t="shared" si="137"/>
        <v>0</v>
      </c>
      <c r="O769" s="180"/>
      <c r="P769" s="192"/>
      <c r="Q769" s="185" t="str">
        <f t="shared" si="132"/>
        <v>תשושי נפש</v>
      </c>
      <c r="R769" s="185">
        <f t="shared" si="133"/>
        <v>60</v>
      </c>
      <c r="S769" s="185" t="str">
        <f t="shared" si="134"/>
        <v>אביזרים</v>
      </c>
      <c r="T769" s="186" t="str">
        <f t="shared" si="135"/>
        <v>אביזרים (מתקן לסבון נוזלי, מתקן טואלט, מתקן מגבות נייר,פח,ידיות אחיזה)</v>
      </c>
      <c r="U769" s="187">
        <f t="shared" si="129"/>
        <v>0</v>
      </c>
      <c r="V769" s="181">
        <f t="shared" si="130"/>
        <v>-4</v>
      </c>
      <c r="W769" s="181">
        <f t="shared" si="131"/>
        <v>500</v>
      </c>
      <c r="X769" s="181">
        <f t="shared" si="139"/>
        <v>0</v>
      </c>
      <c r="Y769" s="193"/>
      <c r="AA769" s="189" t="str">
        <f>'טבלה מרכזת תקן מקור'!A769</f>
        <v>תשושי נפש</v>
      </c>
      <c r="AB769" s="189">
        <f>'טבלה מרכזת תקן מקור'!B769</f>
        <v>60</v>
      </c>
      <c r="AC769" s="189" t="str">
        <f>'טבלה מרכזת תקן מקור'!C769</f>
        <v>אביזרים</v>
      </c>
      <c r="AD769" s="189" t="str">
        <f>'טבלה מרכזת תקן מקור'!D769</f>
        <v>שירותים ציבוריים</v>
      </c>
      <c r="AE769" s="189" t="str">
        <f>'טבלה מרכזת תקן מקור'!E769</f>
        <v>אביזרים (מתקן לסבון נוזלי, מתקן טואלט, מתקן מגבות נייר,פח,ידיות אחיזה)</v>
      </c>
      <c r="AF769" s="189">
        <f>'טבלה מרכזת תקן מקור'!F769</f>
        <v>500</v>
      </c>
      <c r="AG769" s="189">
        <f>'טבלה מרכזת תקן מקור'!G769</f>
        <v>4</v>
      </c>
      <c r="AH769" s="189">
        <f>'טבלה מרכזת תקן מקור'!H769</f>
        <v>2000</v>
      </c>
    </row>
    <row r="770" spans="2:34" ht="57.75" thickBot="1" x14ac:dyDescent="0.25">
      <c r="B770" s="190" t="str">
        <f>תקן[[#This Row],[סוג מרכז]]</f>
        <v>תשושי נפש</v>
      </c>
      <c r="C770" s="190">
        <f>תקן[[#This Row],[גודל מרכז]]</f>
        <v>60</v>
      </c>
      <c r="D770" s="190" t="str">
        <f>תקן[[#This Row],[סוג פריט]]</f>
        <v>אביזרים</v>
      </c>
      <c r="E770" s="190" t="str">
        <f>תקן[[#This Row],[קטגוריה]]</f>
        <v>אולם כניסה</v>
      </c>
      <c r="F770" s="177" t="str">
        <f>תקן[[#This Row],[תיאור הפריט]]</f>
        <v>אביזרים (פח אשפה, מיכלי צמחים, מתקן מטריות, שעון קיר, אביזרי עיצוב)</v>
      </c>
      <c r="G770" s="190">
        <f>תקן[[#This Row],[עלות פריט]]</f>
        <v>500</v>
      </c>
      <c r="H770" s="190">
        <f>תקן[[#This Row],[כמות]]</f>
        <v>3</v>
      </c>
      <c r="I770" s="190">
        <f>תקן[[#This Row],[סהכ עלות]]</f>
        <v>1500</v>
      </c>
      <c r="J770" s="191"/>
      <c r="K770" s="179" t="str">
        <f t="shared" si="138"/>
        <v>אביזרים (פח אשפה, מיכלי צמחים, מתקן מטריות, שעון קיר, אביזרי עיצוב)</v>
      </c>
      <c r="L770" s="180"/>
      <c r="M770" s="181">
        <f t="shared" si="136"/>
        <v>-3</v>
      </c>
      <c r="N770" s="181">
        <f t="shared" si="137"/>
        <v>0</v>
      </c>
      <c r="O770" s="180"/>
      <c r="P770" s="192"/>
      <c r="Q770" s="185" t="str">
        <f t="shared" si="132"/>
        <v>תשושי נפש</v>
      </c>
      <c r="R770" s="185">
        <f t="shared" si="133"/>
        <v>60</v>
      </c>
      <c r="S770" s="185" t="str">
        <f t="shared" si="134"/>
        <v>אביזרים</v>
      </c>
      <c r="T770" s="186" t="str">
        <f t="shared" si="135"/>
        <v>אביזרים (פח אשפה, מיכלי צמחים, מתקן מטריות, שעון קיר, אביזרי עיצוב)</v>
      </c>
      <c r="U770" s="187">
        <f t="shared" si="129"/>
        <v>0</v>
      </c>
      <c r="V770" s="181">
        <f t="shared" si="130"/>
        <v>-3</v>
      </c>
      <c r="W770" s="181">
        <f t="shared" si="131"/>
        <v>500</v>
      </c>
      <c r="X770" s="181">
        <f t="shared" si="139"/>
        <v>0</v>
      </c>
      <c r="Y770" s="193"/>
      <c r="AA770" s="189" t="str">
        <f>'טבלה מרכזת תקן מקור'!A770</f>
        <v>תשושי נפש</v>
      </c>
      <c r="AB770" s="189">
        <f>'טבלה מרכזת תקן מקור'!B770</f>
        <v>60</v>
      </c>
      <c r="AC770" s="189" t="str">
        <f>'טבלה מרכזת תקן מקור'!C770</f>
        <v>אביזרים</v>
      </c>
      <c r="AD770" s="189" t="str">
        <f>'טבלה מרכזת תקן מקור'!D770</f>
        <v>אולם כניסה</v>
      </c>
      <c r="AE770" s="189" t="str">
        <f>'טבלה מרכזת תקן מקור'!E770</f>
        <v>אביזרים (פח אשפה, מיכלי צמחים, מתקן מטריות, שעון קיר, אביזרי עיצוב)</v>
      </c>
      <c r="AF770" s="189">
        <f>'טבלה מרכזת תקן מקור'!F770</f>
        <v>500</v>
      </c>
      <c r="AG770" s="189">
        <f>'טבלה מרכזת תקן מקור'!G770</f>
        <v>3</v>
      </c>
      <c r="AH770" s="189">
        <f>'טבלה מרכזת תקן מקור'!H770</f>
        <v>1500</v>
      </c>
    </row>
    <row r="771" spans="2:34" ht="29.25" thickBot="1" x14ac:dyDescent="0.25">
      <c r="B771" s="190" t="str">
        <f>תקן[[#This Row],[סוג מרכז]]</f>
        <v>תשושי נפש</v>
      </c>
      <c r="C771" s="190">
        <f>תקן[[#This Row],[גודל מרכז]]</f>
        <v>60</v>
      </c>
      <c r="D771" s="190" t="str">
        <f>תקן[[#This Row],[סוג פריט]]</f>
        <v>אביזרים</v>
      </c>
      <c r="E771" s="190" t="str">
        <f>תקן[[#This Row],[קטגוריה]]</f>
        <v>חצר פעילות ומנוחה</v>
      </c>
      <c r="F771" s="177" t="str">
        <f>תקן[[#This Row],[תיאור הפריט]]</f>
        <v>אביזרים (פח אשפה, מיכלי צמחים, פריטי עיצוב)</v>
      </c>
      <c r="G771" s="190">
        <f>תקן[[#This Row],[עלות פריט]]</f>
        <v>500</v>
      </c>
      <c r="H771" s="190">
        <f>תקן[[#This Row],[כמות]]</f>
        <v>2</v>
      </c>
      <c r="I771" s="190">
        <f>תקן[[#This Row],[סהכ עלות]]</f>
        <v>1000</v>
      </c>
      <c r="J771" s="191"/>
      <c r="K771" s="179" t="str">
        <f t="shared" si="138"/>
        <v>אביזרים (פח אשפה, מיכלי צמחים, פריטי עיצוב)</v>
      </c>
      <c r="L771" s="180"/>
      <c r="M771" s="181">
        <f t="shared" si="136"/>
        <v>-2</v>
      </c>
      <c r="N771" s="181">
        <f t="shared" si="137"/>
        <v>0</v>
      </c>
      <c r="O771" s="180"/>
      <c r="P771" s="192"/>
      <c r="Q771" s="185" t="str">
        <f t="shared" si="132"/>
        <v>תשושי נפש</v>
      </c>
      <c r="R771" s="185">
        <f t="shared" si="133"/>
        <v>60</v>
      </c>
      <c r="S771" s="185" t="str">
        <f t="shared" si="134"/>
        <v>אביזרים</v>
      </c>
      <c r="T771" s="186" t="str">
        <f t="shared" si="135"/>
        <v>אביזרים (פח אשפה, מיכלי צמחים, פריטי עיצוב)</v>
      </c>
      <c r="U771" s="187">
        <f t="shared" si="129"/>
        <v>0</v>
      </c>
      <c r="V771" s="181">
        <f t="shared" si="130"/>
        <v>-2</v>
      </c>
      <c r="W771" s="181">
        <f t="shared" si="131"/>
        <v>500</v>
      </c>
      <c r="X771" s="181">
        <f t="shared" si="139"/>
        <v>0</v>
      </c>
      <c r="Y771" s="193"/>
      <c r="AA771" s="189" t="str">
        <f>'טבלה מרכזת תקן מקור'!A771</f>
        <v>תשושי נפש</v>
      </c>
      <c r="AB771" s="189">
        <f>'טבלה מרכזת תקן מקור'!B771</f>
        <v>60</v>
      </c>
      <c r="AC771" s="189" t="str">
        <f>'טבלה מרכזת תקן מקור'!C771</f>
        <v>אביזרים</v>
      </c>
      <c r="AD771" s="189" t="str">
        <f>'טבלה מרכזת תקן מקור'!D771</f>
        <v>חצר פעילות ומנוחה</v>
      </c>
      <c r="AE771" s="189" t="str">
        <f>'טבלה מרכזת תקן מקור'!E771</f>
        <v>אביזרים (פח אשפה, מיכלי צמחים, פריטי עיצוב)</v>
      </c>
      <c r="AF771" s="189">
        <f>'טבלה מרכזת תקן מקור'!F771</f>
        <v>500</v>
      </c>
      <c r="AG771" s="189">
        <f>'טבלה מרכזת תקן מקור'!G771</f>
        <v>2</v>
      </c>
      <c r="AH771" s="189">
        <f>'טבלה מרכזת תקן מקור'!H771</f>
        <v>1000</v>
      </c>
    </row>
    <row r="772" spans="2:34" ht="15" thickBot="1" x14ac:dyDescent="0.25">
      <c r="B772" s="190" t="str">
        <f>תקן[[#This Row],[סוג מרכז]]</f>
        <v>תשושי נפש</v>
      </c>
      <c r="C772" s="190">
        <f>תקן[[#This Row],[גודל מרכז]]</f>
        <v>60</v>
      </c>
      <c r="D772" s="190" t="str">
        <f>תקן[[#This Row],[סוג פריט]]</f>
        <v>אביזרים</v>
      </c>
      <c r="E772" s="190" t="str">
        <f>תקן[[#This Row],[קטגוריה]]</f>
        <v>חדר מחשבים</v>
      </c>
      <c r="F772" s="177" t="str">
        <f>תקן[[#This Row],[תיאור הפריט]]</f>
        <v>אביזרים (פח, עיצוב וכדו')</v>
      </c>
      <c r="G772" s="190">
        <f>תקן[[#This Row],[עלות פריט]]</f>
        <v>500</v>
      </c>
      <c r="H772" s="190">
        <f>תקן[[#This Row],[כמות]]</f>
        <v>2</v>
      </c>
      <c r="I772" s="190">
        <f>תקן[[#This Row],[סהכ עלות]]</f>
        <v>1000</v>
      </c>
      <c r="J772" s="191"/>
      <c r="K772" s="179" t="str">
        <f t="shared" si="138"/>
        <v>אביזרים (פח, עיצוב וכדו')</v>
      </c>
      <c r="L772" s="180"/>
      <c r="M772" s="181">
        <f t="shared" si="136"/>
        <v>-2</v>
      </c>
      <c r="N772" s="181">
        <f t="shared" si="137"/>
        <v>0</v>
      </c>
      <c r="O772" s="180"/>
      <c r="P772" s="192"/>
      <c r="Q772" s="185" t="str">
        <f t="shared" si="132"/>
        <v>תשושי נפש</v>
      </c>
      <c r="R772" s="185">
        <f t="shared" si="133"/>
        <v>60</v>
      </c>
      <c r="S772" s="185" t="str">
        <f t="shared" si="134"/>
        <v>אביזרים</v>
      </c>
      <c r="T772" s="186" t="str">
        <f t="shared" si="135"/>
        <v>אביזרים (פח, עיצוב וכדו')</v>
      </c>
      <c r="U772" s="187">
        <f t="shared" si="129"/>
        <v>0</v>
      </c>
      <c r="V772" s="181">
        <f t="shared" si="130"/>
        <v>-2</v>
      </c>
      <c r="W772" s="181">
        <f t="shared" si="131"/>
        <v>500</v>
      </c>
      <c r="X772" s="181">
        <f t="shared" si="139"/>
        <v>0</v>
      </c>
      <c r="Y772" s="193"/>
      <c r="AA772" s="189" t="str">
        <f>'טבלה מרכזת תקן מקור'!A772</f>
        <v>תשושי נפש</v>
      </c>
      <c r="AB772" s="189">
        <f>'טבלה מרכזת תקן מקור'!B772</f>
        <v>60</v>
      </c>
      <c r="AC772" s="189" t="str">
        <f>'טבלה מרכזת תקן מקור'!C772</f>
        <v>אביזרים</v>
      </c>
      <c r="AD772" s="189" t="str">
        <f>'טבלה מרכזת תקן מקור'!D772</f>
        <v>חדר מחשבים</v>
      </c>
      <c r="AE772" s="189" t="str">
        <f>'טבלה מרכזת תקן מקור'!E772</f>
        <v>אביזרים (פח, עיצוב וכדו')</v>
      </c>
      <c r="AF772" s="189">
        <f>'טבלה מרכזת תקן מקור'!F772</f>
        <v>500</v>
      </c>
      <c r="AG772" s="189">
        <f>'טבלה מרכזת תקן מקור'!G772</f>
        <v>2</v>
      </c>
      <c r="AH772" s="189">
        <f>'טבלה מרכזת תקן מקור'!H772</f>
        <v>1000</v>
      </c>
    </row>
    <row r="773" spans="2:34" ht="29.25" thickBot="1" x14ac:dyDescent="0.25">
      <c r="B773" s="190" t="str">
        <f>תקן[[#This Row],[סוג מרכז]]</f>
        <v>תשושי נפש</v>
      </c>
      <c r="C773" s="190">
        <f>תקן[[#This Row],[גודל מרכז]]</f>
        <v>60</v>
      </c>
      <c r="D773" s="190" t="str">
        <f>תקן[[#This Row],[סוג פריט]]</f>
        <v>אביזרים</v>
      </c>
      <c r="E773" s="190" t="str">
        <f>תקן[[#This Row],[קטגוריה]]</f>
        <v>מחסנים - מטבח, כללי, תעסוקה</v>
      </c>
      <c r="F773" s="177" t="str">
        <f>תקן[[#This Row],[תיאור הפריט]]</f>
        <v>ארגז כלי עבודה כולל מקדחה ומברגה</v>
      </c>
      <c r="G773" s="190">
        <f>תקן[[#This Row],[עלות פריט]]</f>
        <v>1300</v>
      </c>
      <c r="H773" s="190">
        <f>תקן[[#This Row],[כמות]]</f>
        <v>1</v>
      </c>
      <c r="I773" s="190">
        <f>תקן[[#This Row],[סהכ עלות]]</f>
        <v>1300</v>
      </c>
      <c r="J773" s="191"/>
      <c r="K773" s="179" t="str">
        <f t="shared" si="138"/>
        <v>ארגז כלי עבודה כולל מקדחה ומברגה</v>
      </c>
      <c r="L773" s="180"/>
      <c r="M773" s="181">
        <f t="shared" si="136"/>
        <v>-1</v>
      </c>
      <c r="N773" s="181">
        <f t="shared" si="137"/>
        <v>0</v>
      </c>
      <c r="O773" s="180"/>
      <c r="P773" s="192"/>
      <c r="Q773" s="185" t="str">
        <f t="shared" si="132"/>
        <v>תשושי נפש</v>
      </c>
      <c r="R773" s="185">
        <f t="shared" si="133"/>
        <v>60</v>
      </c>
      <c r="S773" s="185" t="str">
        <f t="shared" si="134"/>
        <v>אביזרים</v>
      </c>
      <c r="T773" s="186" t="str">
        <f t="shared" si="135"/>
        <v>ארגז כלי עבודה כולל מקדחה ומברגה</v>
      </c>
      <c r="U773" s="187">
        <f t="shared" si="129"/>
        <v>0</v>
      </c>
      <c r="V773" s="181">
        <f t="shared" si="130"/>
        <v>-1</v>
      </c>
      <c r="W773" s="181">
        <f t="shared" si="131"/>
        <v>1300</v>
      </c>
      <c r="X773" s="181">
        <f t="shared" si="139"/>
        <v>0</v>
      </c>
      <c r="Y773" s="193"/>
      <c r="AA773" s="189" t="str">
        <f>'טבלה מרכזת תקן מקור'!A773</f>
        <v>תשושי נפש</v>
      </c>
      <c r="AB773" s="189">
        <f>'טבלה מרכזת תקן מקור'!B773</f>
        <v>60</v>
      </c>
      <c r="AC773" s="189" t="str">
        <f>'טבלה מרכזת תקן מקור'!C773</f>
        <v>אביזרים</v>
      </c>
      <c r="AD773" s="189" t="str">
        <f>'טבלה מרכזת תקן מקור'!D773</f>
        <v>מחסנים - מטבח, כללי, תעסוקה</v>
      </c>
      <c r="AE773" s="189" t="str">
        <f>'טבלה מרכזת תקן מקור'!E773</f>
        <v>ארגז כלי עבודה כולל מקדחה ומברגה</v>
      </c>
      <c r="AF773" s="189">
        <f>'טבלה מרכזת תקן מקור'!F773</f>
        <v>1300</v>
      </c>
      <c r="AG773" s="189">
        <f>'טבלה מרכזת תקן מקור'!G773</f>
        <v>1</v>
      </c>
      <c r="AH773" s="189">
        <f>'טבלה מרכזת תקן מקור'!H773</f>
        <v>1300</v>
      </c>
    </row>
    <row r="774" spans="2:34" ht="15" thickBot="1" x14ac:dyDescent="0.25">
      <c r="B774" s="190" t="str">
        <f>תקן[[#This Row],[סוג מרכז]]</f>
        <v>תשושי נפש</v>
      </c>
      <c r="C774" s="190">
        <f>תקן[[#This Row],[גודל מרכז]]</f>
        <v>60</v>
      </c>
      <c r="D774" s="190" t="str">
        <f>תקן[[#This Row],[סוג פריט]]</f>
        <v>אביזרים</v>
      </c>
      <c r="E774" s="190" t="str">
        <f>תקן[[#This Row],[קטגוריה]]</f>
        <v>חדר רחצה</v>
      </c>
      <c r="F774" s="177" t="str">
        <f>תקן[[#This Row],[תיאור הפריט]]</f>
        <v>וילון מקלחת</v>
      </c>
      <c r="G774" s="190">
        <f>תקן[[#This Row],[עלות פריט]]</f>
        <v>150</v>
      </c>
      <c r="H774" s="190">
        <f>תקן[[#This Row],[כמות]]</f>
        <v>2</v>
      </c>
      <c r="I774" s="190">
        <f>תקן[[#This Row],[סהכ עלות]]</f>
        <v>300</v>
      </c>
      <c r="J774" s="191"/>
      <c r="K774" s="179" t="str">
        <f t="shared" si="138"/>
        <v>וילון מקלחת</v>
      </c>
      <c r="L774" s="180"/>
      <c r="M774" s="181">
        <f t="shared" si="136"/>
        <v>-2</v>
      </c>
      <c r="N774" s="181">
        <f t="shared" si="137"/>
        <v>0</v>
      </c>
      <c r="O774" s="180"/>
      <c r="P774" s="192"/>
      <c r="Q774" s="185" t="str">
        <f t="shared" si="132"/>
        <v>תשושי נפש</v>
      </c>
      <c r="R774" s="185">
        <f t="shared" si="133"/>
        <v>60</v>
      </c>
      <c r="S774" s="185" t="str">
        <f t="shared" si="134"/>
        <v>אביזרים</v>
      </c>
      <c r="T774" s="186" t="str">
        <f t="shared" si="135"/>
        <v>וילון מקלחת</v>
      </c>
      <c r="U774" s="187">
        <f t="shared" si="129"/>
        <v>0</v>
      </c>
      <c r="V774" s="181">
        <f t="shared" si="130"/>
        <v>-2</v>
      </c>
      <c r="W774" s="181">
        <f t="shared" si="131"/>
        <v>150</v>
      </c>
      <c r="X774" s="181">
        <f t="shared" si="139"/>
        <v>0</v>
      </c>
      <c r="Y774" s="193"/>
      <c r="AA774" s="189" t="str">
        <f>'טבלה מרכזת תקן מקור'!A774</f>
        <v>תשושי נפש</v>
      </c>
      <c r="AB774" s="189">
        <f>'טבלה מרכזת תקן מקור'!B774</f>
        <v>60</v>
      </c>
      <c r="AC774" s="189" t="str">
        <f>'טבלה מרכזת תקן מקור'!C774</f>
        <v>אביזרים</v>
      </c>
      <c r="AD774" s="189" t="str">
        <f>'טבלה מרכזת תקן מקור'!D774</f>
        <v>חדר רחצה</v>
      </c>
      <c r="AE774" s="189" t="str">
        <f>'טבלה מרכזת תקן מקור'!E774</f>
        <v>וילון מקלחת</v>
      </c>
      <c r="AF774" s="189">
        <f>'טבלה מרכזת תקן מקור'!F774</f>
        <v>150</v>
      </c>
      <c r="AG774" s="189">
        <f>'טבלה מרכזת תקן מקור'!G774</f>
        <v>2</v>
      </c>
      <c r="AH774" s="189">
        <f>'טבלה מרכזת תקן מקור'!H774</f>
        <v>300</v>
      </c>
    </row>
    <row r="775" spans="2:34" ht="15" thickBot="1" x14ac:dyDescent="0.25">
      <c r="B775" s="190" t="str">
        <f>תקן[[#This Row],[סוג מרכז]]</f>
        <v>תשושי נפש</v>
      </c>
      <c r="C775" s="190">
        <f>תקן[[#This Row],[גודל מרכז]]</f>
        <v>60</v>
      </c>
      <c r="D775" s="190" t="str">
        <f>תקן[[#This Row],[סוג פריט]]</f>
        <v>אביזרים</v>
      </c>
      <c r="E775" s="190" t="str">
        <f>תקן[[#This Row],[קטגוריה]]</f>
        <v>חדר רחצה</v>
      </c>
      <c r="F775" s="177" t="str">
        <f>תקן[[#This Row],[תיאור הפריט]]</f>
        <v>ידיות אחיזה</v>
      </c>
      <c r="G775" s="190">
        <f>תקן[[#This Row],[עלות פריט]]</f>
        <v>300</v>
      </c>
      <c r="H775" s="190">
        <f>תקן[[#This Row],[כמות]]</f>
        <v>2</v>
      </c>
      <c r="I775" s="190">
        <f>תקן[[#This Row],[סהכ עלות]]</f>
        <v>600</v>
      </c>
      <c r="J775" s="191"/>
      <c r="K775" s="179" t="str">
        <f t="shared" si="138"/>
        <v>ידיות אחיזה</v>
      </c>
      <c r="L775" s="180"/>
      <c r="M775" s="181">
        <f t="shared" si="136"/>
        <v>-2</v>
      </c>
      <c r="N775" s="181">
        <f t="shared" si="137"/>
        <v>0</v>
      </c>
      <c r="O775" s="180"/>
      <c r="P775" s="192"/>
      <c r="Q775" s="185" t="str">
        <f t="shared" si="132"/>
        <v>תשושי נפש</v>
      </c>
      <c r="R775" s="185">
        <f t="shared" si="133"/>
        <v>60</v>
      </c>
      <c r="S775" s="185" t="str">
        <f t="shared" si="134"/>
        <v>אביזרים</v>
      </c>
      <c r="T775" s="186" t="str">
        <f t="shared" si="135"/>
        <v>ידיות אחיזה</v>
      </c>
      <c r="U775" s="187">
        <f t="shared" si="129"/>
        <v>0</v>
      </c>
      <c r="V775" s="181">
        <f t="shared" si="130"/>
        <v>-2</v>
      </c>
      <c r="W775" s="181">
        <f t="shared" si="131"/>
        <v>300</v>
      </c>
      <c r="X775" s="181">
        <f t="shared" si="139"/>
        <v>0</v>
      </c>
      <c r="Y775" s="193"/>
      <c r="AA775" s="189" t="str">
        <f>'טבלה מרכזת תקן מקור'!A775</f>
        <v>תשושי נפש</v>
      </c>
      <c r="AB775" s="189">
        <f>'טבלה מרכזת תקן מקור'!B775</f>
        <v>60</v>
      </c>
      <c r="AC775" s="189" t="str">
        <f>'טבלה מרכזת תקן מקור'!C775</f>
        <v>אביזרים</v>
      </c>
      <c r="AD775" s="189" t="str">
        <f>'טבלה מרכזת תקן מקור'!D775</f>
        <v>חדר רחצה</v>
      </c>
      <c r="AE775" s="189" t="str">
        <f>'טבלה מרכזת תקן מקור'!E775</f>
        <v>ידיות אחיזה</v>
      </c>
      <c r="AF775" s="189">
        <f>'טבלה מרכזת תקן מקור'!F775</f>
        <v>300</v>
      </c>
      <c r="AG775" s="189">
        <f>'טבלה מרכזת תקן מקור'!G775</f>
        <v>2</v>
      </c>
      <c r="AH775" s="189">
        <f>'טבלה מרכזת תקן מקור'!H775</f>
        <v>600</v>
      </c>
    </row>
    <row r="776" spans="2:34" ht="15" thickBot="1" x14ac:dyDescent="0.25">
      <c r="B776" s="190" t="str">
        <f>תקן[[#This Row],[סוג מרכז]]</f>
        <v>תשושי נפש</v>
      </c>
      <c r="C776" s="190">
        <f>תקן[[#This Row],[גודל מרכז]]</f>
        <v>60</v>
      </c>
      <c r="D776" s="190" t="str">
        <f>תקן[[#This Row],[סוג פריט]]</f>
        <v>אביזרים</v>
      </c>
      <c r="E776" s="190" t="str">
        <f>תקן[[#This Row],[קטגוריה]]</f>
        <v>חדר אוכל</v>
      </c>
      <c r="F776" s="177" t="str">
        <f>תקן[[#This Row],[תיאור הפריט]]</f>
        <v>לוח מודעות 80/120</v>
      </c>
      <c r="G776" s="190">
        <f>תקן[[#This Row],[עלות פריט]]</f>
        <v>200</v>
      </c>
      <c r="H776" s="190">
        <f>תקן[[#This Row],[כמות]]</f>
        <v>2</v>
      </c>
      <c r="I776" s="190">
        <f>תקן[[#This Row],[סהכ עלות]]</f>
        <v>400</v>
      </c>
      <c r="J776" s="191"/>
      <c r="K776" s="179" t="str">
        <f t="shared" si="138"/>
        <v>לוח מודעות 80/120</v>
      </c>
      <c r="L776" s="180"/>
      <c r="M776" s="181">
        <f t="shared" si="136"/>
        <v>-2</v>
      </c>
      <c r="N776" s="181">
        <f t="shared" si="137"/>
        <v>0</v>
      </c>
      <c r="O776" s="180"/>
      <c r="P776" s="192"/>
      <c r="Q776" s="185" t="str">
        <f t="shared" si="132"/>
        <v>תשושי נפש</v>
      </c>
      <c r="R776" s="185">
        <f t="shared" si="133"/>
        <v>60</v>
      </c>
      <c r="S776" s="185" t="str">
        <f t="shared" si="134"/>
        <v>אביזרים</v>
      </c>
      <c r="T776" s="186" t="str">
        <f t="shared" si="135"/>
        <v>לוח מודעות 80/120</v>
      </c>
      <c r="U776" s="187">
        <f t="shared" si="129"/>
        <v>0</v>
      </c>
      <c r="V776" s="181">
        <f t="shared" si="130"/>
        <v>-2</v>
      </c>
      <c r="W776" s="181">
        <f t="shared" si="131"/>
        <v>200</v>
      </c>
      <c r="X776" s="181">
        <f t="shared" si="139"/>
        <v>0</v>
      </c>
      <c r="Y776" s="193"/>
      <c r="AA776" s="189" t="str">
        <f>'טבלה מרכזת תקן מקור'!A776</f>
        <v>תשושי נפש</v>
      </c>
      <c r="AB776" s="189">
        <f>'טבלה מרכזת תקן מקור'!B776</f>
        <v>60</v>
      </c>
      <c r="AC776" s="189" t="str">
        <f>'טבלה מרכזת תקן מקור'!C776</f>
        <v>אביזרים</v>
      </c>
      <c r="AD776" s="189" t="str">
        <f>'טבלה מרכזת תקן מקור'!D776</f>
        <v>חדר אוכל</v>
      </c>
      <c r="AE776" s="189" t="str">
        <f>'טבלה מרכזת תקן מקור'!E776</f>
        <v>לוח מודעות 80/120</v>
      </c>
      <c r="AF776" s="189">
        <f>'טבלה מרכזת תקן מקור'!F776</f>
        <v>200</v>
      </c>
      <c r="AG776" s="189">
        <f>'טבלה מרכזת תקן מקור'!G776</f>
        <v>2</v>
      </c>
      <c r="AH776" s="189">
        <f>'טבלה מרכזת תקן מקור'!H776</f>
        <v>400</v>
      </c>
    </row>
    <row r="777" spans="2:34" ht="15" thickBot="1" x14ac:dyDescent="0.25">
      <c r="B777" s="190" t="str">
        <f>תקן[[#This Row],[סוג מרכז]]</f>
        <v>תשושי נפש</v>
      </c>
      <c r="C777" s="190">
        <f>תקן[[#This Row],[גודל מרכז]]</f>
        <v>60</v>
      </c>
      <c r="D777" s="190" t="str">
        <f>תקן[[#This Row],[סוג פריט]]</f>
        <v>אביזרים</v>
      </c>
      <c r="E777" s="190" t="str">
        <f>תקן[[#This Row],[קטגוריה]]</f>
        <v>חדר מחשבים</v>
      </c>
      <c r="F777" s="177" t="str">
        <f>תקן[[#This Row],[תיאור הפריט]]</f>
        <v>לוח מודעות 80/120</v>
      </c>
      <c r="G777" s="190">
        <f>תקן[[#This Row],[עלות פריט]]</f>
        <v>200</v>
      </c>
      <c r="H777" s="190">
        <f>תקן[[#This Row],[כמות]]</f>
        <v>2</v>
      </c>
      <c r="I777" s="190">
        <f>תקן[[#This Row],[סהכ עלות]]</f>
        <v>400</v>
      </c>
      <c r="J777" s="191"/>
      <c r="K777" s="179" t="str">
        <f t="shared" si="138"/>
        <v>לוח מודעות 80/120</v>
      </c>
      <c r="L777" s="180"/>
      <c r="M777" s="181">
        <f t="shared" si="136"/>
        <v>-2</v>
      </c>
      <c r="N777" s="181">
        <f t="shared" si="137"/>
        <v>0</v>
      </c>
      <c r="O777" s="180"/>
      <c r="P777" s="192"/>
      <c r="Q777" s="185" t="str">
        <f t="shared" si="132"/>
        <v>תשושי נפש</v>
      </c>
      <c r="R777" s="185">
        <f t="shared" si="133"/>
        <v>60</v>
      </c>
      <c r="S777" s="185" t="str">
        <f t="shared" si="134"/>
        <v>אביזרים</v>
      </c>
      <c r="T777" s="186" t="str">
        <f t="shared" si="135"/>
        <v>לוח מודעות 80/120</v>
      </c>
      <c r="U777" s="187">
        <f t="shared" ref="U777:U840" si="140">L777</f>
        <v>0</v>
      </c>
      <c r="V777" s="181">
        <f t="shared" ref="V777:V840" si="141">M777</f>
        <v>-2</v>
      </c>
      <c r="W777" s="181">
        <f t="shared" ref="W777:W840" si="142">G777</f>
        <v>200</v>
      </c>
      <c r="X777" s="181">
        <f t="shared" si="139"/>
        <v>0</v>
      </c>
      <c r="Y777" s="193"/>
      <c r="AA777" s="189" t="str">
        <f>'טבלה מרכזת תקן מקור'!A777</f>
        <v>תשושי נפש</v>
      </c>
      <c r="AB777" s="189">
        <f>'טבלה מרכזת תקן מקור'!B777</f>
        <v>60</v>
      </c>
      <c r="AC777" s="189" t="str">
        <f>'טבלה מרכזת תקן מקור'!C777</f>
        <v>אביזרים</v>
      </c>
      <c r="AD777" s="189" t="str">
        <f>'טבלה מרכזת תקן מקור'!D777</f>
        <v>חדר מחשבים</v>
      </c>
      <c r="AE777" s="189" t="str">
        <f>'טבלה מרכזת תקן מקור'!E777</f>
        <v>לוח מודעות 80/120</v>
      </c>
      <c r="AF777" s="189">
        <f>'טבלה מרכזת תקן מקור'!F777</f>
        <v>200</v>
      </c>
      <c r="AG777" s="189">
        <f>'טבלה מרכזת תקן מקור'!G777</f>
        <v>2</v>
      </c>
      <c r="AH777" s="189">
        <f>'טבלה מרכזת תקן מקור'!H777</f>
        <v>400</v>
      </c>
    </row>
    <row r="778" spans="2:34" ht="15" thickBot="1" x14ac:dyDescent="0.25">
      <c r="B778" s="190" t="str">
        <f>תקן[[#This Row],[סוג מרכז]]</f>
        <v>תשושי נפש</v>
      </c>
      <c r="C778" s="190">
        <f>תקן[[#This Row],[גודל מרכז]]</f>
        <v>60</v>
      </c>
      <c r="D778" s="190" t="str">
        <f>תקן[[#This Row],[סוג פריט]]</f>
        <v>אביזרים</v>
      </c>
      <c r="E778" s="190" t="str">
        <f>תקן[[#This Row],[קטגוריה]]</f>
        <v>חדרי פעילות/תעסוקה</v>
      </c>
      <c r="F778" s="177" t="str">
        <f>תקן[[#This Row],[תיאור הפריט]]</f>
        <v>לוח מודעות 80/120</v>
      </c>
      <c r="G778" s="190">
        <f>תקן[[#This Row],[עלות פריט]]</f>
        <v>200</v>
      </c>
      <c r="H778" s="190">
        <f>תקן[[#This Row],[כמות]]</f>
        <v>4</v>
      </c>
      <c r="I778" s="190">
        <f>תקן[[#This Row],[סהכ עלות]]</f>
        <v>800</v>
      </c>
      <c r="J778" s="191"/>
      <c r="K778" s="179" t="str">
        <f t="shared" si="138"/>
        <v>לוח מודעות 80/120</v>
      </c>
      <c r="L778" s="180"/>
      <c r="M778" s="181">
        <f t="shared" si="136"/>
        <v>-4</v>
      </c>
      <c r="N778" s="181">
        <f t="shared" si="137"/>
        <v>0</v>
      </c>
      <c r="O778" s="180"/>
      <c r="P778" s="192"/>
      <c r="Q778" s="185" t="str">
        <f t="shared" ref="Q778:Q841" si="143">B778</f>
        <v>תשושי נפש</v>
      </c>
      <c r="R778" s="185">
        <f t="shared" ref="R778:R841" si="144">C778</f>
        <v>60</v>
      </c>
      <c r="S778" s="185" t="str">
        <f t="shared" ref="S778:S841" si="145">D778</f>
        <v>אביזרים</v>
      </c>
      <c r="T778" s="186" t="str">
        <f t="shared" ref="T778:T841" si="146">F778</f>
        <v>לוח מודעות 80/120</v>
      </c>
      <c r="U778" s="187">
        <f t="shared" si="140"/>
        <v>0</v>
      </c>
      <c r="V778" s="181">
        <f t="shared" si="141"/>
        <v>-4</v>
      </c>
      <c r="W778" s="181">
        <f t="shared" si="142"/>
        <v>200</v>
      </c>
      <c r="X778" s="181">
        <f t="shared" si="139"/>
        <v>0</v>
      </c>
      <c r="Y778" s="193"/>
      <c r="AA778" s="189" t="str">
        <f>'טבלה מרכזת תקן מקור'!A778</f>
        <v>תשושי נפש</v>
      </c>
      <c r="AB778" s="189">
        <f>'טבלה מרכזת תקן מקור'!B778</f>
        <v>60</v>
      </c>
      <c r="AC778" s="189" t="str">
        <f>'טבלה מרכזת תקן מקור'!C778</f>
        <v>אביזרים</v>
      </c>
      <c r="AD778" s="189" t="str">
        <f>'טבלה מרכזת תקן מקור'!D778</f>
        <v>חדרי פעילות/תעסוקה</v>
      </c>
      <c r="AE778" s="189" t="str">
        <f>'טבלה מרכזת תקן מקור'!E778</f>
        <v>לוח מודעות 80/120</v>
      </c>
      <c r="AF778" s="189">
        <f>'טבלה מרכזת תקן מקור'!F778</f>
        <v>200</v>
      </c>
      <c r="AG778" s="189">
        <f>'טבלה מרכזת תקן מקור'!G778</f>
        <v>4</v>
      </c>
      <c r="AH778" s="189">
        <f>'טבלה מרכזת תקן מקור'!H778</f>
        <v>800</v>
      </c>
    </row>
    <row r="779" spans="2:34" ht="15" thickBot="1" x14ac:dyDescent="0.25">
      <c r="B779" s="190" t="str">
        <f>תקן[[#This Row],[סוג מרכז]]</f>
        <v>תשושי נפש</v>
      </c>
      <c r="C779" s="190">
        <f>תקן[[#This Row],[גודל מרכז]]</f>
        <v>60</v>
      </c>
      <c r="D779" s="190" t="str">
        <f>תקן[[#This Row],[סוג פריט]]</f>
        <v>אביזרים</v>
      </c>
      <c r="E779" s="190" t="str">
        <f>תקן[[#This Row],[קטגוריה]]</f>
        <v>חדרי צוות/רב תחומי</v>
      </c>
      <c r="F779" s="177" t="str">
        <f>תקן[[#This Row],[תיאור הפריט]]</f>
        <v>לוח מודעות 80/120</v>
      </c>
      <c r="G779" s="190">
        <f>תקן[[#This Row],[עלות פריט]]</f>
        <v>200</v>
      </c>
      <c r="H779" s="190">
        <f>תקן[[#This Row],[כמות]]</f>
        <v>2</v>
      </c>
      <c r="I779" s="190">
        <f>תקן[[#This Row],[סהכ עלות]]</f>
        <v>400</v>
      </c>
      <c r="J779" s="191"/>
      <c r="K779" s="179" t="str">
        <f t="shared" si="138"/>
        <v>לוח מודעות 80/120</v>
      </c>
      <c r="L779" s="180"/>
      <c r="M779" s="181">
        <f t="shared" si="136"/>
        <v>-2</v>
      </c>
      <c r="N779" s="181">
        <f t="shared" si="137"/>
        <v>0</v>
      </c>
      <c r="O779" s="180"/>
      <c r="P779" s="192"/>
      <c r="Q779" s="185" t="str">
        <f t="shared" si="143"/>
        <v>תשושי נפש</v>
      </c>
      <c r="R779" s="185">
        <f t="shared" si="144"/>
        <v>60</v>
      </c>
      <c r="S779" s="185" t="str">
        <f t="shared" si="145"/>
        <v>אביזרים</v>
      </c>
      <c r="T779" s="186" t="str">
        <f t="shared" si="146"/>
        <v>לוח מודעות 80/120</v>
      </c>
      <c r="U779" s="187">
        <f t="shared" si="140"/>
        <v>0</v>
      </c>
      <c r="V779" s="181">
        <f t="shared" si="141"/>
        <v>-2</v>
      </c>
      <c r="W779" s="181">
        <f t="shared" si="142"/>
        <v>200</v>
      </c>
      <c r="X779" s="181">
        <f t="shared" si="139"/>
        <v>0</v>
      </c>
      <c r="Y779" s="193"/>
      <c r="AA779" s="189" t="str">
        <f>'טבלה מרכזת תקן מקור'!A779</f>
        <v>תשושי נפש</v>
      </c>
      <c r="AB779" s="189">
        <f>'טבלה מרכזת תקן מקור'!B779</f>
        <v>60</v>
      </c>
      <c r="AC779" s="189" t="str">
        <f>'טבלה מרכזת תקן מקור'!C779</f>
        <v>אביזרים</v>
      </c>
      <c r="AD779" s="189" t="str">
        <f>'טבלה מרכזת תקן מקור'!D779</f>
        <v>חדרי צוות/רב תחומי</v>
      </c>
      <c r="AE779" s="189" t="str">
        <f>'טבלה מרכזת תקן מקור'!E779</f>
        <v>לוח מודעות 80/120</v>
      </c>
      <c r="AF779" s="189">
        <f>'טבלה מרכזת תקן מקור'!F779</f>
        <v>200</v>
      </c>
      <c r="AG779" s="189">
        <f>'טבלה מרכזת תקן מקור'!G779</f>
        <v>2</v>
      </c>
      <c r="AH779" s="189">
        <f>'טבלה מרכזת תקן מקור'!H779</f>
        <v>400</v>
      </c>
    </row>
    <row r="780" spans="2:34" ht="15" thickBot="1" x14ac:dyDescent="0.25">
      <c r="B780" s="190" t="str">
        <f>תקן[[#This Row],[סוג מרכז]]</f>
        <v>תשושי נפש</v>
      </c>
      <c r="C780" s="190">
        <f>תקן[[#This Row],[גודל מרכז]]</f>
        <v>60</v>
      </c>
      <c r="D780" s="190" t="str">
        <f>תקן[[#This Row],[סוג פריט]]</f>
        <v>אביזרים</v>
      </c>
      <c r="E780" s="190" t="str">
        <f>תקן[[#This Row],[קטגוריה]]</f>
        <v>כללי</v>
      </c>
      <c r="F780" s="177" t="str">
        <f>תקן[[#This Row],[תיאור הפריט]]</f>
        <v>מאזני אדם</v>
      </c>
      <c r="G780" s="190">
        <f>תקן[[#This Row],[עלות פריט]]</f>
        <v>250</v>
      </c>
      <c r="H780" s="190">
        <f>תקן[[#This Row],[כמות]]</f>
        <v>1</v>
      </c>
      <c r="I780" s="190">
        <f>תקן[[#This Row],[סהכ עלות]]</f>
        <v>250</v>
      </c>
      <c r="J780" s="191"/>
      <c r="K780" s="179" t="str">
        <f t="shared" si="138"/>
        <v>מאזני אדם</v>
      </c>
      <c r="L780" s="180"/>
      <c r="M780" s="181">
        <f t="shared" si="136"/>
        <v>-1</v>
      </c>
      <c r="N780" s="181">
        <f t="shared" si="137"/>
        <v>0</v>
      </c>
      <c r="O780" s="180"/>
      <c r="P780" s="192"/>
      <c r="Q780" s="185" t="str">
        <f t="shared" si="143"/>
        <v>תשושי נפש</v>
      </c>
      <c r="R780" s="185">
        <f t="shared" si="144"/>
        <v>60</v>
      </c>
      <c r="S780" s="185" t="str">
        <f t="shared" si="145"/>
        <v>אביזרים</v>
      </c>
      <c r="T780" s="186" t="str">
        <f t="shared" si="146"/>
        <v>מאזני אדם</v>
      </c>
      <c r="U780" s="187">
        <f t="shared" si="140"/>
        <v>0</v>
      </c>
      <c r="V780" s="181">
        <f t="shared" si="141"/>
        <v>-1</v>
      </c>
      <c r="W780" s="181">
        <f t="shared" si="142"/>
        <v>250</v>
      </c>
      <c r="X780" s="181">
        <f t="shared" si="139"/>
        <v>0</v>
      </c>
      <c r="Y780" s="193"/>
      <c r="AA780" s="189" t="str">
        <f>'טבלה מרכזת תקן מקור'!A780</f>
        <v>תשושי נפש</v>
      </c>
      <c r="AB780" s="189">
        <f>'טבלה מרכזת תקן מקור'!B780</f>
        <v>60</v>
      </c>
      <c r="AC780" s="189" t="str">
        <f>'טבלה מרכזת תקן מקור'!C780</f>
        <v>אביזרים</v>
      </c>
      <c r="AD780" s="189" t="str">
        <f>'טבלה מרכזת תקן מקור'!D780</f>
        <v>כללי</v>
      </c>
      <c r="AE780" s="189" t="str">
        <f>'טבלה מרכזת תקן מקור'!E780</f>
        <v>מאזני אדם</v>
      </c>
      <c r="AF780" s="189">
        <f>'טבלה מרכזת תקן מקור'!F780</f>
        <v>250</v>
      </c>
      <c r="AG780" s="189">
        <f>'טבלה מרכזת תקן מקור'!G780</f>
        <v>1</v>
      </c>
      <c r="AH780" s="189">
        <f>'טבלה מרכזת תקן מקור'!H780</f>
        <v>250</v>
      </c>
    </row>
    <row r="781" spans="2:34" ht="15" thickBot="1" x14ac:dyDescent="0.25">
      <c r="B781" s="190" t="str">
        <f>תקן[[#This Row],[סוג מרכז]]</f>
        <v>תשושי נפש</v>
      </c>
      <c r="C781" s="190">
        <f>תקן[[#This Row],[גודל מרכז]]</f>
        <v>60</v>
      </c>
      <c r="D781" s="190" t="str">
        <f>תקן[[#This Row],[סוג פריט]]</f>
        <v>אביזרים</v>
      </c>
      <c r="E781" s="190" t="str">
        <f>תקן[[#This Row],[קטגוריה]]</f>
        <v>חדר רחצה</v>
      </c>
      <c r="F781" s="177" t="str">
        <f>תקן[[#This Row],[תיאור הפריט]]</f>
        <v>מדף לסבונים + סבוניה</v>
      </c>
      <c r="G781" s="190">
        <f>תקן[[#This Row],[עלות פריט]]</f>
        <v>350</v>
      </c>
      <c r="H781" s="190">
        <f>תקן[[#This Row],[כמות]]</f>
        <v>2</v>
      </c>
      <c r="I781" s="190">
        <f>תקן[[#This Row],[סהכ עלות]]</f>
        <v>700</v>
      </c>
      <c r="J781" s="191"/>
      <c r="K781" s="179" t="str">
        <f t="shared" si="138"/>
        <v>מדף לסבונים + סבוניה</v>
      </c>
      <c r="L781" s="180"/>
      <c r="M781" s="181">
        <f t="shared" si="136"/>
        <v>-2</v>
      </c>
      <c r="N781" s="181">
        <f t="shared" si="137"/>
        <v>0</v>
      </c>
      <c r="O781" s="180"/>
      <c r="P781" s="192"/>
      <c r="Q781" s="185" t="str">
        <f t="shared" si="143"/>
        <v>תשושי נפש</v>
      </c>
      <c r="R781" s="185">
        <f t="shared" si="144"/>
        <v>60</v>
      </c>
      <c r="S781" s="185" t="str">
        <f t="shared" si="145"/>
        <v>אביזרים</v>
      </c>
      <c r="T781" s="186" t="str">
        <f t="shared" si="146"/>
        <v>מדף לסבונים + סבוניה</v>
      </c>
      <c r="U781" s="187">
        <f t="shared" si="140"/>
        <v>0</v>
      </c>
      <c r="V781" s="181">
        <f t="shared" si="141"/>
        <v>-2</v>
      </c>
      <c r="W781" s="181">
        <f t="shared" si="142"/>
        <v>350</v>
      </c>
      <c r="X781" s="181">
        <f t="shared" si="139"/>
        <v>0</v>
      </c>
      <c r="Y781" s="193"/>
      <c r="AA781" s="189" t="str">
        <f>'טבלה מרכזת תקן מקור'!A781</f>
        <v>תשושי נפש</v>
      </c>
      <c r="AB781" s="189">
        <f>'טבלה מרכזת תקן מקור'!B781</f>
        <v>60</v>
      </c>
      <c r="AC781" s="189" t="str">
        <f>'טבלה מרכזת תקן מקור'!C781</f>
        <v>אביזרים</v>
      </c>
      <c r="AD781" s="189" t="str">
        <f>'טבלה מרכזת תקן מקור'!D781</f>
        <v>חדר רחצה</v>
      </c>
      <c r="AE781" s="189" t="str">
        <f>'טבלה מרכזת תקן מקור'!E781</f>
        <v>מדף לסבונים + סבוניה</v>
      </c>
      <c r="AF781" s="189">
        <f>'טבלה מרכזת תקן מקור'!F781</f>
        <v>350</v>
      </c>
      <c r="AG781" s="189">
        <f>'טבלה מרכזת תקן מקור'!G781</f>
        <v>2</v>
      </c>
      <c r="AH781" s="189">
        <f>'טבלה מרכזת תקן מקור'!H781</f>
        <v>700</v>
      </c>
    </row>
    <row r="782" spans="2:34" ht="15" thickBot="1" x14ac:dyDescent="0.25">
      <c r="B782" s="190" t="str">
        <f>תקן[[#This Row],[סוג מרכז]]</f>
        <v>תשושי נפש</v>
      </c>
      <c r="C782" s="190">
        <f>תקן[[#This Row],[גודל מרכז]]</f>
        <v>60</v>
      </c>
      <c r="D782" s="190" t="str">
        <f>תקן[[#This Row],[סוג פריט]]</f>
        <v>אביזרים</v>
      </c>
      <c r="E782" s="190" t="str">
        <f>תקן[[#This Row],[קטגוריה]]</f>
        <v>שירותים ציבוריים</v>
      </c>
      <c r="F782" s="177" t="str">
        <f>תקן[[#This Row],[תיאור הפריט]]</f>
        <v>מושב הגבהה לשירותים</v>
      </c>
      <c r="G782" s="190">
        <f>תקן[[#This Row],[עלות פריט]]</f>
        <v>500</v>
      </c>
      <c r="H782" s="190">
        <f>תקן[[#This Row],[כמות]]</f>
        <v>3</v>
      </c>
      <c r="I782" s="190">
        <f>תקן[[#This Row],[סהכ עלות]]</f>
        <v>1500</v>
      </c>
      <c r="J782" s="191"/>
      <c r="K782" s="179" t="str">
        <f t="shared" si="138"/>
        <v>מושב הגבהה לשירותים</v>
      </c>
      <c r="L782" s="180"/>
      <c r="M782" s="181">
        <f t="shared" si="136"/>
        <v>-3</v>
      </c>
      <c r="N782" s="181">
        <f t="shared" si="137"/>
        <v>0</v>
      </c>
      <c r="O782" s="180"/>
      <c r="P782" s="192"/>
      <c r="Q782" s="185" t="str">
        <f t="shared" si="143"/>
        <v>תשושי נפש</v>
      </c>
      <c r="R782" s="185">
        <f t="shared" si="144"/>
        <v>60</v>
      </c>
      <c r="S782" s="185" t="str">
        <f t="shared" si="145"/>
        <v>אביזרים</v>
      </c>
      <c r="T782" s="186" t="str">
        <f t="shared" si="146"/>
        <v>מושב הגבהה לשירותים</v>
      </c>
      <c r="U782" s="187">
        <f t="shared" si="140"/>
        <v>0</v>
      </c>
      <c r="V782" s="181">
        <f t="shared" si="141"/>
        <v>-3</v>
      </c>
      <c r="W782" s="181">
        <f t="shared" si="142"/>
        <v>500</v>
      </c>
      <c r="X782" s="181">
        <f t="shared" si="139"/>
        <v>0</v>
      </c>
      <c r="Y782" s="193"/>
      <c r="AA782" s="189" t="str">
        <f>'טבלה מרכזת תקן מקור'!A782</f>
        <v>תשושי נפש</v>
      </c>
      <c r="AB782" s="189">
        <f>'טבלה מרכזת תקן מקור'!B782</f>
        <v>60</v>
      </c>
      <c r="AC782" s="189" t="str">
        <f>'טבלה מרכזת תקן מקור'!C782</f>
        <v>אביזרים</v>
      </c>
      <c r="AD782" s="189" t="str">
        <f>'טבלה מרכזת תקן מקור'!D782</f>
        <v>שירותים ציבוריים</v>
      </c>
      <c r="AE782" s="189" t="str">
        <f>'טבלה מרכזת תקן מקור'!E782</f>
        <v>מושב הגבהה לשירותים</v>
      </c>
      <c r="AF782" s="189">
        <f>'טבלה מרכזת תקן מקור'!F782</f>
        <v>500</v>
      </c>
      <c r="AG782" s="189">
        <f>'טבלה מרכזת תקן מקור'!G782</f>
        <v>3</v>
      </c>
      <c r="AH782" s="189">
        <f>'טבלה מרכזת תקן מקור'!H782</f>
        <v>1500</v>
      </c>
    </row>
    <row r="783" spans="2:34" ht="15" thickBot="1" x14ac:dyDescent="0.25">
      <c r="B783" s="190" t="str">
        <f>תקן[[#This Row],[סוג מרכז]]</f>
        <v>תשושי נפש</v>
      </c>
      <c r="C783" s="190">
        <f>תקן[[#This Row],[גודל מרכז]]</f>
        <v>60</v>
      </c>
      <c r="D783" s="190" t="str">
        <f>תקן[[#This Row],[סוג פריט]]</f>
        <v>אביזרים</v>
      </c>
      <c r="E783" s="190" t="str">
        <f>תקן[[#This Row],[קטגוריה]]</f>
        <v>כללי</v>
      </c>
      <c r="F783" s="177" t="str">
        <f>תקן[[#This Row],[תיאור הפריט]]</f>
        <v>מזוזות</v>
      </c>
      <c r="G783" s="190">
        <f>תקן[[#This Row],[עלות פריט]]</f>
        <v>200</v>
      </c>
      <c r="H783" s="190">
        <f>תקן[[#This Row],[כמות]]</f>
        <v>10</v>
      </c>
      <c r="I783" s="190">
        <f>תקן[[#This Row],[סהכ עלות]]</f>
        <v>2000</v>
      </c>
      <c r="J783" s="191"/>
      <c r="K783" s="179" t="str">
        <f t="shared" si="138"/>
        <v>מזוזות</v>
      </c>
      <c r="L783" s="180"/>
      <c r="M783" s="181">
        <f t="shared" si="136"/>
        <v>-10</v>
      </c>
      <c r="N783" s="181">
        <f t="shared" si="137"/>
        <v>0</v>
      </c>
      <c r="O783" s="180"/>
      <c r="P783" s="192"/>
      <c r="Q783" s="185" t="str">
        <f t="shared" si="143"/>
        <v>תשושי נפש</v>
      </c>
      <c r="R783" s="185">
        <f t="shared" si="144"/>
        <v>60</v>
      </c>
      <c r="S783" s="185" t="str">
        <f t="shared" si="145"/>
        <v>אביזרים</v>
      </c>
      <c r="T783" s="186" t="str">
        <f t="shared" si="146"/>
        <v>מזוזות</v>
      </c>
      <c r="U783" s="187">
        <f t="shared" si="140"/>
        <v>0</v>
      </c>
      <c r="V783" s="181">
        <f t="shared" si="141"/>
        <v>-10</v>
      </c>
      <c r="W783" s="181">
        <f t="shared" si="142"/>
        <v>200</v>
      </c>
      <c r="X783" s="181">
        <f t="shared" si="139"/>
        <v>0</v>
      </c>
      <c r="Y783" s="193"/>
      <c r="AA783" s="189" t="str">
        <f>'טבלה מרכזת תקן מקור'!A783</f>
        <v>תשושי נפש</v>
      </c>
      <c r="AB783" s="189">
        <f>'טבלה מרכזת תקן מקור'!B783</f>
        <v>60</v>
      </c>
      <c r="AC783" s="189" t="str">
        <f>'טבלה מרכזת תקן מקור'!C783</f>
        <v>אביזרים</v>
      </c>
      <c r="AD783" s="189" t="str">
        <f>'טבלה מרכזת תקן מקור'!D783</f>
        <v>כללי</v>
      </c>
      <c r="AE783" s="189" t="str">
        <f>'טבלה מרכזת תקן מקור'!E783</f>
        <v>מזוזות</v>
      </c>
      <c r="AF783" s="189">
        <f>'טבלה מרכזת תקן מקור'!F783</f>
        <v>200</v>
      </c>
      <c r="AG783" s="189">
        <f>'טבלה מרכזת תקן מקור'!G783</f>
        <v>10</v>
      </c>
      <c r="AH783" s="189">
        <f>'טבלה מרכזת תקן מקור'!H783</f>
        <v>2000</v>
      </c>
    </row>
    <row r="784" spans="2:34" ht="29.25" thickBot="1" x14ac:dyDescent="0.25">
      <c r="B784" s="190" t="str">
        <f>תקן[[#This Row],[סוג מרכז]]</f>
        <v>תשושי נפש</v>
      </c>
      <c r="C784" s="190">
        <f>תקן[[#This Row],[גודל מרכז]]</f>
        <v>60</v>
      </c>
      <c r="D784" s="190" t="str">
        <f>תקן[[#This Row],[סוג פריט]]</f>
        <v>אביזרים</v>
      </c>
      <c r="E784" s="190" t="str">
        <f>תקן[[#This Row],[קטגוריה]]</f>
        <v>חדרי צוות/רב תחומי</v>
      </c>
      <c r="F784" s="177" t="str">
        <f>תקן[[#This Row],[תיאור הפריט]]</f>
        <v>מיכל לאיסוף מחטים משומשות</v>
      </c>
      <c r="G784" s="190">
        <f>תקן[[#This Row],[עלות פריט]]</f>
        <v>50</v>
      </c>
      <c r="H784" s="190">
        <f>תקן[[#This Row],[כמות]]</f>
        <v>1</v>
      </c>
      <c r="I784" s="190">
        <f>תקן[[#This Row],[סהכ עלות]]</f>
        <v>50</v>
      </c>
      <c r="J784" s="191"/>
      <c r="K784" s="179" t="str">
        <f t="shared" si="138"/>
        <v>מיכל לאיסוף מחטים משומשות</v>
      </c>
      <c r="L784" s="180"/>
      <c r="M784" s="181">
        <f t="shared" si="136"/>
        <v>-1</v>
      </c>
      <c r="N784" s="181">
        <f t="shared" si="137"/>
        <v>0</v>
      </c>
      <c r="O784" s="180"/>
      <c r="P784" s="192"/>
      <c r="Q784" s="185" t="str">
        <f t="shared" si="143"/>
        <v>תשושי נפש</v>
      </c>
      <c r="R784" s="185">
        <f t="shared" si="144"/>
        <v>60</v>
      </c>
      <c r="S784" s="185" t="str">
        <f t="shared" si="145"/>
        <v>אביזרים</v>
      </c>
      <c r="T784" s="186" t="str">
        <f t="shared" si="146"/>
        <v>מיכל לאיסוף מחטים משומשות</v>
      </c>
      <c r="U784" s="187">
        <f t="shared" si="140"/>
        <v>0</v>
      </c>
      <c r="V784" s="181">
        <f t="shared" si="141"/>
        <v>-1</v>
      </c>
      <c r="W784" s="181">
        <f t="shared" si="142"/>
        <v>50</v>
      </c>
      <c r="X784" s="181">
        <f t="shared" si="139"/>
        <v>0</v>
      </c>
      <c r="Y784" s="193"/>
      <c r="AA784" s="189" t="str">
        <f>'טבלה מרכזת תקן מקור'!A784</f>
        <v>תשושי נפש</v>
      </c>
      <c r="AB784" s="189">
        <f>'טבלה מרכזת תקן מקור'!B784</f>
        <v>60</v>
      </c>
      <c r="AC784" s="189" t="str">
        <f>'טבלה מרכזת תקן מקור'!C784</f>
        <v>אביזרים</v>
      </c>
      <c r="AD784" s="189" t="str">
        <f>'טבלה מרכזת תקן מקור'!D784</f>
        <v>חדרי צוות/רב תחומי</v>
      </c>
      <c r="AE784" s="189" t="str">
        <f>'טבלה מרכזת תקן מקור'!E784</f>
        <v>מיכל לאיסוף מחטים משומשות</v>
      </c>
      <c r="AF784" s="189">
        <f>'טבלה מרכזת תקן מקור'!F784</f>
        <v>50</v>
      </c>
      <c r="AG784" s="189">
        <f>'טבלה מרכזת תקן מקור'!G784</f>
        <v>1</v>
      </c>
      <c r="AH784" s="189">
        <f>'טבלה מרכזת תקן מקור'!H784</f>
        <v>50</v>
      </c>
    </row>
    <row r="785" spans="2:34" ht="15" thickBot="1" x14ac:dyDescent="0.25">
      <c r="B785" s="190" t="str">
        <f>תקן[[#This Row],[סוג מרכז]]</f>
        <v>תשושי נפש</v>
      </c>
      <c r="C785" s="190">
        <f>תקן[[#This Row],[גודל מרכז]]</f>
        <v>60</v>
      </c>
      <c r="D785" s="190" t="str">
        <f>תקן[[#This Row],[סוג פריט]]</f>
        <v>אביזרים</v>
      </c>
      <c r="E785" s="190" t="str">
        <f>תקן[[#This Row],[קטגוריה]]</f>
        <v>חדרי צוות/רב תחומי</v>
      </c>
      <c r="F785" s="177" t="str">
        <f>תקן[[#This Row],[תיאור הפריט]]</f>
        <v>מתקן לגלילי נייר חד פעמי</v>
      </c>
      <c r="G785" s="190">
        <f>תקן[[#This Row],[עלות פריט]]</f>
        <v>150</v>
      </c>
      <c r="H785" s="190">
        <f>תקן[[#This Row],[כמות]]</f>
        <v>1</v>
      </c>
      <c r="I785" s="190">
        <f>תקן[[#This Row],[סהכ עלות]]</f>
        <v>150</v>
      </c>
      <c r="J785" s="191"/>
      <c r="K785" s="179" t="str">
        <f t="shared" si="138"/>
        <v>מתקן לגלילי נייר חד פעמי</v>
      </c>
      <c r="L785" s="180"/>
      <c r="M785" s="181">
        <f t="shared" si="136"/>
        <v>-1</v>
      </c>
      <c r="N785" s="181">
        <f t="shared" si="137"/>
        <v>0</v>
      </c>
      <c r="O785" s="180"/>
      <c r="P785" s="192"/>
      <c r="Q785" s="185" t="str">
        <f t="shared" si="143"/>
        <v>תשושי נפש</v>
      </c>
      <c r="R785" s="185">
        <f t="shared" si="144"/>
        <v>60</v>
      </c>
      <c r="S785" s="185" t="str">
        <f t="shared" si="145"/>
        <v>אביזרים</v>
      </c>
      <c r="T785" s="186" t="str">
        <f t="shared" si="146"/>
        <v>מתקן לגלילי נייר חד פעמי</v>
      </c>
      <c r="U785" s="187">
        <f t="shared" si="140"/>
        <v>0</v>
      </c>
      <c r="V785" s="181">
        <f t="shared" si="141"/>
        <v>-1</v>
      </c>
      <c r="W785" s="181">
        <f t="shared" si="142"/>
        <v>150</v>
      </c>
      <c r="X785" s="181">
        <f t="shared" si="139"/>
        <v>0</v>
      </c>
      <c r="Y785" s="193"/>
      <c r="AA785" s="189" t="str">
        <f>'טבלה מרכזת תקן מקור'!A785</f>
        <v>תשושי נפש</v>
      </c>
      <c r="AB785" s="189">
        <f>'טבלה מרכזת תקן מקור'!B785</f>
        <v>60</v>
      </c>
      <c r="AC785" s="189" t="str">
        <f>'טבלה מרכזת תקן מקור'!C785</f>
        <v>אביזרים</v>
      </c>
      <c r="AD785" s="189" t="str">
        <f>'טבלה מרכזת תקן מקור'!D785</f>
        <v>חדרי צוות/רב תחומי</v>
      </c>
      <c r="AE785" s="189" t="str">
        <f>'טבלה מרכזת תקן מקור'!E785</f>
        <v>מתקן לגלילי נייר חד פעמי</v>
      </c>
      <c r="AF785" s="189">
        <f>'טבלה מרכזת תקן מקור'!F785</f>
        <v>150</v>
      </c>
      <c r="AG785" s="189">
        <f>'טבלה מרכזת תקן מקור'!G785</f>
        <v>1</v>
      </c>
      <c r="AH785" s="189">
        <f>'טבלה מרכזת תקן מקור'!H785</f>
        <v>150</v>
      </c>
    </row>
    <row r="786" spans="2:34" ht="15" thickBot="1" x14ac:dyDescent="0.25">
      <c r="B786" s="190" t="str">
        <f>תקן[[#This Row],[סוג מרכז]]</f>
        <v>תשושי נפש</v>
      </c>
      <c r="C786" s="190">
        <f>תקן[[#This Row],[גודל מרכז]]</f>
        <v>60</v>
      </c>
      <c r="D786" s="190" t="str">
        <f>תקן[[#This Row],[סוג פריט]]</f>
        <v>אביזרים</v>
      </c>
      <c r="E786" s="190" t="str">
        <f>תקן[[#This Row],[קטגוריה]]</f>
        <v>חדר ניקיון</v>
      </c>
      <c r="F786" s="177" t="str">
        <f>תקן[[#This Row],[תיאור הפריט]]</f>
        <v>סולם</v>
      </c>
      <c r="G786" s="190">
        <f>תקן[[#This Row],[עלות פריט]]</f>
        <v>650</v>
      </c>
      <c r="H786" s="190">
        <f>תקן[[#This Row],[כמות]]</f>
        <v>1</v>
      </c>
      <c r="I786" s="190">
        <f>תקן[[#This Row],[סהכ עלות]]</f>
        <v>650</v>
      </c>
      <c r="J786" s="191"/>
      <c r="K786" s="179" t="str">
        <f t="shared" si="138"/>
        <v>סולם</v>
      </c>
      <c r="L786" s="180"/>
      <c r="M786" s="181">
        <f t="shared" si="136"/>
        <v>-1</v>
      </c>
      <c r="N786" s="181">
        <f t="shared" si="137"/>
        <v>0</v>
      </c>
      <c r="O786" s="180"/>
      <c r="P786" s="192"/>
      <c r="Q786" s="185" t="str">
        <f t="shared" si="143"/>
        <v>תשושי נפש</v>
      </c>
      <c r="R786" s="185">
        <f t="shared" si="144"/>
        <v>60</v>
      </c>
      <c r="S786" s="185" t="str">
        <f t="shared" si="145"/>
        <v>אביזרים</v>
      </c>
      <c r="T786" s="186" t="str">
        <f t="shared" si="146"/>
        <v>סולם</v>
      </c>
      <c r="U786" s="187">
        <f t="shared" si="140"/>
        <v>0</v>
      </c>
      <c r="V786" s="181">
        <f t="shared" si="141"/>
        <v>-1</v>
      </c>
      <c r="W786" s="181">
        <f t="shared" si="142"/>
        <v>650</v>
      </c>
      <c r="X786" s="181">
        <f t="shared" si="139"/>
        <v>0</v>
      </c>
      <c r="Y786" s="193"/>
      <c r="AA786" s="189" t="str">
        <f>'טבלה מרכזת תקן מקור'!A786</f>
        <v>תשושי נפש</v>
      </c>
      <c r="AB786" s="189">
        <f>'טבלה מרכזת תקן מקור'!B786</f>
        <v>60</v>
      </c>
      <c r="AC786" s="189" t="str">
        <f>'טבלה מרכזת תקן מקור'!C786</f>
        <v>אביזרים</v>
      </c>
      <c r="AD786" s="189" t="str">
        <f>'טבלה מרכזת תקן מקור'!D786</f>
        <v>חדר ניקיון</v>
      </c>
      <c r="AE786" s="189" t="str">
        <f>'טבלה מרכזת תקן מקור'!E786</f>
        <v>סולם</v>
      </c>
      <c r="AF786" s="189">
        <f>'טבלה מרכזת תקן מקור'!F786</f>
        <v>650</v>
      </c>
      <c r="AG786" s="189">
        <f>'טבלה מרכזת תקן מקור'!G786</f>
        <v>1</v>
      </c>
      <c r="AH786" s="189">
        <f>'טבלה מרכזת תקן מקור'!H786</f>
        <v>650</v>
      </c>
    </row>
    <row r="787" spans="2:34" ht="15" thickBot="1" x14ac:dyDescent="0.25">
      <c r="B787" s="190" t="str">
        <f>תקן[[#This Row],[סוג מרכז]]</f>
        <v>תשושי נפש</v>
      </c>
      <c r="C787" s="190">
        <f>תקן[[#This Row],[גודל מרכז]]</f>
        <v>60</v>
      </c>
      <c r="D787" s="190" t="str">
        <f>תקן[[#This Row],[סוג פריט]]</f>
        <v>אביזרים</v>
      </c>
      <c r="E787" s="190" t="str">
        <f>תקן[[#This Row],[קטגוריה]]</f>
        <v>מכבסה</v>
      </c>
      <c r="F787" s="177" t="str">
        <f>תקן[[#This Row],[תיאור הפריט]]</f>
        <v>סלי כביסה</v>
      </c>
      <c r="G787" s="190">
        <f>תקן[[#This Row],[עלות פריט]]</f>
        <v>150</v>
      </c>
      <c r="H787" s="190">
        <f>תקן[[#This Row],[כמות]]</f>
        <v>2</v>
      </c>
      <c r="I787" s="190">
        <f>תקן[[#This Row],[סהכ עלות]]</f>
        <v>300</v>
      </c>
      <c r="J787" s="191"/>
      <c r="K787" s="179" t="str">
        <f t="shared" si="138"/>
        <v>סלי כביסה</v>
      </c>
      <c r="L787" s="180"/>
      <c r="M787" s="181">
        <f t="shared" si="136"/>
        <v>-2</v>
      </c>
      <c r="N787" s="181">
        <f t="shared" si="137"/>
        <v>0</v>
      </c>
      <c r="O787" s="180"/>
      <c r="P787" s="192"/>
      <c r="Q787" s="185" t="str">
        <f t="shared" si="143"/>
        <v>תשושי נפש</v>
      </c>
      <c r="R787" s="185">
        <f t="shared" si="144"/>
        <v>60</v>
      </c>
      <c r="S787" s="185" t="str">
        <f t="shared" si="145"/>
        <v>אביזרים</v>
      </c>
      <c r="T787" s="186" t="str">
        <f t="shared" si="146"/>
        <v>סלי כביסה</v>
      </c>
      <c r="U787" s="187">
        <f t="shared" si="140"/>
        <v>0</v>
      </c>
      <c r="V787" s="181">
        <f t="shared" si="141"/>
        <v>-2</v>
      </c>
      <c r="W787" s="181">
        <f t="shared" si="142"/>
        <v>150</v>
      </c>
      <c r="X787" s="181">
        <f t="shared" si="139"/>
        <v>0</v>
      </c>
      <c r="Y787" s="193"/>
      <c r="AA787" s="189" t="str">
        <f>'טבלה מרכזת תקן מקור'!A787</f>
        <v>תשושי נפש</v>
      </c>
      <c r="AB787" s="189">
        <f>'טבלה מרכזת תקן מקור'!B787</f>
        <v>60</v>
      </c>
      <c r="AC787" s="189" t="str">
        <f>'טבלה מרכזת תקן מקור'!C787</f>
        <v>אביזרים</v>
      </c>
      <c r="AD787" s="189" t="str">
        <f>'טבלה מרכזת תקן מקור'!D787</f>
        <v>מכבסה</v>
      </c>
      <c r="AE787" s="189" t="str">
        <f>'טבלה מרכזת תקן מקור'!E787</f>
        <v>סלי כביסה</v>
      </c>
      <c r="AF787" s="189">
        <f>'טבלה מרכזת תקן מקור'!F787</f>
        <v>150</v>
      </c>
      <c r="AG787" s="189">
        <f>'טבלה מרכזת תקן מקור'!G787</f>
        <v>2</v>
      </c>
      <c r="AH787" s="189">
        <f>'טבלה מרכזת תקן מקור'!H787</f>
        <v>300</v>
      </c>
    </row>
    <row r="788" spans="2:34" ht="29.25" thickBot="1" x14ac:dyDescent="0.25">
      <c r="B788" s="190" t="str">
        <f>תקן[[#This Row],[סוג מרכז]]</f>
        <v>תשושי נפש</v>
      </c>
      <c r="C788" s="190">
        <f>תקן[[#This Row],[גודל מרכז]]</f>
        <v>60</v>
      </c>
      <c r="D788" s="190" t="str">
        <f>תקן[[#This Row],[סוג פריט]]</f>
        <v>אביזרים</v>
      </c>
      <c r="E788" s="190" t="str">
        <f>תקן[[#This Row],[קטגוריה]]</f>
        <v>חדרי פעילות/תעסוקה</v>
      </c>
      <c r="F788" s="177" t="str">
        <f>תקן[[#This Row],[תיאור הפריט]]</f>
        <v>סלסלות אישיות לעבודות הקשישים</v>
      </c>
      <c r="G788" s="190">
        <f>תקן[[#This Row],[עלות פריט]]</f>
        <v>30</v>
      </c>
      <c r="H788" s="190">
        <f>תקן[[#This Row],[כמות]]</f>
        <v>30</v>
      </c>
      <c r="I788" s="190">
        <f>תקן[[#This Row],[סהכ עלות]]</f>
        <v>900</v>
      </c>
      <c r="J788" s="191"/>
      <c r="K788" s="179" t="str">
        <f t="shared" si="138"/>
        <v>סלסלות אישיות לעבודות הקשישים</v>
      </c>
      <c r="L788" s="180"/>
      <c r="M788" s="181">
        <f t="shared" si="136"/>
        <v>-30</v>
      </c>
      <c r="N788" s="181">
        <f t="shared" si="137"/>
        <v>0</v>
      </c>
      <c r="O788" s="180"/>
      <c r="P788" s="192"/>
      <c r="Q788" s="185" t="str">
        <f t="shared" si="143"/>
        <v>תשושי נפש</v>
      </c>
      <c r="R788" s="185">
        <f t="shared" si="144"/>
        <v>60</v>
      </c>
      <c r="S788" s="185" t="str">
        <f t="shared" si="145"/>
        <v>אביזרים</v>
      </c>
      <c r="T788" s="186" t="str">
        <f t="shared" si="146"/>
        <v>סלסלות אישיות לעבודות הקשישים</v>
      </c>
      <c r="U788" s="187">
        <f t="shared" si="140"/>
        <v>0</v>
      </c>
      <c r="V788" s="181">
        <f t="shared" si="141"/>
        <v>-30</v>
      </c>
      <c r="W788" s="181">
        <f t="shared" si="142"/>
        <v>30</v>
      </c>
      <c r="X788" s="181">
        <f t="shared" si="139"/>
        <v>0</v>
      </c>
      <c r="Y788" s="193"/>
      <c r="AA788" s="189" t="str">
        <f>'טבלה מרכזת תקן מקור'!A788</f>
        <v>תשושי נפש</v>
      </c>
      <c r="AB788" s="189">
        <f>'טבלה מרכזת תקן מקור'!B788</f>
        <v>60</v>
      </c>
      <c r="AC788" s="189" t="str">
        <f>'טבלה מרכזת תקן מקור'!C788</f>
        <v>אביזרים</v>
      </c>
      <c r="AD788" s="189" t="str">
        <f>'טבלה מרכזת תקן מקור'!D788</f>
        <v>חדרי פעילות/תעסוקה</v>
      </c>
      <c r="AE788" s="189" t="str">
        <f>'טבלה מרכזת תקן מקור'!E788</f>
        <v>סלסלות אישיות לעבודות הקשישים</v>
      </c>
      <c r="AF788" s="189">
        <f>'טבלה מרכזת תקן מקור'!F788</f>
        <v>30</v>
      </c>
      <c r="AG788" s="189">
        <f>'טבלה מרכזת תקן מקור'!G788</f>
        <v>30</v>
      </c>
      <c r="AH788" s="189">
        <f>'טבלה מרכזת תקן מקור'!H788</f>
        <v>900</v>
      </c>
    </row>
    <row r="789" spans="2:34" ht="15" thickBot="1" x14ac:dyDescent="0.25">
      <c r="B789" s="190" t="str">
        <f>תקן[[#This Row],[סוג מרכז]]</f>
        <v>תשושי נפש</v>
      </c>
      <c r="C789" s="190">
        <f>תקן[[#This Row],[גודל מרכז]]</f>
        <v>60</v>
      </c>
      <c r="D789" s="190" t="str">
        <f>תקן[[#This Row],[סוג פריט]]</f>
        <v>אביזרים</v>
      </c>
      <c r="E789" s="190" t="str">
        <f>תקן[[#This Row],[קטגוריה]]</f>
        <v>חדר ניקיון</v>
      </c>
      <c r="F789" s="177" t="str">
        <f>תקן[[#This Row],[תיאור הפריט]]</f>
        <v>עגלת ניקיון</v>
      </c>
      <c r="G789" s="190">
        <f>תקן[[#This Row],[עלות פריט]]</f>
        <v>750</v>
      </c>
      <c r="H789" s="190">
        <f>תקן[[#This Row],[כמות]]</f>
        <v>1</v>
      </c>
      <c r="I789" s="190">
        <f>תקן[[#This Row],[סהכ עלות]]</f>
        <v>750</v>
      </c>
      <c r="J789" s="191"/>
      <c r="K789" s="179" t="str">
        <f t="shared" si="138"/>
        <v>עגלת ניקיון</v>
      </c>
      <c r="L789" s="180"/>
      <c r="M789" s="181">
        <f t="shared" si="136"/>
        <v>-1</v>
      </c>
      <c r="N789" s="181">
        <f t="shared" si="137"/>
        <v>0</v>
      </c>
      <c r="O789" s="180"/>
      <c r="P789" s="192"/>
      <c r="Q789" s="185" t="str">
        <f t="shared" si="143"/>
        <v>תשושי נפש</v>
      </c>
      <c r="R789" s="185">
        <f t="shared" si="144"/>
        <v>60</v>
      </c>
      <c r="S789" s="185" t="str">
        <f t="shared" si="145"/>
        <v>אביזרים</v>
      </c>
      <c r="T789" s="186" t="str">
        <f t="shared" si="146"/>
        <v>עגלת ניקיון</v>
      </c>
      <c r="U789" s="187">
        <f t="shared" si="140"/>
        <v>0</v>
      </c>
      <c r="V789" s="181">
        <f t="shared" si="141"/>
        <v>-1</v>
      </c>
      <c r="W789" s="181">
        <f t="shared" si="142"/>
        <v>750</v>
      </c>
      <c r="X789" s="181">
        <f t="shared" si="139"/>
        <v>0</v>
      </c>
      <c r="Y789" s="193"/>
      <c r="AA789" s="189" t="str">
        <f>'טבלה מרכזת תקן מקור'!A789</f>
        <v>תשושי נפש</v>
      </c>
      <c r="AB789" s="189">
        <f>'טבלה מרכזת תקן מקור'!B789</f>
        <v>60</v>
      </c>
      <c r="AC789" s="189" t="str">
        <f>'טבלה מרכזת תקן מקור'!C789</f>
        <v>אביזרים</v>
      </c>
      <c r="AD789" s="189" t="str">
        <f>'טבלה מרכזת תקן מקור'!D789</f>
        <v>חדר ניקיון</v>
      </c>
      <c r="AE789" s="189" t="str">
        <f>'טבלה מרכזת תקן מקור'!E789</f>
        <v>עגלת ניקיון</v>
      </c>
      <c r="AF789" s="189">
        <f>'טבלה מרכזת תקן מקור'!F789</f>
        <v>750</v>
      </c>
      <c r="AG789" s="189">
        <f>'טבלה מרכזת תקן מקור'!G789</f>
        <v>1</v>
      </c>
      <c r="AH789" s="189">
        <f>'טבלה מרכזת תקן מקור'!H789</f>
        <v>750</v>
      </c>
    </row>
    <row r="790" spans="2:34" ht="15" thickBot="1" x14ac:dyDescent="0.25">
      <c r="B790" s="190" t="str">
        <f>תקן[[#This Row],[סוג מרכז]]</f>
        <v>תשושי נפש</v>
      </c>
      <c r="C790" s="190">
        <f>תקן[[#This Row],[גודל מרכז]]</f>
        <v>60</v>
      </c>
      <c r="D790" s="190" t="str">
        <f>תקן[[#This Row],[סוג פריט]]</f>
        <v>אביזרים</v>
      </c>
      <c r="E790" s="190" t="str">
        <f>תקן[[#This Row],[קטגוריה]]</f>
        <v>חדר ניקיון</v>
      </c>
      <c r="F790" s="177" t="str">
        <f>תקן[[#This Row],[תיאור הפריט]]</f>
        <v>פח אשפה</v>
      </c>
      <c r="G790" s="190">
        <f>תקן[[#This Row],[עלות פריט]]</f>
        <v>150</v>
      </c>
      <c r="H790" s="190">
        <f>תקן[[#This Row],[כמות]]</f>
        <v>1</v>
      </c>
      <c r="I790" s="190">
        <f>תקן[[#This Row],[סהכ עלות]]</f>
        <v>150</v>
      </c>
      <c r="J790" s="191"/>
      <c r="K790" s="179" t="str">
        <f t="shared" si="138"/>
        <v>פח אשפה</v>
      </c>
      <c r="L790" s="180"/>
      <c r="M790" s="181">
        <f t="shared" si="136"/>
        <v>-1</v>
      </c>
      <c r="N790" s="181">
        <f t="shared" si="137"/>
        <v>0</v>
      </c>
      <c r="O790" s="180"/>
      <c r="P790" s="192"/>
      <c r="Q790" s="185" t="str">
        <f t="shared" si="143"/>
        <v>תשושי נפש</v>
      </c>
      <c r="R790" s="185">
        <f t="shared" si="144"/>
        <v>60</v>
      </c>
      <c r="S790" s="185" t="str">
        <f t="shared" si="145"/>
        <v>אביזרים</v>
      </c>
      <c r="T790" s="186" t="str">
        <f t="shared" si="146"/>
        <v>פח אשפה</v>
      </c>
      <c r="U790" s="187">
        <f t="shared" si="140"/>
        <v>0</v>
      </c>
      <c r="V790" s="181">
        <f t="shared" si="141"/>
        <v>-1</v>
      </c>
      <c r="W790" s="181">
        <f t="shared" si="142"/>
        <v>150</v>
      </c>
      <c r="X790" s="181">
        <f t="shared" si="139"/>
        <v>0</v>
      </c>
      <c r="Y790" s="193"/>
      <c r="AA790" s="189" t="str">
        <f>'טבלה מרכזת תקן מקור'!A790</f>
        <v>תשושי נפש</v>
      </c>
      <c r="AB790" s="189">
        <f>'טבלה מרכזת תקן מקור'!B790</f>
        <v>60</v>
      </c>
      <c r="AC790" s="189" t="str">
        <f>'טבלה מרכזת תקן מקור'!C790</f>
        <v>אביזרים</v>
      </c>
      <c r="AD790" s="189" t="str">
        <f>'טבלה מרכזת תקן מקור'!D790</f>
        <v>חדר ניקיון</v>
      </c>
      <c r="AE790" s="189" t="str">
        <f>'טבלה מרכזת תקן מקור'!E790</f>
        <v>פח אשפה</v>
      </c>
      <c r="AF790" s="189">
        <f>'טבלה מרכזת תקן מקור'!F790</f>
        <v>150</v>
      </c>
      <c r="AG790" s="189">
        <f>'טבלה מרכזת תקן מקור'!G790</f>
        <v>1</v>
      </c>
      <c r="AH790" s="189">
        <f>'טבלה מרכזת תקן מקור'!H790</f>
        <v>150</v>
      </c>
    </row>
    <row r="791" spans="2:34" ht="15" thickBot="1" x14ac:dyDescent="0.25">
      <c r="B791" s="190" t="str">
        <f>תקן[[#This Row],[סוג מרכז]]</f>
        <v>תשושי נפש</v>
      </c>
      <c r="C791" s="190">
        <f>תקן[[#This Row],[גודל מרכז]]</f>
        <v>60</v>
      </c>
      <c r="D791" s="190" t="str">
        <f>תקן[[#This Row],[סוג פריט]]</f>
        <v>אביזרים</v>
      </c>
      <c r="E791" s="190" t="str">
        <f>תקן[[#This Row],[קטגוריה]]</f>
        <v>חדר רחצה</v>
      </c>
      <c r="F791" s="177" t="str">
        <f>תקן[[#This Row],[תיאור הפריט]]</f>
        <v>פח אשפה</v>
      </c>
      <c r="G791" s="190">
        <f>תקן[[#This Row],[עלות פריט]]</f>
        <v>150</v>
      </c>
      <c r="H791" s="190">
        <f>תקן[[#This Row],[כמות]]</f>
        <v>2</v>
      </c>
      <c r="I791" s="190">
        <f>תקן[[#This Row],[סהכ עלות]]</f>
        <v>300</v>
      </c>
      <c r="J791" s="191"/>
      <c r="K791" s="179" t="str">
        <f t="shared" si="138"/>
        <v>פח אשפה</v>
      </c>
      <c r="L791" s="180"/>
      <c r="M791" s="181">
        <f t="shared" si="136"/>
        <v>-2</v>
      </c>
      <c r="N791" s="181">
        <f t="shared" si="137"/>
        <v>0</v>
      </c>
      <c r="O791" s="180"/>
      <c r="P791" s="192"/>
      <c r="Q791" s="185" t="str">
        <f t="shared" si="143"/>
        <v>תשושי נפש</v>
      </c>
      <c r="R791" s="185">
        <f t="shared" si="144"/>
        <v>60</v>
      </c>
      <c r="S791" s="185" t="str">
        <f t="shared" si="145"/>
        <v>אביזרים</v>
      </c>
      <c r="T791" s="186" t="str">
        <f t="shared" si="146"/>
        <v>פח אשפה</v>
      </c>
      <c r="U791" s="187">
        <f t="shared" si="140"/>
        <v>0</v>
      </c>
      <c r="V791" s="181">
        <f t="shared" si="141"/>
        <v>-2</v>
      </c>
      <c r="W791" s="181">
        <f t="shared" si="142"/>
        <v>150</v>
      </c>
      <c r="X791" s="181">
        <f t="shared" si="139"/>
        <v>0</v>
      </c>
      <c r="Y791" s="193"/>
      <c r="AA791" s="189" t="str">
        <f>'טבלה מרכזת תקן מקור'!A791</f>
        <v>תשושי נפש</v>
      </c>
      <c r="AB791" s="189">
        <f>'טבלה מרכזת תקן מקור'!B791</f>
        <v>60</v>
      </c>
      <c r="AC791" s="189" t="str">
        <f>'טבלה מרכזת תקן מקור'!C791</f>
        <v>אביזרים</v>
      </c>
      <c r="AD791" s="189" t="str">
        <f>'טבלה מרכזת תקן מקור'!D791</f>
        <v>חדר רחצה</v>
      </c>
      <c r="AE791" s="189" t="str">
        <f>'טבלה מרכזת תקן מקור'!E791</f>
        <v>פח אשפה</v>
      </c>
      <c r="AF791" s="189">
        <f>'טבלה מרכזת תקן מקור'!F791</f>
        <v>150</v>
      </c>
      <c r="AG791" s="189">
        <f>'טבלה מרכזת תקן מקור'!G791</f>
        <v>2</v>
      </c>
      <c r="AH791" s="189">
        <f>'טבלה מרכזת תקן מקור'!H791</f>
        <v>300</v>
      </c>
    </row>
    <row r="792" spans="2:34" ht="15" thickBot="1" x14ac:dyDescent="0.25">
      <c r="B792" s="190" t="str">
        <f>תקן[[#This Row],[סוג מרכז]]</f>
        <v>תשושי נפש</v>
      </c>
      <c r="C792" s="190">
        <f>תקן[[#This Row],[גודל מרכז]]</f>
        <v>60</v>
      </c>
      <c r="D792" s="190" t="str">
        <f>תקן[[#This Row],[סוג פריט]]</f>
        <v>אביזרים</v>
      </c>
      <c r="E792" s="190" t="str">
        <f>תקן[[#This Row],[קטגוריה]]</f>
        <v>חדרי פעילות/תעסוקה</v>
      </c>
      <c r="F792" s="177" t="str">
        <f>תקן[[#This Row],[תיאור הפריט]]</f>
        <v>פח אשפה</v>
      </c>
      <c r="G792" s="190">
        <f>תקן[[#This Row],[עלות פריט]]</f>
        <v>150</v>
      </c>
      <c r="H792" s="190">
        <f>תקן[[#This Row],[כמות]]</f>
        <v>4</v>
      </c>
      <c r="I792" s="190">
        <f>תקן[[#This Row],[סהכ עלות]]</f>
        <v>600</v>
      </c>
      <c r="J792" s="191"/>
      <c r="K792" s="179" t="str">
        <f t="shared" si="138"/>
        <v>פח אשפה</v>
      </c>
      <c r="L792" s="180"/>
      <c r="M792" s="181">
        <f t="shared" si="136"/>
        <v>-4</v>
      </c>
      <c r="N792" s="181">
        <f t="shared" si="137"/>
        <v>0</v>
      </c>
      <c r="O792" s="180"/>
      <c r="P792" s="192"/>
      <c r="Q792" s="185" t="str">
        <f t="shared" si="143"/>
        <v>תשושי נפש</v>
      </c>
      <c r="R792" s="185">
        <f t="shared" si="144"/>
        <v>60</v>
      </c>
      <c r="S792" s="185" t="str">
        <f t="shared" si="145"/>
        <v>אביזרים</v>
      </c>
      <c r="T792" s="186" t="str">
        <f t="shared" si="146"/>
        <v>פח אשפה</v>
      </c>
      <c r="U792" s="187">
        <f t="shared" si="140"/>
        <v>0</v>
      </c>
      <c r="V792" s="181">
        <f t="shared" si="141"/>
        <v>-4</v>
      </c>
      <c r="W792" s="181">
        <f t="shared" si="142"/>
        <v>150</v>
      </c>
      <c r="X792" s="181">
        <f t="shared" si="139"/>
        <v>0</v>
      </c>
      <c r="Y792" s="193"/>
      <c r="AA792" s="189" t="str">
        <f>'טבלה מרכזת תקן מקור'!A792</f>
        <v>תשושי נפש</v>
      </c>
      <c r="AB792" s="189">
        <f>'טבלה מרכזת תקן מקור'!B792</f>
        <v>60</v>
      </c>
      <c r="AC792" s="189" t="str">
        <f>'טבלה מרכזת תקן מקור'!C792</f>
        <v>אביזרים</v>
      </c>
      <c r="AD792" s="189" t="str">
        <f>'טבלה מרכזת תקן מקור'!D792</f>
        <v>חדרי פעילות/תעסוקה</v>
      </c>
      <c r="AE792" s="189" t="str">
        <f>'טבלה מרכזת תקן מקור'!E792</f>
        <v>פח אשפה</v>
      </c>
      <c r="AF792" s="189">
        <f>'טבלה מרכזת תקן מקור'!F792</f>
        <v>150</v>
      </c>
      <c r="AG792" s="189">
        <f>'טבלה מרכזת תקן מקור'!G792</f>
        <v>4</v>
      </c>
      <c r="AH792" s="189">
        <f>'טבלה מרכזת תקן מקור'!H792</f>
        <v>600</v>
      </c>
    </row>
    <row r="793" spans="2:34" ht="29.25" thickBot="1" x14ac:dyDescent="0.25">
      <c r="B793" s="190" t="str">
        <f>תקן[[#This Row],[סוג מרכז]]</f>
        <v>תשושי נפש</v>
      </c>
      <c r="C793" s="190">
        <f>תקן[[#This Row],[גודל מרכז]]</f>
        <v>60</v>
      </c>
      <c r="D793" s="190" t="str">
        <f>תקן[[#This Row],[סוג פריט]]</f>
        <v>אביזרים</v>
      </c>
      <c r="E793" s="190" t="str">
        <f>תקן[[#This Row],[קטגוריה]]</f>
        <v>חדר אוכל</v>
      </c>
      <c r="F793" s="177" t="str">
        <f>תקן[[#This Row],[תיאור הפריט]]</f>
        <v>פריטי עיצוב, תמונות, מיכל צמחים וכדו' (תקציב)</v>
      </c>
      <c r="G793" s="190">
        <f>תקן[[#This Row],[עלות פריט]]</f>
        <v>1000</v>
      </c>
      <c r="H793" s="190">
        <f>תקן[[#This Row],[כמות]]</f>
        <v>4</v>
      </c>
      <c r="I793" s="190">
        <f>תקן[[#This Row],[סהכ עלות]]</f>
        <v>4000</v>
      </c>
      <c r="J793" s="191"/>
      <c r="K793" s="179" t="str">
        <f t="shared" si="138"/>
        <v>פריטי עיצוב, תמונות, מיכל צמחים וכדו' (תקציב)</v>
      </c>
      <c r="L793" s="180"/>
      <c r="M793" s="181">
        <f t="shared" si="136"/>
        <v>-4</v>
      </c>
      <c r="N793" s="181">
        <f t="shared" si="137"/>
        <v>0</v>
      </c>
      <c r="O793" s="180"/>
      <c r="P793" s="192"/>
      <c r="Q793" s="185" t="str">
        <f t="shared" si="143"/>
        <v>תשושי נפש</v>
      </c>
      <c r="R793" s="185">
        <f t="shared" si="144"/>
        <v>60</v>
      </c>
      <c r="S793" s="185" t="str">
        <f t="shared" si="145"/>
        <v>אביזרים</v>
      </c>
      <c r="T793" s="186" t="str">
        <f t="shared" si="146"/>
        <v>פריטי עיצוב, תמונות, מיכל צמחים וכדו' (תקציב)</v>
      </c>
      <c r="U793" s="187">
        <f t="shared" si="140"/>
        <v>0</v>
      </c>
      <c r="V793" s="181">
        <f t="shared" si="141"/>
        <v>-4</v>
      </c>
      <c r="W793" s="181">
        <f t="shared" si="142"/>
        <v>1000</v>
      </c>
      <c r="X793" s="181">
        <f t="shared" si="139"/>
        <v>0</v>
      </c>
      <c r="Y793" s="193"/>
      <c r="AA793" s="189" t="str">
        <f>'טבלה מרכזת תקן מקור'!A793</f>
        <v>תשושי נפש</v>
      </c>
      <c r="AB793" s="189">
        <f>'טבלה מרכזת תקן מקור'!B793</f>
        <v>60</v>
      </c>
      <c r="AC793" s="189" t="str">
        <f>'טבלה מרכזת תקן מקור'!C793</f>
        <v>אביזרים</v>
      </c>
      <c r="AD793" s="189" t="str">
        <f>'טבלה מרכזת תקן מקור'!D793</f>
        <v>חדר אוכל</v>
      </c>
      <c r="AE793" s="189" t="str">
        <f>'טבלה מרכזת תקן מקור'!E793</f>
        <v>פריטי עיצוב, תמונות, מיכל צמחים וכדו' (תקציב)</v>
      </c>
      <c r="AF793" s="189">
        <f>'טבלה מרכזת תקן מקור'!F793</f>
        <v>1000</v>
      </c>
      <c r="AG793" s="189">
        <f>'טבלה מרכזת תקן מקור'!G793</f>
        <v>4</v>
      </c>
      <c r="AH793" s="189">
        <f>'טבלה מרכזת תקן מקור'!H793</f>
        <v>4000</v>
      </c>
    </row>
    <row r="794" spans="2:34" ht="15" thickBot="1" x14ac:dyDescent="0.25">
      <c r="B794" s="190" t="str">
        <f>תקן[[#This Row],[סוג מרכז]]</f>
        <v>תשושי נפש</v>
      </c>
      <c r="C794" s="190">
        <f>תקן[[#This Row],[גודל מרכז]]</f>
        <v>60</v>
      </c>
      <c r="D794" s="190" t="str">
        <f>תקן[[#This Row],[סוג פריט]]</f>
        <v>אביזרים</v>
      </c>
      <c r="E794" s="190" t="str">
        <f>תקן[[#This Row],[קטגוריה]]</f>
        <v>חדר רחצה</v>
      </c>
      <c r="F794" s="177" t="str">
        <f>תקן[[#This Row],[תיאור הפריט]]</f>
        <v>קולב בגדים</v>
      </c>
      <c r="G794" s="190">
        <f>תקן[[#This Row],[עלות פריט]]</f>
        <v>300</v>
      </c>
      <c r="H794" s="190">
        <f>תקן[[#This Row],[כמות]]</f>
        <v>1</v>
      </c>
      <c r="I794" s="190">
        <f>תקן[[#This Row],[סהכ עלות]]</f>
        <v>300</v>
      </c>
      <c r="J794" s="191"/>
      <c r="K794" s="179" t="str">
        <f t="shared" si="138"/>
        <v>קולב בגדים</v>
      </c>
      <c r="L794" s="180"/>
      <c r="M794" s="181">
        <f t="shared" si="136"/>
        <v>-1</v>
      </c>
      <c r="N794" s="181">
        <f t="shared" si="137"/>
        <v>0</v>
      </c>
      <c r="O794" s="180"/>
      <c r="P794" s="192"/>
      <c r="Q794" s="185" t="str">
        <f t="shared" si="143"/>
        <v>תשושי נפש</v>
      </c>
      <c r="R794" s="185">
        <f t="shared" si="144"/>
        <v>60</v>
      </c>
      <c r="S794" s="185" t="str">
        <f t="shared" si="145"/>
        <v>אביזרים</v>
      </c>
      <c r="T794" s="186" t="str">
        <f t="shared" si="146"/>
        <v>קולב בגדים</v>
      </c>
      <c r="U794" s="187">
        <f t="shared" si="140"/>
        <v>0</v>
      </c>
      <c r="V794" s="181">
        <f t="shared" si="141"/>
        <v>-1</v>
      </c>
      <c r="W794" s="181">
        <f t="shared" si="142"/>
        <v>300</v>
      </c>
      <c r="X794" s="181">
        <f t="shared" si="139"/>
        <v>0</v>
      </c>
      <c r="Y794" s="193"/>
      <c r="AA794" s="189" t="str">
        <f>'טבלה מרכזת תקן מקור'!A794</f>
        <v>תשושי נפש</v>
      </c>
      <c r="AB794" s="189">
        <f>'טבלה מרכזת תקן מקור'!B794</f>
        <v>60</v>
      </c>
      <c r="AC794" s="189" t="str">
        <f>'טבלה מרכזת תקן מקור'!C794</f>
        <v>אביזרים</v>
      </c>
      <c r="AD794" s="189" t="str">
        <f>'טבלה מרכזת תקן מקור'!D794</f>
        <v>חדר רחצה</v>
      </c>
      <c r="AE794" s="189" t="str">
        <f>'טבלה מרכזת תקן מקור'!E794</f>
        <v>קולב בגדים</v>
      </c>
      <c r="AF794" s="189">
        <f>'טבלה מרכזת תקן מקור'!F794</f>
        <v>300</v>
      </c>
      <c r="AG794" s="189">
        <f>'טבלה מרכזת תקן מקור'!G794</f>
        <v>1</v>
      </c>
      <c r="AH794" s="189">
        <f>'טבלה מרכזת תקן מקור'!H794</f>
        <v>300</v>
      </c>
    </row>
    <row r="795" spans="2:34" ht="15" thickBot="1" x14ac:dyDescent="0.25">
      <c r="B795" s="190" t="str">
        <f>תקן[[#This Row],[סוג מרכז]]</f>
        <v>תשושי נפש</v>
      </c>
      <c r="C795" s="190">
        <f>תקן[[#This Row],[גודל מרכז]]</f>
        <v>60</v>
      </c>
      <c r="D795" s="190" t="str">
        <f>תקן[[#This Row],[סוג פריט]]</f>
        <v>אביזרים</v>
      </c>
      <c r="E795" s="190" t="str">
        <f>תקן[[#This Row],[קטגוריה]]</f>
        <v>חדרי צוות/רב תחומי</v>
      </c>
      <c r="F795" s="177" t="str">
        <f>תקן[[#This Row],[תיאור הפריט]]</f>
        <v>קולב בגדים</v>
      </c>
      <c r="G795" s="190">
        <f>תקן[[#This Row],[עלות פריט]]</f>
        <v>300</v>
      </c>
      <c r="H795" s="190">
        <f>תקן[[#This Row],[כמות]]</f>
        <v>1</v>
      </c>
      <c r="I795" s="190">
        <f>תקן[[#This Row],[סהכ עלות]]</f>
        <v>300</v>
      </c>
      <c r="J795" s="191"/>
      <c r="K795" s="179" t="str">
        <f t="shared" si="138"/>
        <v>קולב בגדים</v>
      </c>
      <c r="L795" s="180"/>
      <c r="M795" s="181">
        <f t="shared" si="136"/>
        <v>-1</v>
      </c>
      <c r="N795" s="181">
        <f t="shared" si="137"/>
        <v>0</v>
      </c>
      <c r="O795" s="180"/>
      <c r="P795" s="192"/>
      <c r="Q795" s="185" t="str">
        <f t="shared" si="143"/>
        <v>תשושי נפש</v>
      </c>
      <c r="R795" s="185">
        <f t="shared" si="144"/>
        <v>60</v>
      </c>
      <c r="S795" s="185" t="str">
        <f t="shared" si="145"/>
        <v>אביזרים</v>
      </c>
      <c r="T795" s="186" t="str">
        <f t="shared" si="146"/>
        <v>קולב בגדים</v>
      </c>
      <c r="U795" s="187">
        <f t="shared" si="140"/>
        <v>0</v>
      </c>
      <c r="V795" s="181">
        <f t="shared" si="141"/>
        <v>-1</v>
      </c>
      <c r="W795" s="181">
        <f t="shared" si="142"/>
        <v>300</v>
      </c>
      <c r="X795" s="181">
        <f t="shared" si="139"/>
        <v>0</v>
      </c>
      <c r="Y795" s="193"/>
      <c r="AA795" s="189" t="str">
        <f>'טבלה מרכזת תקן מקור'!A795</f>
        <v>תשושי נפש</v>
      </c>
      <c r="AB795" s="189">
        <f>'טבלה מרכזת תקן מקור'!B795</f>
        <v>60</v>
      </c>
      <c r="AC795" s="189" t="str">
        <f>'טבלה מרכזת תקן מקור'!C795</f>
        <v>אביזרים</v>
      </c>
      <c r="AD795" s="189" t="str">
        <f>'טבלה מרכזת תקן מקור'!D795</f>
        <v>חדרי צוות/רב תחומי</v>
      </c>
      <c r="AE795" s="189" t="str">
        <f>'טבלה מרכזת תקן מקור'!E795</f>
        <v>קולב בגדים</v>
      </c>
      <c r="AF795" s="189">
        <f>'טבלה מרכזת תקן מקור'!F795</f>
        <v>300</v>
      </c>
      <c r="AG795" s="189">
        <f>'טבלה מרכזת תקן מקור'!G795</f>
        <v>1</v>
      </c>
      <c r="AH795" s="189">
        <f>'טבלה מרכזת תקן מקור'!H795</f>
        <v>300</v>
      </c>
    </row>
    <row r="796" spans="2:34" ht="15" thickBot="1" x14ac:dyDescent="0.25">
      <c r="B796" s="190" t="str">
        <f>תקן[[#This Row],[סוג מרכז]]</f>
        <v>תשושי נפש</v>
      </c>
      <c r="C796" s="190">
        <f>תקן[[#This Row],[גודל מרכז]]</f>
        <v>60</v>
      </c>
      <c r="D796" s="190" t="str">
        <f>תקן[[#This Row],[סוג פריט]]</f>
        <v>אביזרים</v>
      </c>
      <c r="E796" s="190" t="str">
        <f>תקן[[#This Row],[קטגוריה]]</f>
        <v>מכבסה</v>
      </c>
      <c r="F796" s="177" t="str">
        <f>תקן[[#This Row],[תיאור הפריט]]</f>
        <v>קרש גיהוץ + מגהץ</v>
      </c>
      <c r="G796" s="190">
        <f>תקן[[#This Row],[עלות פריט]]</f>
        <v>1000</v>
      </c>
      <c r="H796" s="190">
        <f>תקן[[#This Row],[כמות]]</f>
        <v>1</v>
      </c>
      <c r="I796" s="190">
        <f>תקן[[#This Row],[סהכ עלות]]</f>
        <v>1000</v>
      </c>
      <c r="J796" s="191"/>
      <c r="K796" s="179" t="str">
        <f t="shared" si="138"/>
        <v>קרש גיהוץ + מגהץ</v>
      </c>
      <c r="L796" s="180"/>
      <c r="M796" s="181">
        <f t="shared" si="136"/>
        <v>-1</v>
      </c>
      <c r="N796" s="181">
        <f t="shared" si="137"/>
        <v>0</v>
      </c>
      <c r="O796" s="180"/>
      <c r="P796" s="192"/>
      <c r="Q796" s="185" t="str">
        <f t="shared" si="143"/>
        <v>תשושי נפש</v>
      </c>
      <c r="R796" s="185">
        <f t="shared" si="144"/>
        <v>60</v>
      </c>
      <c r="S796" s="185" t="str">
        <f t="shared" si="145"/>
        <v>אביזרים</v>
      </c>
      <c r="T796" s="186" t="str">
        <f t="shared" si="146"/>
        <v>קרש גיהוץ + מגהץ</v>
      </c>
      <c r="U796" s="187">
        <f t="shared" si="140"/>
        <v>0</v>
      </c>
      <c r="V796" s="181">
        <f t="shared" si="141"/>
        <v>-1</v>
      </c>
      <c r="W796" s="181">
        <f t="shared" si="142"/>
        <v>1000</v>
      </c>
      <c r="X796" s="181">
        <f t="shared" si="139"/>
        <v>0</v>
      </c>
      <c r="Y796" s="193"/>
      <c r="AA796" s="189" t="str">
        <f>'טבלה מרכזת תקן מקור'!A796</f>
        <v>תשושי נפש</v>
      </c>
      <c r="AB796" s="189">
        <f>'טבלה מרכזת תקן מקור'!B796</f>
        <v>60</v>
      </c>
      <c r="AC796" s="189" t="str">
        <f>'טבלה מרכזת תקן מקור'!C796</f>
        <v>אביזרים</v>
      </c>
      <c r="AD796" s="189" t="str">
        <f>'טבלה מרכזת תקן מקור'!D796</f>
        <v>מכבסה</v>
      </c>
      <c r="AE796" s="189" t="str">
        <f>'טבלה מרכזת תקן מקור'!E796</f>
        <v>קרש גיהוץ + מגהץ</v>
      </c>
      <c r="AF796" s="189">
        <f>'טבלה מרכזת תקן מקור'!F796</f>
        <v>1000</v>
      </c>
      <c r="AG796" s="189">
        <f>'טבלה מרכזת תקן מקור'!G796</f>
        <v>1</v>
      </c>
      <c r="AH796" s="189">
        <f>'טבלה מרכזת תקן מקור'!H796</f>
        <v>1000</v>
      </c>
    </row>
    <row r="797" spans="2:34" ht="15" thickBot="1" x14ac:dyDescent="0.25">
      <c r="B797" s="190" t="str">
        <f>תקן[[#This Row],[סוג מרכז]]</f>
        <v>תשושי נפש</v>
      </c>
      <c r="C797" s="190">
        <f>תקן[[#This Row],[גודל מרכז]]</f>
        <v>60</v>
      </c>
      <c r="D797" s="190" t="str">
        <f>תקן[[#This Row],[סוג פריט]]</f>
        <v>אביזרים</v>
      </c>
      <c r="E797" s="190" t="str">
        <f>תקן[[#This Row],[קטגוריה]]</f>
        <v>חדר רחצה</v>
      </c>
      <c r="F797" s="177" t="str">
        <f>תקן[[#This Row],[תיאור הפריט]]</f>
        <v>שטיח למניעת החלקה</v>
      </c>
      <c r="G797" s="190">
        <f>תקן[[#This Row],[עלות פריט]]</f>
        <v>200</v>
      </c>
      <c r="H797" s="190">
        <f>תקן[[#This Row],[כמות]]</f>
        <v>2</v>
      </c>
      <c r="I797" s="190">
        <f>תקן[[#This Row],[סהכ עלות]]</f>
        <v>400</v>
      </c>
      <c r="J797" s="191"/>
      <c r="K797" s="179" t="str">
        <f t="shared" si="138"/>
        <v>שטיח למניעת החלקה</v>
      </c>
      <c r="L797" s="180"/>
      <c r="M797" s="181">
        <f t="shared" si="136"/>
        <v>-2</v>
      </c>
      <c r="N797" s="181">
        <f t="shared" si="137"/>
        <v>0</v>
      </c>
      <c r="O797" s="180"/>
      <c r="P797" s="192"/>
      <c r="Q797" s="185" t="str">
        <f t="shared" si="143"/>
        <v>תשושי נפש</v>
      </c>
      <c r="R797" s="185">
        <f t="shared" si="144"/>
        <v>60</v>
      </c>
      <c r="S797" s="185" t="str">
        <f t="shared" si="145"/>
        <v>אביזרים</v>
      </c>
      <c r="T797" s="186" t="str">
        <f t="shared" si="146"/>
        <v>שטיח למניעת החלקה</v>
      </c>
      <c r="U797" s="187">
        <f t="shared" si="140"/>
        <v>0</v>
      </c>
      <c r="V797" s="181">
        <f t="shared" si="141"/>
        <v>-2</v>
      </c>
      <c r="W797" s="181">
        <f t="shared" si="142"/>
        <v>200</v>
      </c>
      <c r="X797" s="181">
        <f t="shared" si="139"/>
        <v>0</v>
      </c>
      <c r="Y797" s="193"/>
      <c r="AA797" s="189" t="str">
        <f>'טבלה מרכזת תקן מקור'!A797</f>
        <v>תשושי נפש</v>
      </c>
      <c r="AB797" s="189">
        <f>'טבלה מרכזת תקן מקור'!B797</f>
        <v>60</v>
      </c>
      <c r="AC797" s="189" t="str">
        <f>'טבלה מרכזת תקן מקור'!C797</f>
        <v>אביזרים</v>
      </c>
      <c r="AD797" s="189" t="str">
        <f>'טבלה מרכזת תקן מקור'!D797</f>
        <v>חדר רחצה</v>
      </c>
      <c r="AE797" s="189" t="str">
        <f>'טבלה מרכזת תקן מקור'!E797</f>
        <v>שטיח למניעת החלקה</v>
      </c>
      <c r="AF797" s="189">
        <f>'טבלה מרכזת תקן מקור'!F797</f>
        <v>200</v>
      </c>
      <c r="AG797" s="189">
        <f>'טבלה מרכזת תקן מקור'!G797</f>
        <v>2</v>
      </c>
      <c r="AH797" s="189">
        <f>'טבלה מרכזת תקן מקור'!H797</f>
        <v>400</v>
      </c>
    </row>
    <row r="798" spans="2:34" ht="29.25" thickBot="1" x14ac:dyDescent="0.25">
      <c r="B798" s="190" t="str">
        <f>תקן[[#This Row],[סוג מרכז]]</f>
        <v>תשושי נפש</v>
      </c>
      <c r="C798" s="190">
        <f>תקן[[#This Row],[גודל מרכז]]</f>
        <v>60</v>
      </c>
      <c r="D798" s="190" t="str">
        <f>תקן[[#This Row],[סוג פריט]]</f>
        <v>אביזרים</v>
      </c>
      <c r="E798" s="190" t="str">
        <f>תקן[[#This Row],[קטגוריה]]</f>
        <v>כללי</v>
      </c>
      <c r="F798" s="177" t="str">
        <f>תקן[[#This Row],[תיאור הפריט]]</f>
        <v>שילוט חיצוני למרכז (תקציב)</v>
      </c>
      <c r="G798" s="190">
        <f>תקן[[#This Row],[עלות פריט]]</f>
        <v>8000</v>
      </c>
      <c r="H798" s="190">
        <f>תקן[[#This Row],[כמות]]</f>
        <v>1</v>
      </c>
      <c r="I798" s="190">
        <f>תקן[[#This Row],[סהכ עלות]]</f>
        <v>8000</v>
      </c>
      <c r="J798" s="191"/>
      <c r="K798" s="179" t="str">
        <f t="shared" si="138"/>
        <v>שילוט חיצוני למרכז (תקציב)</v>
      </c>
      <c r="L798" s="180"/>
      <c r="M798" s="181">
        <f t="shared" si="136"/>
        <v>-1</v>
      </c>
      <c r="N798" s="181">
        <f t="shared" si="137"/>
        <v>0</v>
      </c>
      <c r="O798" s="180"/>
      <c r="P798" s="192"/>
      <c r="Q798" s="185" t="str">
        <f t="shared" si="143"/>
        <v>תשושי נפש</v>
      </c>
      <c r="R798" s="185">
        <f t="shared" si="144"/>
        <v>60</v>
      </c>
      <c r="S798" s="185" t="str">
        <f t="shared" si="145"/>
        <v>אביזרים</v>
      </c>
      <c r="T798" s="186" t="str">
        <f t="shared" si="146"/>
        <v>שילוט חיצוני למרכז (תקציב)</v>
      </c>
      <c r="U798" s="187">
        <f t="shared" si="140"/>
        <v>0</v>
      </c>
      <c r="V798" s="181">
        <f t="shared" si="141"/>
        <v>-1</v>
      </c>
      <c r="W798" s="181">
        <f t="shared" si="142"/>
        <v>8000</v>
      </c>
      <c r="X798" s="181">
        <f t="shared" si="139"/>
        <v>0</v>
      </c>
      <c r="Y798" s="193"/>
      <c r="AA798" s="189" t="str">
        <f>'טבלה מרכזת תקן מקור'!A798</f>
        <v>תשושי נפש</v>
      </c>
      <c r="AB798" s="189">
        <f>'טבלה מרכזת תקן מקור'!B798</f>
        <v>60</v>
      </c>
      <c r="AC798" s="189" t="str">
        <f>'טבלה מרכזת תקן מקור'!C798</f>
        <v>אביזרים</v>
      </c>
      <c r="AD798" s="189" t="str">
        <f>'טבלה מרכזת תקן מקור'!D798</f>
        <v>כללי</v>
      </c>
      <c r="AE798" s="189" t="str">
        <f>'טבלה מרכזת תקן מקור'!E798</f>
        <v>שילוט חיצוני למרכז (תקציב)</v>
      </c>
      <c r="AF798" s="189">
        <f>'טבלה מרכזת תקן מקור'!F798</f>
        <v>8000</v>
      </c>
      <c r="AG798" s="189">
        <f>'טבלה מרכזת תקן מקור'!G798</f>
        <v>1</v>
      </c>
      <c r="AH798" s="189">
        <f>'טבלה מרכזת תקן מקור'!H798</f>
        <v>8000</v>
      </c>
    </row>
    <row r="799" spans="2:34" ht="15" thickBot="1" x14ac:dyDescent="0.25">
      <c r="B799" s="190" t="str">
        <f>תקן[[#This Row],[סוג מרכז]]</f>
        <v>תשושי נפש</v>
      </c>
      <c r="C799" s="190">
        <f>תקן[[#This Row],[גודל מרכז]]</f>
        <v>60</v>
      </c>
      <c r="D799" s="190" t="str">
        <f>תקן[[#This Row],[סוג פריט]]</f>
        <v>אביזרים</v>
      </c>
      <c r="E799" s="190" t="str">
        <f>תקן[[#This Row],[קטגוריה]]</f>
        <v>כללי</v>
      </c>
      <c r="F799" s="177" t="str">
        <f>תקן[[#This Row],[תיאור הפריט]]</f>
        <v>שעון נוכחות</v>
      </c>
      <c r="G799" s="190">
        <f>תקן[[#This Row],[עלות פריט]]</f>
        <v>900</v>
      </c>
      <c r="H799" s="190">
        <f>תקן[[#This Row],[כמות]]</f>
        <v>1</v>
      </c>
      <c r="I799" s="190">
        <f>תקן[[#This Row],[סהכ עלות]]</f>
        <v>900</v>
      </c>
      <c r="J799" s="191"/>
      <c r="K799" s="179" t="str">
        <f t="shared" si="138"/>
        <v>שעון נוכחות</v>
      </c>
      <c r="L799" s="180"/>
      <c r="M799" s="181">
        <f t="shared" si="136"/>
        <v>-1</v>
      </c>
      <c r="N799" s="181">
        <f t="shared" si="137"/>
        <v>0</v>
      </c>
      <c r="O799" s="180"/>
      <c r="P799" s="192"/>
      <c r="Q799" s="185" t="str">
        <f t="shared" si="143"/>
        <v>תשושי נפש</v>
      </c>
      <c r="R799" s="185">
        <f t="shared" si="144"/>
        <v>60</v>
      </c>
      <c r="S799" s="185" t="str">
        <f t="shared" si="145"/>
        <v>אביזרים</v>
      </c>
      <c r="T799" s="186" t="str">
        <f t="shared" si="146"/>
        <v>שעון נוכחות</v>
      </c>
      <c r="U799" s="187">
        <f t="shared" si="140"/>
        <v>0</v>
      </c>
      <c r="V799" s="181">
        <f t="shared" si="141"/>
        <v>-1</v>
      </c>
      <c r="W799" s="181">
        <f t="shared" si="142"/>
        <v>900</v>
      </c>
      <c r="X799" s="181">
        <f t="shared" si="139"/>
        <v>0</v>
      </c>
      <c r="Y799" s="193"/>
      <c r="AA799" s="189" t="str">
        <f>'טבלה מרכזת תקן מקור'!A799</f>
        <v>תשושי נפש</v>
      </c>
      <c r="AB799" s="189">
        <f>'טבלה מרכזת תקן מקור'!B799</f>
        <v>60</v>
      </c>
      <c r="AC799" s="189" t="str">
        <f>'טבלה מרכזת תקן מקור'!C799</f>
        <v>אביזרים</v>
      </c>
      <c r="AD799" s="189" t="str">
        <f>'טבלה מרכזת תקן מקור'!D799</f>
        <v>כללי</v>
      </c>
      <c r="AE799" s="189" t="str">
        <f>'טבלה מרכזת תקן מקור'!E799</f>
        <v>שעון נוכחות</v>
      </c>
      <c r="AF799" s="189">
        <f>'טבלה מרכזת תקן מקור'!F799</f>
        <v>900</v>
      </c>
      <c r="AG799" s="189">
        <f>'טבלה מרכזת תקן מקור'!G799</f>
        <v>1</v>
      </c>
      <c r="AH799" s="189">
        <f>'טבלה מרכזת תקן מקור'!H799</f>
        <v>900</v>
      </c>
    </row>
    <row r="800" spans="2:34" ht="15" thickBot="1" x14ac:dyDescent="0.25">
      <c r="B800" s="190" t="str">
        <f>תקן[[#This Row],[סוג מרכז]]</f>
        <v>תשושי נפש</v>
      </c>
      <c r="C800" s="190">
        <f>תקן[[#This Row],[גודל מרכז]]</f>
        <v>60</v>
      </c>
      <c r="D800" s="190" t="str">
        <f>תקן[[#This Row],[סוג פריט]]</f>
        <v>אביזרים</v>
      </c>
      <c r="E800" s="190" t="str">
        <f>תקן[[#This Row],[קטגוריה]]</f>
        <v>כללי</v>
      </c>
      <c r="F800" s="177" t="str">
        <f>תקן[[#This Row],[תיאור הפריט]]</f>
        <v>שעון קיר</v>
      </c>
      <c r="G800" s="190">
        <f>תקן[[#This Row],[עלות פריט]]</f>
        <v>150</v>
      </c>
      <c r="H800" s="190">
        <f>תקן[[#This Row],[כמות]]</f>
        <v>2</v>
      </c>
      <c r="I800" s="190">
        <f>תקן[[#This Row],[סהכ עלות]]</f>
        <v>300</v>
      </c>
      <c r="J800" s="191"/>
      <c r="K800" s="179" t="str">
        <f t="shared" si="138"/>
        <v>שעון קיר</v>
      </c>
      <c r="L800" s="180"/>
      <c r="M800" s="181">
        <f t="shared" si="136"/>
        <v>-2</v>
      </c>
      <c r="N800" s="181">
        <f t="shared" si="137"/>
        <v>0</v>
      </c>
      <c r="O800" s="180"/>
      <c r="P800" s="192"/>
      <c r="Q800" s="185" t="str">
        <f t="shared" si="143"/>
        <v>תשושי נפש</v>
      </c>
      <c r="R800" s="185">
        <f t="shared" si="144"/>
        <v>60</v>
      </c>
      <c r="S800" s="185" t="str">
        <f t="shared" si="145"/>
        <v>אביזרים</v>
      </c>
      <c r="T800" s="186" t="str">
        <f t="shared" si="146"/>
        <v>שעון קיר</v>
      </c>
      <c r="U800" s="187">
        <f t="shared" si="140"/>
        <v>0</v>
      </c>
      <c r="V800" s="181">
        <f t="shared" si="141"/>
        <v>-2</v>
      </c>
      <c r="W800" s="181">
        <f t="shared" si="142"/>
        <v>150</v>
      </c>
      <c r="X800" s="181">
        <f t="shared" si="139"/>
        <v>0</v>
      </c>
      <c r="Y800" s="193"/>
      <c r="AA800" s="189" t="str">
        <f>'טבלה מרכזת תקן מקור'!A800</f>
        <v>תשושי נפש</v>
      </c>
      <c r="AB800" s="189">
        <f>'טבלה מרכזת תקן מקור'!B800</f>
        <v>60</v>
      </c>
      <c r="AC800" s="189" t="str">
        <f>'טבלה מרכזת תקן מקור'!C800</f>
        <v>אביזרים</v>
      </c>
      <c r="AD800" s="189" t="str">
        <f>'טבלה מרכזת תקן מקור'!D800</f>
        <v>כללי</v>
      </c>
      <c r="AE800" s="189" t="str">
        <f>'טבלה מרכזת תקן מקור'!E800</f>
        <v>שעון קיר</v>
      </c>
      <c r="AF800" s="189">
        <f>'טבלה מרכזת תקן מקור'!F800</f>
        <v>150</v>
      </c>
      <c r="AG800" s="189">
        <f>'טבלה מרכזת תקן מקור'!G800</f>
        <v>2</v>
      </c>
      <c r="AH800" s="189">
        <f>'טבלה מרכזת תקן מקור'!H800</f>
        <v>300</v>
      </c>
    </row>
    <row r="801" spans="2:34" ht="29.25" thickBot="1" x14ac:dyDescent="0.25">
      <c r="B801" s="190" t="str">
        <f>תקן[[#This Row],[סוג מרכז]]</f>
        <v>תשושי נפש</v>
      </c>
      <c r="C801" s="190">
        <f>תקן[[#This Row],[גודל מרכז]]</f>
        <v>60</v>
      </c>
      <c r="D801" s="190" t="str">
        <f>תקן[[#This Row],[סוג פריט]]</f>
        <v>אביזרים</v>
      </c>
      <c r="E801" s="190" t="str">
        <f>תקן[[#This Row],[קטגוריה]]</f>
        <v>כללי</v>
      </c>
      <c r="F801" s="177" t="str">
        <f>תקן[[#This Row],[תיאור הפריט]]</f>
        <v>תמונות וקישוטי קיר (תקציב)</v>
      </c>
      <c r="G801" s="190">
        <f>תקן[[#This Row],[עלות פריט]]</f>
        <v>2200</v>
      </c>
      <c r="H801" s="190">
        <f>תקן[[#This Row],[כמות]]</f>
        <v>1</v>
      </c>
      <c r="I801" s="190">
        <f>תקן[[#This Row],[סהכ עלות]]</f>
        <v>2200</v>
      </c>
      <c r="J801" s="191"/>
      <c r="K801" s="179" t="str">
        <f t="shared" si="138"/>
        <v>תמונות וקישוטי קיר (תקציב)</v>
      </c>
      <c r="L801" s="180"/>
      <c r="M801" s="181">
        <f t="shared" si="136"/>
        <v>-1</v>
      </c>
      <c r="N801" s="181">
        <f t="shared" si="137"/>
        <v>0</v>
      </c>
      <c r="O801" s="180"/>
      <c r="P801" s="192"/>
      <c r="Q801" s="185" t="str">
        <f t="shared" si="143"/>
        <v>תשושי נפש</v>
      </c>
      <c r="R801" s="185">
        <f t="shared" si="144"/>
        <v>60</v>
      </c>
      <c r="S801" s="185" t="str">
        <f t="shared" si="145"/>
        <v>אביזרים</v>
      </c>
      <c r="T801" s="186" t="str">
        <f t="shared" si="146"/>
        <v>תמונות וקישוטי קיר (תקציב)</v>
      </c>
      <c r="U801" s="187">
        <f t="shared" si="140"/>
        <v>0</v>
      </c>
      <c r="V801" s="181">
        <f t="shared" si="141"/>
        <v>-1</v>
      </c>
      <c r="W801" s="181">
        <f t="shared" si="142"/>
        <v>2200</v>
      </c>
      <c r="X801" s="181">
        <f t="shared" si="139"/>
        <v>0</v>
      </c>
      <c r="Y801" s="193"/>
      <c r="AA801" s="189" t="str">
        <f>'טבלה מרכזת תקן מקור'!A801</f>
        <v>תשושי נפש</v>
      </c>
      <c r="AB801" s="189">
        <f>'טבלה מרכזת תקן מקור'!B801</f>
        <v>60</v>
      </c>
      <c r="AC801" s="189" t="str">
        <f>'טבלה מרכזת תקן מקור'!C801</f>
        <v>אביזרים</v>
      </c>
      <c r="AD801" s="189" t="str">
        <f>'טבלה מרכזת תקן מקור'!D801</f>
        <v>כללי</v>
      </c>
      <c r="AE801" s="189" t="str">
        <f>'טבלה מרכזת תקן מקור'!E801</f>
        <v>תמונות וקישוטי קיר (תקציב)</v>
      </c>
      <c r="AF801" s="189">
        <f>'טבלה מרכזת תקן מקור'!F801</f>
        <v>2200</v>
      </c>
      <c r="AG801" s="189">
        <f>'טבלה מרכזת תקן מקור'!G801</f>
        <v>1</v>
      </c>
      <c r="AH801" s="189">
        <f>'טבלה מרכזת תקן מקור'!H801</f>
        <v>2200</v>
      </c>
    </row>
    <row r="802" spans="2:34" ht="29.25" thickBot="1" x14ac:dyDescent="0.25">
      <c r="B802" s="190" t="str">
        <f>תקן[[#This Row],[סוג מרכז]]</f>
        <v>תשושי נפש</v>
      </c>
      <c r="C802" s="190">
        <f>תקן[[#This Row],[גודל מרכז]]</f>
        <v>60</v>
      </c>
      <c r="D802" s="190" t="str">
        <f>תקן[[#This Row],[סוג פריט]]</f>
        <v>מספרה/טיפוח חן</v>
      </c>
      <c r="E802" s="190" t="str">
        <f>תקן[[#This Row],[קטגוריה]]</f>
        <v>מספרה/טיפוח חן</v>
      </c>
      <c r="F802" s="177" t="str">
        <f>תקן[[#This Row],[תיאור הפריט]]</f>
        <v>ארון איחסון (רוחב 80-100 ס"מ)</v>
      </c>
      <c r="G802" s="190">
        <f>תקן[[#This Row],[עלות פריט]]</f>
        <v>1000</v>
      </c>
      <c r="H802" s="190">
        <f>תקן[[#This Row],[כמות]]</f>
        <v>1</v>
      </c>
      <c r="I802" s="190">
        <f>תקן[[#This Row],[סהכ עלות]]</f>
        <v>1000</v>
      </c>
      <c r="J802" s="191"/>
      <c r="K802" s="179" t="str">
        <f t="shared" si="138"/>
        <v>ארון איחסון (רוחב 80-100 ס"מ)</v>
      </c>
      <c r="L802" s="180"/>
      <c r="M802" s="181">
        <f t="shared" si="136"/>
        <v>-1</v>
      </c>
      <c r="N802" s="181">
        <f t="shared" si="137"/>
        <v>0</v>
      </c>
      <c r="O802" s="180"/>
      <c r="P802" s="192"/>
      <c r="Q802" s="185" t="str">
        <f t="shared" si="143"/>
        <v>תשושי נפש</v>
      </c>
      <c r="R802" s="185">
        <f t="shared" si="144"/>
        <v>60</v>
      </c>
      <c r="S802" s="185" t="str">
        <f t="shared" si="145"/>
        <v>מספרה/טיפוח חן</v>
      </c>
      <c r="T802" s="186" t="str">
        <f t="shared" si="146"/>
        <v>ארון איחסון (רוחב 80-100 ס"מ)</v>
      </c>
      <c r="U802" s="187">
        <f t="shared" si="140"/>
        <v>0</v>
      </c>
      <c r="V802" s="181">
        <f t="shared" si="141"/>
        <v>-1</v>
      </c>
      <c r="W802" s="181">
        <f t="shared" si="142"/>
        <v>1000</v>
      </c>
      <c r="X802" s="181">
        <f t="shared" si="139"/>
        <v>0</v>
      </c>
      <c r="Y802" s="193"/>
      <c r="AA802" s="189" t="str">
        <f>'טבלה מרכזת תקן מקור'!A802</f>
        <v>תשושי נפש</v>
      </c>
      <c r="AB802" s="189">
        <f>'טבלה מרכזת תקן מקור'!B802</f>
        <v>60</v>
      </c>
      <c r="AC802" s="189" t="str">
        <f>'טבלה מרכזת תקן מקור'!C802</f>
        <v>מספרה/טיפוח חן</v>
      </c>
      <c r="AD802" s="189" t="str">
        <f>'טבלה מרכזת תקן מקור'!D802</f>
        <v>מספרה/טיפוח חן</v>
      </c>
      <c r="AE802" s="189" t="str">
        <f>'טבלה מרכזת תקן מקור'!E802</f>
        <v>ארון איחסון (רוחב 80-100 ס"מ)</v>
      </c>
      <c r="AF802" s="189">
        <f>'טבלה מרכזת תקן מקור'!F802</f>
        <v>1000</v>
      </c>
      <c r="AG802" s="189">
        <f>'טבלה מרכזת תקן מקור'!G802</f>
        <v>1</v>
      </c>
      <c r="AH802" s="189">
        <f>'טבלה מרכזת תקן מקור'!H802</f>
        <v>1000</v>
      </c>
    </row>
    <row r="803" spans="2:34" ht="29.25" thickBot="1" x14ac:dyDescent="0.25">
      <c r="B803" s="190" t="str">
        <f>תקן[[#This Row],[סוג מרכז]]</f>
        <v>תשושי נפש</v>
      </c>
      <c r="C803" s="190">
        <f>תקן[[#This Row],[גודל מרכז]]</f>
        <v>60</v>
      </c>
      <c r="D803" s="190" t="str">
        <f>תקן[[#This Row],[סוג פריט]]</f>
        <v>מספרה/טיפוח חן</v>
      </c>
      <c r="E803" s="190" t="str">
        <f>תקן[[#This Row],[קטגוריה]]</f>
        <v>מספרה/טיפוח חן</v>
      </c>
      <c r="F803" s="177" t="str">
        <f>תקן[[#This Row],[תיאור הפריט]]</f>
        <v>ארון תחתון+כיור+ברז+משטח</v>
      </c>
      <c r="G803" s="190">
        <f>תקן[[#This Row],[עלות פריט]]</f>
        <v>2500</v>
      </c>
      <c r="H803" s="190">
        <f>תקן[[#This Row],[כמות]]</f>
        <v>1</v>
      </c>
      <c r="I803" s="190">
        <f>תקן[[#This Row],[סהכ עלות]]</f>
        <v>2500</v>
      </c>
      <c r="J803" s="191"/>
      <c r="K803" s="179" t="str">
        <f t="shared" si="138"/>
        <v>ארון תחתון+כיור+ברז+משטח</v>
      </c>
      <c r="L803" s="180"/>
      <c r="M803" s="181">
        <f t="shared" si="136"/>
        <v>-1</v>
      </c>
      <c r="N803" s="181">
        <f t="shared" si="137"/>
        <v>0</v>
      </c>
      <c r="O803" s="180"/>
      <c r="P803" s="192"/>
      <c r="Q803" s="185" t="str">
        <f t="shared" si="143"/>
        <v>תשושי נפש</v>
      </c>
      <c r="R803" s="185">
        <f t="shared" si="144"/>
        <v>60</v>
      </c>
      <c r="S803" s="185" t="str">
        <f t="shared" si="145"/>
        <v>מספרה/טיפוח חן</v>
      </c>
      <c r="T803" s="186" t="str">
        <f t="shared" si="146"/>
        <v>ארון תחתון+כיור+ברז+משטח</v>
      </c>
      <c r="U803" s="187">
        <f t="shared" si="140"/>
        <v>0</v>
      </c>
      <c r="V803" s="181">
        <f t="shared" si="141"/>
        <v>-1</v>
      </c>
      <c r="W803" s="181">
        <f t="shared" si="142"/>
        <v>2500</v>
      </c>
      <c r="X803" s="181">
        <f t="shared" si="139"/>
        <v>0</v>
      </c>
      <c r="Y803" s="193"/>
      <c r="AA803" s="189" t="str">
        <f>'טבלה מרכזת תקן מקור'!A803</f>
        <v>תשושי נפש</v>
      </c>
      <c r="AB803" s="189">
        <f>'טבלה מרכזת תקן מקור'!B803</f>
        <v>60</v>
      </c>
      <c r="AC803" s="189" t="str">
        <f>'טבלה מרכזת תקן מקור'!C803</f>
        <v>מספרה/טיפוח חן</v>
      </c>
      <c r="AD803" s="189" t="str">
        <f>'טבלה מרכזת תקן מקור'!D803</f>
        <v>מספרה/טיפוח חן</v>
      </c>
      <c r="AE803" s="189" t="str">
        <f>'טבלה מרכזת תקן מקור'!E803</f>
        <v>ארון תחתון+כיור+ברז+משטח</v>
      </c>
      <c r="AF803" s="189">
        <f>'טבלה מרכזת תקן מקור'!F803</f>
        <v>2500</v>
      </c>
      <c r="AG803" s="189">
        <f>'טבלה מרכזת תקן מקור'!G803</f>
        <v>1</v>
      </c>
      <c r="AH803" s="189">
        <f>'טבלה מרכזת תקן מקור'!H803</f>
        <v>2500</v>
      </c>
    </row>
    <row r="804" spans="2:34" ht="15" thickBot="1" x14ac:dyDescent="0.25">
      <c r="B804" s="190" t="str">
        <f>תקן[[#This Row],[סוג מרכז]]</f>
        <v>תשושי נפש</v>
      </c>
      <c r="C804" s="190">
        <f>תקן[[#This Row],[גודל מרכז]]</f>
        <v>60</v>
      </c>
      <c r="D804" s="190" t="str">
        <f>תקן[[#This Row],[סוג פריט]]</f>
        <v>מספרה/טיפוח חן</v>
      </c>
      <c r="E804" s="190" t="str">
        <f>תקן[[#This Row],[קטגוריה]]</f>
        <v>מספרה/טיפוח חן</v>
      </c>
      <c r="F804" s="177" t="str">
        <f>תקן[[#This Row],[תיאור הפריט]]</f>
        <v>דלפק עבודה למספרה</v>
      </c>
      <c r="G804" s="190">
        <f>תקן[[#This Row],[עלות פריט]]</f>
        <v>2000</v>
      </c>
      <c r="H804" s="190">
        <f>תקן[[#This Row],[כמות]]</f>
        <v>1</v>
      </c>
      <c r="I804" s="190">
        <f>תקן[[#This Row],[סהכ עלות]]</f>
        <v>2000</v>
      </c>
      <c r="J804" s="191"/>
      <c r="K804" s="179" t="str">
        <f t="shared" si="138"/>
        <v>דלפק עבודה למספרה</v>
      </c>
      <c r="L804" s="180"/>
      <c r="M804" s="181">
        <f t="shared" si="136"/>
        <v>-1</v>
      </c>
      <c r="N804" s="181">
        <f t="shared" si="137"/>
        <v>0</v>
      </c>
      <c r="O804" s="180"/>
      <c r="P804" s="192"/>
      <c r="Q804" s="185" t="str">
        <f t="shared" si="143"/>
        <v>תשושי נפש</v>
      </c>
      <c r="R804" s="185">
        <f t="shared" si="144"/>
        <v>60</v>
      </c>
      <c r="S804" s="185" t="str">
        <f t="shared" si="145"/>
        <v>מספרה/טיפוח חן</v>
      </c>
      <c r="T804" s="186" t="str">
        <f t="shared" si="146"/>
        <v>דלפק עבודה למספרה</v>
      </c>
      <c r="U804" s="187">
        <f t="shared" si="140"/>
        <v>0</v>
      </c>
      <c r="V804" s="181">
        <f t="shared" si="141"/>
        <v>-1</v>
      </c>
      <c r="W804" s="181">
        <f t="shared" si="142"/>
        <v>2000</v>
      </c>
      <c r="X804" s="181">
        <f t="shared" si="139"/>
        <v>0</v>
      </c>
      <c r="Y804" s="193"/>
      <c r="AA804" s="189" t="str">
        <f>'טבלה מרכזת תקן מקור'!A804</f>
        <v>תשושי נפש</v>
      </c>
      <c r="AB804" s="189">
        <f>'טבלה מרכזת תקן מקור'!B804</f>
        <v>60</v>
      </c>
      <c r="AC804" s="189" t="str">
        <f>'טבלה מרכזת תקן מקור'!C804</f>
        <v>מספרה/טיפוח חן</v>
      </c>
      <c r="AD804" s="189" t="str">
        <f>'טבלה מרכזת תקן מקור'!D804</f>
        <v>מספרה/טיפוח חן</v>
      </c>
      <c r="AE804" s="189" t="str">
        <f>'טבלה מרכזת תקן מקור'!E804</f>
        <v>דלפק עבודה למספרה</v>
      </c>
      <c r="AF804" s="189">
        <f>'טבלה מרכזת תקן מקור'!F804</f>
        <v>2000</v>
      </c>
      <c r="AG804" s="189">
        <f>'טבלה מרכזת תקן מקור'!G804</f>
        <v>1</v>
      </c>
      <c r="AH804" s="189">
        <f>'טבלה מרכזת תקן מקור'!H804</f>
        <v>2000</v>
      </c>
    </row>
    <row r="805" spans="2:34" ht="15" thickBot="1" x14ac:dyDescent="0.25">
      <c r="B805" s="190" t="str">
        <f>תקן[[#This Row],[סוג מרכז]]</f>
        <v>תשושי נפש</v>
      </c>
      <c r="C805" s="190">
        <f>תקן[[#This Row],[גודל מרכז]]</f>
        <v>60</v>
      </c>
      <c r="D805" s="190" t="str">
        <f>תקן[[#This Row],[סוג פריט]]</f>
        <v>מספרה/טיפוח חן</v>
      </c>
      <c r="E805" s="190" t="str">
        <f>תקן[[#This Row],[קטגוריה]]</f>
        <v>מספרה/טיפוח חן</v>
      </c>
      <c r="F805" s="177" t="str">
        <f>תקן[[#This Row],[תיאור הפריט]]</f>
        <v>כיסא טיפולים</v>
      </c>
      <c r="G805" s="190">
        <f>תקן[[#This Row],[עלות פריט]]</f>
        <v>1500</v>
      </c>
      <c r="H805" s="190">
        <f>תקן[[#This Row],[כמות]]</f>
        <v>1</v>
      </c>
      <c r="I805" s="190">
        <f>תקן[[#This Row],[סהכ עלות]]</f>
        <v>1500</v>
      </c>
      <c r="J805" s="191"/>
      <c r="K805" s="179" t="str">
        <f t="shared" si="138"/>
        <v>כיסא טיפולים</v>
      </c>
      <c r="L805" s="180"/>
      <c r="M805" s="181">
        <f t="shared" si="136"/>
        <v>-1</v>
      </c>
      <c r="N805" s="181">
        <f t="shared" si="137"/>
        <v>0</v>
      </c>
      <c r="O805" s="180"/>
      <c r="P805" s="192"/>
      <c r="Q805" s="185" t="str">
        <f t="shared" si="143"/>
        <v>תשושי נפש</v>
      </c>
      <c r="R805" s="185">
        <f t="shared" si="144"/>
        <v>60</v>
      </c>
      <c r="S805" s="185" t="str">
        <f t="shared" si="145"/>
        <v>מספרה/טיפוח חן</v>
      </c>
      <c r="T805" s="186" t="str">
        <f t="shared" si="146"/>
        <v>כיסא טיפולים</v>
      </c>
      <c r="U805" s="187">
        <f t="shared" si="140"/>
        <v>0</v>
      </c>
      <c r="V805" s="181">
        <f t="shared" si="141"/>
        <v>-1</v>
      </c>
      <c r="W805" s="181">
        <f t="shared" si="142"/>
        <v>1500</v>
      </c>
      <c r="X805" s="181">
        <f t="shared" si="139"/>
        <v>0</v>
      </c>
      <c r="Y805" s="193"/>
      <c r="AA805" s="189" t="str">
        <f>'טבלה מרכזת תקן מקור'!A805</f>
        <v>תשושי נפש</v>
      </c>
      <c r="AB805" s="189">
        <f>'טבלה מרכזת תקן מקור'!B805</f>
        <v>60</v>
      </c>
      <c r="AC805" s="189" t="str">
        <f>'טבלה מרכזת תקן מקור'!C805</f>
        <v>מספרה/טיפוח חן</v>
      </c>
      <c r="AD805" s="189" t="str">
        <f>'טבלה מרכזת תקן מקור'!D805</f>
        <v>מספרה/טיפוח חן</v>
      </c>
      <c r="AE805" s="189" t="str">
        <f>'טבלה מרכזת תקן מקור'!E805</f>
        <v>כיסא טיפולים</v>
      </c>
      <c r="AF805" s="189">
        <f>'טבלה מרכזת תקן מקור'!F805</f>
        <v>1500</v>
      </c>
      <c r="AG805" s="189">
        <f>'טבלה מרכזת תקן מקור'!G805</f>
        <v>1</v>
      </c>
      <c r="AH805" s="189">
        <f>'טבלה מרכזת תקן מקור'!H805</f>
        <v>1500</v>
      </c>
    </row>
    <row r="806" spans="2:34" ht="15" thickBot="1" x14ac:dyDescent="0.25">
      <c r="B806" s="190" t="str">
        <f>תקן[[#This Row],[סוג מרכז]]</f>
        <v>תשושי נפש</v>
      </c>
      <c r="C806" s="190">
        <f>תקן[[#This Row],[גודל מרכז]]</f>
        <v>60</v>
      </c>
      <c r="D806" s="190" t="str">
        <f>תקן[[#This Row],[סוג פריט]]</f>
        <v>מספרה/טיפוח חן</v>
      </c>
      <c r="E806" s="190" t="str">
        <f>תקן[[#This Row],[קטגוריה]]</f>
        <v>מספרה/טיפוח חן</v>
      </c>
      <c r="F806" s="177" t="str">
        <f>תקן[[#This Row],[תיאור הפריט]]</f>
        <v>כיסא לייבוש + הדום</v>
      </c>
      <c r="G806" s="190">
        <f>תקן[[#This Row],[עלות פריט]]</f>
        <v>1600</v>
      </c>
      <c r="H806" s="190">
        <f>תקן[[#This Row],[כמות]]</f>
        <v>1</v>
      </c>
      <c r="I806" s="190">
        <f>תקן[[#This Row],[סהכ עלות]]</f>
        <v>1600</v>
      </c>
      <c r="J806" s="191"/>
      <c r="K806" s="179" t="str">
        <f t="shared" si="138"/>
        <v>כיסא לייבוש + הדום</v>
      </c>
      <c r="L806" s="180"/>
      <c r="M806" s="181">
        <f t="shared" si="136"/>
        <v>-1</v>
      </c>
      <c r="N806" s="181">
        <f t="shared" si="137"/>
        <v>0</v>
      </c>
      <c r="O806" s="180"/>
      <c r="P806" s="192"/>
      <c r="Q806" s="185" t="str">
        <f t="shared" si="143"/>
        <v>תשושי נפש</v>
      </c>
      <c r="R806" s="185">
        <f t="shared" si="144"/>
        <v>60</v>
      </c>
      <c r="S806" s="185" t="str">
        <f t="shared" si="145"/>
        <v>מספרה/טיפוח חן</v>
      </c>
      <c r="T806" s="186" t="str">
        <f t="shared" si="146"/>
        <v>כיסא לייבוש + הדום</v>
      </c>
      <c r="U806" s="187">
        <f t="shared" si="140"/>
        <v>0</v>
      </c>
      <c r="V806" s="181">
        <f t="shared" si="141"/>
        <v>-1</v>
      </c>
      <c r="W806" s="181">
        <f t="shared" si="142"/>
        <v>1600</v>
      </c>
      <c r="X806" s="181">
        <f t="shared" si="139"/>
        <v>0</v>
      </c>
      <c r="Y806" s="193"/>
      <c r="AA806" s="189" t="str">
        <f>'טבלה מרכזת תקן מקור'!A806</f>
        <v>תשושי נפש</v>
      </c>
      <c r="AB806" s="189">
        <f>'טבלה מרכזת תקן מקור'!B806</f>
        <v>60</v>
      </c>
      <c r="AC806" s="189" t="str">
        <f>'טבלה מרכזת תקן מקור'!C806</f>
        <v>מספרה/טיפוח חן</v>
      </c>
      <c r="AD806" s="189" t="str">
        <f>'טבלה מרכזת תקן מקור'!D806</f>
        <v>מספרה/טיפוח חן</v>
      </c>
      <c r="AE806" s="189" t="str">
        <f>'טבלה מרכזת תקן מקור'!E806</f>
        <v>כיסא לייבוש + הדום</v>
      </c>
      <c r="AF806" s="189">
        <f>'טבלה מרכזת תקן מקור'!F806</f>
        <v>1600</v>
      </c>
      <c r="AG806" s="189">
        <f>'טבלה מרכזת תקן מקור'!G806</f>
        <v>1</v>
      </c>
      <c r="AH806" s="189">
        <f>'טבלה מרכזת תקן מקור'!H806</f>
        <v>1600</v>
      </c>
    </row>
    <row r="807" spans="2:34" ht="15" thickBot="1" x14ac:dyDescent="0.25">
      <c r="B807" s="190" t="str">
        <f>תקן[[#This Row],[סוג מרכז]]</f>
        <v>תשושי נפש</v>
      </c>
      <c r="C807" s="190">
        <f>תקן[[#This Row],[גודל מרכז]]</f>
        <v>60</v>
      </c>
      <c r="D807" s="190" t="str">
        <f>תקן[[#This Row],[סוג פריט]]</f>
        <v>מספרה/טיפוח חן</v>
      </c>
      <c r="E807" s="190" t="str">
        <f>תקן[[#This Row],[קטגוריה]]</f>
        <v>מספרה/טיפוח חן</v>
      </c>
      <c r="F807" s="177" t="str">
        <f>תקן[[#This Row],[תיאור הפריט]]</f>
        <v>כיסא מספרה</v>
      </c>
      <c r="G807" s="190">
        <f>תקן[[#This Row],[עלות פריט]]</f>
        <v>2950</v>
      </c>
      <c r="H807" s="190">
        <f>תקן[[#This Row],[כמות]]</f>
        <v>1</v>
      </c>
      <c r="I807" s="190">
        <f>תקן[[#This Row],[סהכ עלות]]</f>
        <v>2950</v>
      </c>
      <c r="J807" s="191"/>
      <c r="K807" s="179" t="str">
        <f t="shared" si="138"/>
        <v>כיסא מספרה</v>
      </c>
      <c r="L807" s="180"/>
      <c r="M807" s="181">
        <f t="shared" si="136"/>
        <v>-1</v>
      </c>
      <c r="N807" s="181">
        <f t="shared" si="137"/>
        <v>0</v>
      </c>
      <c r="O807" s="180"/>
      <c r="P807" s="192"/>
      <c r="Q807" s="185" t="str">
        <f t="shared" si="143"/>
        <v>תשושי נפש</v>
      </c>
      <c r="R807" s="185">
        <f t="shared" si="144"/>
        <v>60</v>
      </c>
      <c r="S807" s="185" t="str">
        <f t="shared" si="145"/>
        <v>מספרה/טיפוח חן</v>
      </c>
      <c r="T807" s="186" t="str">
        <f t="shared" si="146"/>
        <v>כיסא מספרה</v>
      </c>
      <c r="U807" s="187">
        <f t="shared" si="140"/>
        <v>0</v>
      </c>
      <c r="V807" s="181">
        <f t="shared" si="141"/>
        <v>-1</v>
      </c>
      <c r="W807" s="181">
        <f t="shared" si="142"/>
        <v>2950</v>
      </c>
      <c r="X807" s="181">
        <f t="shared" si="139"/>
        <v>0</v>
      </c>
      <c r="Y807" s="193"/>
      <c r="AA807" s="189" t="str">
        <f>'טבלה מרכזת תקן מקור'!A807</f>
        <v>תשושי נפש</v>
      </c>
      <c r="AB807" s="189">
        <f>'טבלה מרכזת תקן מקור'!B807</f>
        <v>60</v>
      </c>
      <c r="AC807" s="189" t="str">
        <f>'טבלה מרכזת תקן מקור'!C807</f>
        <v>מספרה/טיפוח חן</v>
      </c>
      <c r="AD807" s="189" t="str">
        <f>'טבלה מרכזת תקן מקור'!D807</f>
        <v>מספרה/טיפוח חן</v>
      </c>
      <c r="AE807" s="189" t="str">
        <f>'טבלה מרכזת תקן מקור'!E807</f>
        <v>כיסא מספרה</v>
      </c>
      <c r="AF807" s="189">
        <f>'טבלה מרכזת תקן מקור'!F807</f>
        <v>2950</v>
      </c>
      <c r="AG807" s="189">
        <f>'טבלה מרכזת תקן מקור'!G807</f>
        <v>1</v>
      </c>
      <c r="AH807" s="189">
        <f>'טבלה מרכזת תקן מקור'!H807</f>
        <v>2950</v>
      </c>
    </row>
    <row r="808" spans="2:34" ht="15" thickBot="1" x14ac:dyDescent="0.25">
      <c r="B808" s="190" t="str">
        <f>תקן[[#This Row],[סוג מרכז]]</f>
        <v>תשושי נפש</v>
      </c>
      <c r="C808" s="190">
        <f>תקן[[#This Row],[גודל מרכז]]</f>
        <v>60</v>
      </c>
      <c r="D808" s="190" t="str">
        <f>תקן[[#This Row],[סוג פריט]]</f>
        <v>מספרה/טיפוח חן</v>
      </c>
      <c r="E808" s="190" t="str">
        <f>תקן[[#This Row],[קטגוריה]]</f>
        <v>מספרה/טיפוח חן</v>
      </c>
      <c r="F808" s="177" t="str">
        <f>תקן[[#This Row],[תיאור הפריט]]</f>
        <v>כיסא פעילות/עובד</v>
      </c>
      <c r="G808" s="190">
        <f>תקן[[#This Row],[עלות פריט]]</f>
        <v>450</v>
      </c>
      <c r="H808" s="190">
        <f>תקן[[#This Row],[כמות]]</f>
        <v>2</v>
      </c>
      <c r="I808" s="190">
        <f>תקן[[#This Row],[סהכ עלות]]</f>
        <v>900</v>
      </c>
      <c r="J808" s="191"/>
      <c r="K808" s="179" t="str">
        <f t="shared" si="138"/>
        <v>כיסא פעילות/עובד</v>
      </c>
      <c r="L808" s="180"/>
      <c r="M808" s="181">
        <f t="shared" si="136"/>
        <v>-2</v>
      </c>
      <c r="N808" s="181">
        <f t="shared" si="137"/>
        <v>0</v>
      </c>
      <c r="O808" s="180"/>
      <c r="P808" s="192"/>
      <c r="Q808" s="185" t="str">
        <f t="shared" si="143"/>
        <v>תשושי נפש</v>
      </c>
      <c r="R808" s="185">
        <f t="shared" si="144"/>
        <v>60</v>
      </c>
      <c r="S808" s="185" t="str">
        <f t="shared" si="145"/>
        <v>מספרה/טיפוח חן</v>
      </c>
      <c r="T808" s="186" t="str">
        <f t="shared" si="146"/>
        <v>כיסא פעילות/עובד</v>
      </c>
      <c r="U808" s="187">
        <f t="shared" si="140"/>
        <v>0</v>
      </c>
      <c r="V808" s="181">
        <f t="shared" si="141"/>
        <v>-2</v>
      </c>
      <c r="W808" s="181">
        <f t="shared" si="142"/>
        <v>450</v>
      </c>
      <c r="X808" s="181">
        <f t="shared" si="139"/>
        <v>0</v>
      </c>
      <c r="Y808" s="193"/>
      <c r="AA808" s="189" t="str">
        <f>'טבלה מרכזת תקן מקור'!A808</f>
        <v>תשושי נפש</v>
      </c>
      <c r="AB808" s="189">
        <f>'טבלה מרכזת תקן מקור'!B808</f>
        <v>60</v>
      </c>
      <c r="AC808" s="189" t="str">
        <f>'טבלה מרכזת תקן מקור'!C808</f>
        <v>מספרה/טיפוח חן</v>
      </c>
      <c r="AD808" s="189" t="str">
        <f>'טבלה מרכזת תקן מקור'!D808</f>
        <v>מספרה/טיפוח חן</v>
      </c>
      <c r="AE808" s="189" t="str">
        <f>'טבלה מרכזת תקן מקור'!E808</f>
        <v>כיסא פעילות/עובד</v>
      </c>
      <c r="AF808" s="189">
        <f>'טבלה מרכזת תקן מקור'!F808</f>
        <v>450</v>
      </c>
      <c r="AG808" s="189">
        <f>'טבלה מרכזת תקן מקור'!G808</f>
        <v>2</v>
      </c>
      <c r="AH808" s="189">
        <f>'טבלה מרכזת תקן מקור'!H808</f>
        <v>900</v>
      </c>
    </row>
    <row r="809" spans="2:34" ht="15" thickBot="1" x14ac:dyDescent="0.25">
      <c r="B809" s="190" t="str">
        <f>תקן[[#This Row],[סוג מרכז]]</f>
        <v>תשושי נפש</v>
      </c>
      <c r="C809" s="190">
        <f>תקן[[#This Row],[גודל מרכז]]</f>
        <v>60</v>
      </c>
      <c r="D809" s="190" t="str">
        <f>תקן[[#This Row],[סוג פריט]]</f>
        <v>מספרה/טיפוח חן</v>
      </c>
      <c r="E809" s="190" t="str">
        <f>תקן[[#This Row],[קטגוריה]]</f>
        <v>מספרה/טיפוח חן</v>
      </c>
      <c r="F809" s="177" t="str">
        <f>תקן[[#This Row],[תיאור הפריט]]</f>
        <v>כיסא+כיור חפיפה</v>
      </c>
      <c r="G809" s="190">
        <f>תקן[[#This Row],[עלות פריט]]</f>
        <v>2500</v>
      </c>
      <c r="H809" s="190">
        <f>תקן[[#This Row],[כמות]]</f>
        <v>1</v>
      </c>
      <c r="I809" s="190">
        <f>תקן[[#This Row],[סהכ עלות]]</f>
        <v>2500</v>
      </c>
      <c r="J809" s="191"/>
      <c r="K809" s="179" t="str">
        <f t="shared" si="138"/>
        <v>כיסא+כיור חפיפה</v>
      </c>
      <c r="L809" s="180"/>
      <c r="M809" s="181">
        <f t="shared" si="136"/>
        <v>-1</v>
      </c>
      <c r="N809" s="181">
        <f t="shared" si="137"/>
        <v>0</v>
      </c>
      <c r="O809" s="180"/>
      <c r="P809" s="192"/>
      <c r="Q809" s="185" t="str">
        <f t="shared" si="143"/>
        <v>תשושי נפש</v>
      </c>
      <c r="R809" s="185">
        <f t="shared" si="144"/>
        <v>60</v>
      </c>
      <c r="S809" s="185" t="str">
        <f t="shared" si="145"/>
        <v>מספרה/טיפוח חן</v>
      </c>
      <c r="T809" s="186" t="str">
        <f t="shared" si="146"/>
        <v>כיסא+כיור חפיפה</v>
      </c>
      <c r="U809" s="187">
        <f t="shared" si="140"/>
        <v>0</v>
      </c>
      <c r="V809" s="181">
        <f t="shared" si="141"/>
        <v>-1</v>
      </c>
      <c r="W809" s="181">
        <f t="shared" si="142"/>
        <v>2500</v>
      </c>
      <c r="X809" s="181">
        <f t="shared" si="139"/>
        <v>0</v>
      </c>
      <c r="Y809" s="193"/>
      <c r="AA809" s="189" t="str">
        <f>'טבלה מרכזת תקן מקור'!A809</f>
        <v>תשושי נפש</v>
      </c>
      <c r="AB809" s="189">
        <f>'טבלה מרכזת תקן מקור'!B809</f>
        <v>60</v>
      </c>
      <c r="AC809" s="189" t="str">
        <f>'טבלה מרכזת תקן מקור'!C809</f>
        <v>מספרה/טיפוח חן</v>
      </c>
      <c r="AD809" s="189" t="str">
        <f>'טבלה מרכזת תקן מקור'!D809</f>
        <v>מספרה/טיפוח חן</v>
      </c>
      <c r="AE809" s="189" t="str">
        <f>'טבלה מרכזת תקן מקור'!E809</f>
        <v>כיסא+כיור חפיפה</v>
      </c>
      <c r="AF809" s="189">
        <f>'טבלה מרכזת תקן מקור'!F809</f>
        <v>2500</v>
      </c>
      <c r="AG809" s="189">
        <f>'טבלה מרכזת תקן מקור'!G809</f>
        <v>1</v>
      </c>
      <c r="AH809" s="189">
        <f>'טבלה מרכזת תקן מקור'!H809</f>
        <v>2500</v>
      </c>
    </row>
    <row r="810" spans="2:34" ht="15" thickBot="1" x14ac:dyDescent="0.25">
      <c r="B810" s="190" t="str">
        <f>תקן[[#This Row],[סוג מרכז]]</f>
        <v>תשושי נפש</v>
      </c>
      <c r="C810" s="190">
        <f>תקן[[#This Row],[גודל מרכז]]</f>
        <v>60</v>
      </c>
      <c r="D810" s="190" t="str">
        <f>תקן[[#This Row],[סוג פריט]]</f>
        <v>מספרה/טיפוח חן</v>
      </c>
      <c r="E810" s="190" t="str">
        <f>תקן[[#This Row],[קטגוריה]]</f>
        <v>מספרה/טיפוח חן</v>
      </c>
      <c r="F810" s="177" t="str">
        <f>תקן[[#This Row],[תיאור הפריט]]</f>
        <v>מייבש שיער מקצועי</v>
      </c>
      <c r="G810" s="190">
        <f>תקן[[#This Row],[עלות פריט]]</f>
        <v>500</v>
      </c>
      <c r="H810" s="190">
        <f>תקן[[#This Row],[כמות]]</f>
        <v>2</v>
      </c>
      <c r="I810" s="190">
        <f>תקן[[#This Row],[סהכ עלות]]</f>
        <v>1000</v>
      </c>
      <c r="J810" s="191"/>
      <c r="K810" s="179" t="str">
        <f t="shared" si="138"/>
        <v>מייבש שיער מקצועי</v>
      </c>
      <c r="L810" s="180"/>
      <c r="M810" s="181">
        <f t="shared" si="136"/>
        <v>-2</v>
      </c>
      <c r="N810" s="181">
        <f t="shared" si="137"/>
        <v>0</v>
      </c>
      <c r="O810" s="180"/>
      <c r="P810" s="192"/>
      <c r="Q810" s="185" t="str">
        <f t="shared" si="143"/>
        <v>תשושי נפש</v>
      </c>
      <c r="R810" s="185">
        <f t="shared" si="144"/>
        <v>60</v>
      </c>
      <c r="S810" s="185" t="str">
        <f t="shared" si="145"/>
        <v>מספרה/טיפוח חן</v>
      </c>
      <c r="T810" s="186" t="str">
        <f t="shared" si="146"/>
        <v>מייבש שיער מקצועי</v>
      </c>
      <c r="U810" s="187">
        <f t="shared" si="140"/>
        <v>0</v>
      </c>
      <c r="V810" s="181">
        <f t="shared" si="141"/>
        <v>-2</v>
      </c>
      <c r="W810" s="181">
        <f t="shared" si="142"/>
        <v>500</v>
      </c>
      <c r="X810" s="181">
        <f t="shared" si="139"/>
        <v>0</v>
      </c>
      <c r="Y810" s="193"/>
      <c r="AA810" s="189" t="str">
        <f>'טבלה מרכזת תקן מקור'!A810</f>
        <v>תשושי נפש</v>
      </c>
      <c r="AB810" s="189">
        <f>'טבלה מרכזת תקן מקור'!B810</f>
        <v>60</v>
      </c>
      <c r="AC810" s="189" t="str">
        <f>'טבלה מרכזת תקן מקור'!C810</f>
        <v>מספרה/טיפוח חן</v>
      </c>
      <c r="AD810" s="189" t="str">
        <f>'טבלה מרכזת תקן מקור'!D810</f>
        <v>מספרה/טיפוח חן</v>
      </c>
      <c r="AE810" s="189" t="str">
        <f>'טבלה מרכזת תקן מקור'!E810</f>
        <v>מייבש שיער מקצועי</v>
      </c>
      <c r="AF810" s="189">
        <f>'טבלה מרכזת תקן מקור'!F810</f>
        <v>500</v>
      </c>
      <c r="AG810" s="189">
        <f>'טבלה מרכזת תקן מקור'!G810</f>
        <v>2</v>
      </c>
      <c r="AH810" s="189">
        <f>'טבלה מרכזת תקן מקור'!H810</f>
        <v>1000</v>
      </c>
    </row>
    <row r="811" spans="2:34" ht="15" thickBot="1" x14ac:dyDescent="0.25">
      <c r="B811" s="190" t="str">
        <f>תקן[[#This Row],[סוג מרכז]]</f>
        <v>תשושי נפש</v>
      </c>
      <c r="C811" s="190">
        <f>תקן[[#This Row],[גודל מרכז]]</f>
        <v>60</v>
      </c>
      <c r="D811" s="190" t="str">
        <f>תקן[[#This Row],[סוג פריט]]</f>
        <v>מספרה/טיפוח חן</v>
      </c>
      <c r="E811" s="190" t="str">
        <f>תקן[[#This Row],[קטגוריה]]</f>
        <v>מספרה/טיפוח חן</v>
      </c>
      <c r="F811" s="177" t="str">
        <f>תקן[[#This Row],[תיאור הפריט]]</f>
        <v>מכונת ייבוש</v>
      </c>
      <c r="G811" s="190">
        <f>תקן[[#This Row],[עלות פריט]]</f>
        <v>2200</v>
      </c>
      <c r="H811" s="190">
        <f>תקן[[#This Row],[כמות]]</f>
        <v>1</v>
      </c>
      <c r="I811" s="190">
        <f>תקן[[#This Row],[סהכ עלות]]</f>
        <v>2200</v>
      </c>
      <c r="J811" s="191"/>
      <c r="K811" s="179" t="str">
        <f t="shared" si="138"/>
        <v>מכונת ייבוש</v>
      </c>
      <c r="L811" s="180"/>
      <c r="M811" s="181">
        <f t="shared" si="136"/>
        <v>-1</v>
      </c>
      <c r="N811" s="181">
        <f t="shared" si="137"/>
        <v>0</v>
      </c>
      <c r="O811" s="180"/>
      <c r="P811" s="192"/>
      <c r="Q811" s="185" t="str">
        <f t="shared" si="143"/>
        <v>תשושי נפש</v>
      </c>
      <c r="R811" s="185">
        <f t="shared" si="144"/>
        <v>60</v>
      </c>
      <c r="S811" s="185" t="str">
        <f t="shared" si="145"/>
        <v>מספרה/טיפוח חן</v>
      </c>
      <c r="T811" s="186" t="str">
        <f t="shared" si="146"/>
        <v>מכונת ייבוש</v>
      </c>
      <c r="U811" s="187">
        <f t="shared" si="140"/>
        <v>0</v>
      </c>
      <c r="V811" s="181">
        <f t="shared" si="141"/>
        <v>-1</v>
      </c>
      <c r="W811" s="181">
        <f t="shared" si="142"/>
        <v>2200</v>
      </c>
      <c r="X811" s="181">
        <f t="shared" si="139"/>
        <v>0</v>
      </c>
      <c r="Y811" s="193"/>
      <c r="AA811" s="189" t="str">
        <f>'טבלה מרכזת תקן מקור'!A811</f>
        <v>תשושי נפש</v>
      </c>
      <c r="AB811" s="189">
        <f>'טבלה מרכזת תקן מקור'!B811</f>
        <v>60</v>
      </c>
      <c r="AC811" s="189" t="str">
        <f>'טבלה מרכזת תקן מקור'!C811</f>
        <v>מספרה/טיפוח חן</v>
      </c>
      <c r="AD811" s="189" t="str">
        <f>'טבלה מרכזת תקן מקור'!D811</f>
        <v>מספרה/טיפוח חן</v>
      </c>
      <c r="AE811" s="189" t="str">
        <f>'טבלה מרכזת תקן מקור'!E811</f>
        <v>מכונת ייבוש</v>
      </c>
      <c r="AF811" s="189">
        <f>'טבלה מרכזת תקן מקור'!F811</f>
        <v>2200</v>
      </c>
      <c r="AG811" s="189">
        <f>'טבלה מרכזת תקן מקור'!G811</f>
        <v>1</v>
      </c>
      <c r="AH811" s="189">
        <f>'טבלה מרכזת תקן מקור'!H811</f>
        <v>2200</v>
      </c>
    </row>
    <row r="812" spans="2:34" ht="15" thickBot="1" x14ac:dyDescent="0.25">
      <c r="B812" s="190" t="str">
        <f>תקן[[#This Row],[סוג מרכז]]</f>
        <v>תשושי נפש</v>
      </c>
      <c r="C812" s="190">
        <f>תקן[[#This Row],[גודל מרכז]]</f>
        <v>60</v>
      </c>
      <c r="D812" s="190" t="str">
        <f>תקן[[#This Row],[סוג פריט]]</f>
        <v>מספרה/טיפוח חן</v>
      </c>
      <c r="E812" s="190" t="str">
        <f>תקן[[#This Row],[קטגוריה]]</f>
        <v>מספרה/טיפוח חן</v>
      </c>
      <c r="F812" s="177" t="str">
        <f>תקן[[#This Row],[תיאור הפריט]]</f>
        <v>מכונת תספורת</v>
      </c>
      <c r="G812" s="190">
        <f>תקן[[#This Row],[עלות פריט]]</f>
        <v>550</v>
      </c>
      <c r="H812" s="190">
        <f>תקן[[#This Row],[כמות]]</f>
        <v>1</v>
      </c>
      <c r="I812" s="190">
        <f>תקן[[#This Row],[סהכ עלות]]</f>
        <v>550</v>
      </c>
      <c r="J812" s="191"/>
      <c r="K812" s="179" t="str">
        <f t="shared" si="138"/>
        <v>מכונת תספורת</v>
      </c>
      <c r="L812" s="180"/>
      <c r="M812" s="181">
        <f t="shared" si="136"/>
        <v>-1</v>
      </c>
      <c r="N812" s="181">
        <f t="shared" si="137"/>
        <v>0</v>
      </c>
      <c r="O812" s="180"/>
      <c r="P812" s="192"/>
      <c r="Q812" s="185" t="str">
        <f t="shared" si="143"/>
        <v>תשושי נפש</v>
      </c>
      <c r="R812" s="185">
        <f t="shared" si="144"/>
        <v>60</v>
      </c>
      <c r="S812" s="185" t="str">
        <f t="shared" si="145"/>
        <v>מספרה/טיפוח חן</v>
      </c>
      <c r="T812" s="186" t="str">
        <f t="shared" si="146"/>
        <v>מכונת תספורת</v>
      </c>
      <c r="U812" s="187">
        <f t="shared" si="140"/>
        <v>0</v>
      </c>
      <c r="V812" s="181">
        <f t="shared" si="141"/>
        <v>-1</v>
      </c>
      <c r="W812" s="181">
        <f t="shared" si="142"/>
        <v>550</v>
      </c>
      <c r="X812" s="181">
        <f t="shared" si="139"/>
        <v>0</v>
      </c>
      <c r="Y812" s="193"/>
      <c r="AA812" s="189" t="str">
        <f>'טבלה מרכזת תקן מקור'!A812</f>
        <v>תשושי נפש</v>
      </c>
      <c r="AB812" s="189">
        <f>'טבלה מרכזת תקן מקור'!B812</f>
        <v>60</v>
      </c>
      <c r="AC812" s="189" t="str">
        <f>'טבלה מרכזת תקן מקור'!C812</f>
        <v>מספרה/טיפוח חן</v>
      </c>
      <c r="AD812" s="189" t="str">
        <f>'טבלה מרכזת תקן מקור'!D812</f>
        <v>מספרה/טיפוח חן</v>
      </c>
      <c r="AE812" s="189" t="str">
        <f>'טבלה מרכזת תקן מקור'!E812</f>
        <v>מכונת תספורת</v>
      </c>
      <c r="AF812" s="189">
        <f>'טבלה מרכזת תקן מקור'!F812</f>
        <v>550</v>
      </c>
      <c r="AG812" s="189">
        <f>'טבלה מרכזת תקן מקור'!G812</f>
        <v>1</v>
      </c>
      <c r="AH812" s="189">
        <f>'טבלה מרכזת תקן מקור'!H812</f>
        <v>550</v>
      </c>
    </row>
    <row r="813" spans="2:34" ht="15" thickBot="1" x14ac:dyDescent="0.25">
      <c r="B813" s="190" t="str">
        <f>תקן[[#This Row],[סוג מרכז]]</f>
        <v>תשושי נפש</v>
      </c>
      <c r="C813" s="190">
        <f>תקן[[#This Row],[גודל מרכז]]</f>
        <v>60</v>
      </c>
      <c r="D813" s="190" t="str">
        <f>תקן[[#This Row],[סוג פריט]]</f>
        <v>מספרה/טיפוח חן</v>
      </c>
      <c r="E813" s="190" t="str">
        <f>תקן[[#This Row],[קטגוריה]]</f>
        <v>מספרה/טיפוח חן</v>
      </c>
      <c r="F813" s="177" t="str">
        <f>תקן[[#This Row],[תיאור הפריט]]</f>
        <v>מנורה מכוונת</v>
      </c>
      <c r="G813" s="190">
        <f>תקן[[#This Row],[עלות פריט]]</f>
        <v>400</v>
      </c>
      <c r="H813" s="190">
        <f>תקן[[#This Row],[כמות]]</f>
        <v>1</v>
      </c>
      <c r="I813" s="190">
        <f>תקן[[#This Row],[סהכ עלות]]</f>
        <v>400</v>
      </c>
      <c r="J813" s="191"/>
      <c r="K813" s="179" t="str">
        <f t="shared" si="138"/>
        <v>מנורה מכוונת</v>
      </c>
      <c r="L813" s="180"/>
      <c r="M813" s="181">
        <f t="shared" si="136"/>
        <v>-1</v>
      </c>
      <c r="N813" s="181">
        <f t="shared" si="137"/>
        <v>0</v>
      </c>
      <c r="O813" s="180"/>
      <c r="P813" s="192"/>
      <c r="Q813" s="185" t="str">
        <f t="shared" si="143"/>
        <v>תשושי נפש</v>
      </c>
      <c r="R813" s="185">
        <f t="shared" si="144"/>
        <v>60</v>
      </c>
      <c r="S813" s="185" t="str">
        <f t="shared" si="145"/>
        <v>מספרה/טיפוח חן</v>
      </c>
      <c r="T813" s="186" t="str">
        <f t="shared" si="146"/>
        <v>מנורה מכוונת</v>
      </c>
      <c r="U813" s="187">
        <f t="shared" si="140"/>
        <v>0</v>
      </c>
      <c r="V813" s="181">
        <f t="shared" si="141"/>
        <v>-1</v>
      </c>
      <c r="W813" s="181">
        <f t="shared" si="142"/>
        <v>400</v>
      </c>
      <c r="X813" s="181">
        <f t="shared" si="139"/>
        <v>0</v>
      </c>
      <c r="Y813" s="193"/>
      <c r="AA813" s="189" t="str">
        <f>'טבלה מרכזת תקן מקור'!A813</f>
        <v>תשושי נפש</v>
      </c>
      <c r="AB813" s="189">
        <f>'טבלה מרכזת תקן מקור'!B813</f>
        <v>60</v>
      </c>
      <c r="AC813" s="189" t="str">
        <f>'טבלה מרכזת תקן מקור'!C813</f>
        <v>מספרה/טיפוח חן</v>
      </c>
      <c r="AD813" s="189" t="str">
        <f>'טבלה מרכזת תקן מקור'!D813</f>
        <v>מספרה/טיפוח חן</v>
      </c>
      <c r="AE813" s="189" t="str">
        <f>'טבלה מרכזת תקן מקור'!E813</f>
        <v>מנורה מכוונת</v>
      </c>
      <c r="AF813" s="189">
        <f>'טבלה מרכזת תקן מקור'!F813</f>
        <v>400</v>
      </c>
      <c r="AG813" s="189">
        <f>'טבלה מרכזת תקן מקור'!G813</f>
        <v>1</v>
      </c>
      <c r="AH813" s="189">
        <f>'טבלה מרכזת תקן מקור'!H813</f>
        <v>400</v>
      </c>
    </row>
    <row r="814" spans="2:34" ht="15" thickBot="1" x14ac:dyDescent="0.25">
      <c r="B814" s="190" t="str">
        <f>תקן[[#This Row],[סוג מרכז]]</f>
        <v>תשושי נפש</v>
      </c>
      <c r="C814" s="190">
        <f>תקן[[#This Row],[גודל מרכז]]</f>
        <v>60</v>
      </c>
      <c r="D814" s="190" t="str">
        <f>תקן[[#This Row],[סוג פריט]]</f>
        <v>מספרה/טיפוח חן</v>
      </c>
      <c r="E814" s="190" t="str">
        <f>תקן[[#This Row],[קטגוריה]]</f>
        <v>מספרה/טיפוח חן</v>
      </c>
      <c r="F814" s="177" t="str">
        <f>תקן[[#This Row],[תיאור הפריט]]</f>
        <v>מראה</v>
      </c>
      <c r="G814" s="190">
        <f>תקן[[#This Row],[עלות פריט]]</f>
        <v>600</v>
      </c>
      <c r="H814" s="190">
        <f>תקן[[#This Row],[כמות]]</f>
        <v>1</v>
      </c>
      <c r="I814" s="190">
        <f>תקן[[#This Row],[סהכ עלות]]</f>
        <v>600</v>
      </c>
      <c r="J814" s="191"/>
      <c r="K814" s="179" t="str">
        <f t="shared" si="138"/>
        <v>מראה</v>
      </c>
      <c r="L814" s="180"/>
      <c r="M814" s="181">
        <f t="shared" si="136"/>
        <v>-1</v>
      </c>
      <c r="N814" s="181">
        <f t="shared" si="137"/>
        <v>0</v>
      </c>
      <c r="O814" s="180"/>
      <c r="P814" s="192"/>
      <c r="Q814" s="185" t="str">
        <f t="shared" si="143"/>
        <v>תשושי נפש</v>
      </c>
      <c r="R814" s="185">
        <f t="shared" si="144"/>
        <v>60</v>
      </c>
      <c r="S814" s="185" t="str">
        <f t="shared" si="145"/>
        <v>מספרה/טיפוח חן</v>
      </c>
      <c r="T814" s="186" t="str">
        <f t="shared" si="146"/>
        <v>מראה</v>
      </c>
      <c r="U814" s="187">
        <f t="shared" si="140"/>
        <v>0</v>
      </c>
      <c r="V814" s="181">
        <f t="shared" si="141"/>
        <v>-1</v>
      </c>
      <c r="W814" s="181">
        <f t="shared" si="142"/>
        <v>600</v>
      </c>
      <c r="X814" s="181">
        <f t="shared" si="139"/>
        <v>0</v>
      </c>
      <c r="Y814" s="193"/>
      <c r="AA814" s="189" t="str">
        <f>'טבלה מרכזת תקן מקור'!A814</f>
        <v>תשושי נפש</v>
      </c>
      <c r="AB814" s="189">
        <f>'טבלה מרכזת תקן מקור'!B814</f>
        <v>60</v>
      </c>
      <c r="AC814" s="189" t="str">
        <f>'טבלה מרכזת תקן מקור'!C814</f>
        <v>מספרה/טיפוח חן</v>
      </c>
      <c r="AD814" s="189" t="str">
        <f>'טבלה מרכזת תקן מקור'!D814</f>
        <v>מספרה/טיפוח חן</v>
      </c>
      <c r="AE814" s="189" t="str">
        <f>'טבלה מרכזת תקן מקור'!E814</f>
        <v>מראה</v>
      </c>
      <c r="AF814" s="189">
        <f>'טבלה מרכזת תקן מקור'!F814</f>
        <v>600</v>
      </c>
      <c r="AG814" s="189">
        <f>'טבלה מרכזת תקן מקור'!G814</f>
        <v>1</v>
      </c>
      <c r="AH814" s="189">
        <f>'טבלה מרכזת תקן מקור'!H814</f>
        <v>600</v>
      </c>
    </row>
    <row r="815" spans="2:34" ht="15" thickBot="1" x14ac:dyDescent="0.25">
      <c r="B815" s="190" t="str">
        <f>תקן[[#This Row],[סוג מרכז]]</f>
        <v>תשושי נפש</v>
      </c>
      <c r="C815" s="190">
        <f>תקן[[#This Row],[גודל מרכז]]</f>
        <v>60</v>
      </c>
      <c r="D815" s="190" t="str">
        <f>תקן[[#This Row],[סוג פריט]]</f>
        <v>מספרה/טיפוח חן</v>
      </c>
      <c r="E815" s="190" t="str">
        <f>תקן[[#This Row],[קטגוריה]]</f>
        <v>מספרה/טיפוח חן</v>
      </c>
      <c r="F815" s="177" t="str">
        <f>תקן[[#This Row],[תיאור הפריט]]</f>
        <v>מתלה נייד למגבות</v>
      </c>
      <c r="G815" s="190">
        <f>תקן[[#This Row],[עלות פריט]]</f>
        <v>300</v>
      </c>
      <c r="H815" s="190">
        <f>תקן[[#This Row],[כמות]]</f>
        <v>1</v>
      </c>
      <c r="I815" s="190">
        <f>תקן[[#This Row],[סהכ עלות]]</f>
        <v>300</v>
      </c>
      <c r="J815" s="191"/>
      <c r="K815" s="179" t="str">
        <f t="shared" si="138"/>
        <v>מתלה נייד למגבות</v>
      </c>
      <c r="L815" s="180"/>
      <c r="M815" s="181">
        <f t="shared" ref="M815:M877" si="147">IF(L815-H815&lt;&gt;0,L815-H815,0)</f>
        <v>-1</v>
      </c>
      <c r="N815" s="181">
        <f t="shared" ref="N815:N877" si="148">L815*G815</f>
        <v>0</v>
      </c>
      <c r="O815" s="180"/>
      <c r="P815" s="192"/>
      <c r="Q815" s="185" t="str">
        <f t="shared" si="143"/>
        <v>תשושי נפש</v>
      </c>
      <c r="R815" s="185">
        <f t="shared" si="144"/>
        <v>60</v>
      </c>
      <c r="S815" s="185" t="str">
        <f t="shared" si="145"/>
        <v>מספרה/טיפוח חן</v>
      </c>
      <c r="T815" s="186" t="str">
        <f t="shared" si="146"/>
        <v>מתלה נייד למגבות</v>
      </c>
      <c r="U815" s="187">
        <f t="shared" si="140"/>
        <v>0</v>
      </c>
      <c r="V815" s="181">
        <f t="shared" si="141"/>
        <v>-1</v>
      </c>
      <c r="W815" s="181">
        <f t="shared" si="142"/>
        <v>300</v>
      </c>
      <c r="X815" s="181">
        <f t="shared" si="139"/>
        <v>0</v>
      </c>
      <c r="Y815" s="193"/>
      <c r="AA815" s="189" t="str">
        <f>'טבלה מרכזת תקן מקור'!A815</f>
        <v>תשושי נפש</v>
      </c>
      <c r="AB815" s="189">
        <f>'טבלה מרכזת תקן מקור'!B815</f>
        <v>60</v>
      </c>
      <c r="AC815" s="189" t="str">
        <f>'טבלה מרכזת תקן מקור'!C815</f>
        <v>מספרה/טיפוח חן</v>
      </c>
      <c r="AD815" s="189" t="str">
        <f>'טבלה מרכזת תקן מקור'!D815</f>
        <v>מספרה/טיפוח חן</v>
      </c>
      <c r="AE815" s="189" t="str">
        <f>'טבלה מרכזת תקן מקור'!E815</f>
        <v>מתלה נייד למגבות</v>
      </c>
      <c r="AF815" s="189">
        <f>'טבלה מרכזת תקן מקור'!F815</f>
        <v>300</v>
      </c>
      <c r="AG815" s="189">
        <f>'טבלה מרכזת תקן מקור'!G815</f>
        <v>1</v>
      </c>
      <c r="AH815" s="189">
        <f>'טבלה מרכזת תקן מקור'!H815</f>
        <v>300</v>
      </c>
    </row>
    <row r="816" spans="2:34" ht="15" thickBot="1" x14ac:dyDescent="0.25">
      <c r="B816" s="190" t="str">
        <f>תקן[[#This Row],[סוג מרכז]]</f>
        <v>תשושי נפש</v>
      </c>
      <c r="C816" s="190">
        <f>תקן[[#This Row],[גודל מרכז]]</f>
        <v>60</v>
      </c>
      <c r="D816" s="190" t="str">
        <f>תקן[[#This Row],[סוג פריט]]</f>
        <v>מספרה/טיפוח חן</v>
      </c>
      <c r="E816" s="190" t="str">
        <f>תקן[[#This Row],[קטגוריה]]</f>
        <v>מספרה/טיפוח חן</v>
      </c>
      <c r="F816" s="177" t="str">
        <f>תקן[[#This Row],[תיאור הפריט]]</f>
        <v xml:space="preserve">סטרליזטור </v>
      </c>
      <c r="G816" s="190">
        <f>תקן[[#This Row],[עלות פריט]]</f>
        <v>900</v>
      </c>
      <c r="H816" s="190">
        <f>תקן[[#This Row],[כמות]]</f>
        <v>1</v>
      </c>
      <c r="I816" s="190">
        <f>תקן[[#This Row],[סהכ עלות]]</f>
        <v>900</v>
      </c>
      <c r="J816" s="191"/>
      <c r="K816" s="179" t="str">
        <f t="shared" ref="K816:K878" si="149">F816</f>
        <v xml:space="preserve">סטרליזטור </v>
      </c>
      <c r="L816" s="180"/>
      <c r="M816" s="181">
        <f t="shared" si="147"/>
        <v>-1</v>
      </c>
      <c r="N816" s="181">
        <f t="shared" si="148"/>
        <v>0</v>
      </c>
      <c r="O816" s="180"/>
      <c r="P816" s="192"/>
      <c r="Q816" s="185" t="str">
        <f t="shared" si="143"/>
        <v>תשושי נפש</v>
      </c>
      <c r="R816" s="185">
        <f t="shared" si="144"/>
        <v>60</v>
      </c>
      <c r="S816" s="185" t="str">
        <f t="shared" si="145"/>
        <v>מספרה/טיפוח חן</v>
      </c>
      <c r="T816" s="186" t="str">
        <f t="shared" si="146"/>
        <v xml:space="preserve">סטרליזטור </v>
      </c>
      <c r="U816" s="187">
        <f t="shared" si="140"/>
        <v>0</v>
      </c>
      <c r="V816" s="181">
        <f t="shared" si="141"/>
        <v>-1</v>
      </c>
      <c r="W816" s="181">
        <f t="shared" si="142"/>
        <v>900</v>
      </c>
      <c r="X816" s="181">
        <f t="shared" ref="X816:X878" si="150">W816*U816</f>
        <v>0</v>
      </c>
      <c r="Y816" s="193"/>
      <c r="AA816" s="189" t="str">
        <f>'טבלה מרכזת תקן מקור'!A816</f>
        <v>תשושי נפש</v>
      </c>
      <c r="AB816" s="189">
        <f>'טבלה מרכזת תקן מקור'!B816</f>
        <v>60</v>
      </c>
      <c r="AC816" s="189" t="str">
        <f>'טבלה מרכזת תקן מקור'!C816</f>
        <v>מספרה/טיפוח חן</v>
      </c>
      <c r="AD816" s="189" t="str">
        <f>'טבלה מרכזת תקן מקור'!D816</f>
        <v>מספרה/טיפוח חן</v>
      </c>
      <c r="AE816" s="189" t="str">
        <f>'טבלה מרכזת תקן מקור'!E816</f>
        <v xml:space="preserve">סטרליזטור </v>
      </c>
      <c r="AF816" s="189">
        <f>'טבלה מרכזת תקן מקור'!F816</f>
        <v>900</v>
      </c>
      <c r="AG816" s="189">
        <f>'טבלה מרכזת תקן מקור'!G816</f>
        <v>1</v>
      </c>
      <c r="AH816" s="189">
        <f>'טבלה מרכזת תקן מקור'!H816</f>
        <v>900</v>
      </c>
    </row>
    <row r="817" spans="2:34" ht="15" thickBot="1" x14ac:dyDescent="0.25">
      <c r="B817" s="190" t="str">
        <f>תקן[[#This Row],[סוג מרכז]]</f>
        <v>תשושי נפש</v>
      </c>
      <c r="C817" s="190">
        <f>תקן[[#This Row],[גודל מרכז]]</f>
        <v>60</v>
      </c>
      <c r="D817" s="190" t="str">
        <f>תקן[[#This Row],[סוג פריט]]</f>
        <v>מספרה/טיפוח חן</v>
      </c>
      <c r="E817" s="190" t="str">
        <f>תקן[[#This Row],[קטגוריה]]</f>
        <v>מספרה/טיפוח חן</v>
      </c>
      <c r="F817" s="177" t="str">
        <f>תקן[[#This Row],[תיאור הפריט]]</f>
        <v>עגלת טיפולים</v>
      </c>
      <c r="G817" s="190">
        <f>תקן[[#This Row],[עלות פריט]]</f>
        <v>800</v>
      </c>
      <c r="H817" s="190">
        <f>תקן[[#This Row],[כמות]]</f>
        <v>1</v>
      </c>
      <c r="I817" s="190">
        <f>תקן[[#This Row],[סהכ עלות]]</f>
        <v>800</v>
      </c>
      <c r="J817" s="191"/>
      <c r="K817" s="179" t="str">
        <f t="shared" si="149"/>
        <v>עגלת טיפולים</v>
      </c>
      <c r="L817" s="180"/>
      <c r="M817" s="181">
        <f t="shared" si="147"/>
        <v>-1</v>
      </c>
      <c r="N817" s="181">
        <f t="shared" si="148"/>
        <v>0</v>
      </c>
      <c r="O817" s="180"/>
      <c r="P817" s="192"/>
      <c r="Q817" s="185" t="str">
        <f t="shared" si="143"/>
        <v>תשושי נפש</v>
      </c>
      <c r="R817" s="185">
        <f t="shared" si="144"/>
        <v>60</v>
      </c>
      <c r="S817" s="185" t="str">
        <f t="shared" si="145"/>
        <v>מספרה/טיפוח חן</v>
      </c>
      <c r="T817" s="186" t="str">
        <f t="shared" si="146"/>
        <v>עגלת טיפולים</v>
      </c>
      <c r="U817" s="187">
        <f t="shared" si="140"/>
        <v>0</v>
      </c>
      <c r="V817" s="181">
        <f t="shared" si="141"/>
        <v>-1</v>
      </c>
      <c r="W817" s="181">
        <f t="shared" si="142"/>
        <v>800</v>
      </c>
      <c r="X817" s="181">
        <f t="shared" si="150"/>
        <v>0</v>
      </c>
      <c r="Y817" s="193"/>
      <c r="AA817" s="189" t="str">
        <f>'טבלה מרכזת תקן מקור'!A817</f>
        <v>תשושי נפש</v>
      </c>
      <c r="AB817" s="189">
        <f>'טבלה מרכזת תקן מקור'!B817</f>
        <v>60</v>
      </c>
      <c r="AC817" s="189" t="str">
        <f>'טבלה מרכזת תקן מקור'!C817</f>
        <v>מספרה/טיפוח חן</v>
      </c>
      <c r="AD817" s="189" t="str">
        <f>'טבלה מרכזת תקן מקור'!D817</f>
        <v>מספרה/טיפוח חן</v>
      </c>
      <c r="AE817" s="189" t="str">
        <f>'טבלה מרכזת תקן מקור'!E817</f>
        <v>עגלת טיפולים</v>
      </c>
      <c r="AF817" s="189">
        <f>'טבלה מרכזת תקן מקור'!F817</f>
        <v>800</v>
      </c>
      <c r="AG817" s="189">
        <f>'טבלה מרכזת תקן מקור'!G817</f>
        <v>1</v>
      </c>
      <c r="AH817" s="189">
        <f>'טבלה מרכזת תקן מקור'!H817</f>
        <v>800</v>
      </c>
    </row>
    <row r="818" spans="2:34" ht="15" thickBot="1" x14ac:dyDescent="0.25">
      <c r="B818" s="190" t="str">
        <f>תקן[[#This Row],[סוג מרכז]]</f>
        <v>תשושי נפש</v>
      </c>
      <c r="C818" s="190">
        <f>תקן[[#This Row],[גודל מרכז]]</f>
        <v>60</v>
      </c>
      <c r="D818" s="190" t="str">
        <f>תקן[[#This Row],[סוג פריט]]</f>
        <v>מספרה/טיפוח חן</v>
      </c>
      <c r="E818" s="190" t="str">
        <f>תקן[[#This Row],[קטגוריה]]</f>
        <v>מספרה/טיפוח חן</v>
      </c>
      <c r="F818" s="177" t="str">
        <f>תקן[[#This Row],[תיאור הפריט]]</f>
        <v>פח אשפה</v>
      </c>
      <c r="G818" s="190">
        <f>תקן[[#This Row],[עלות פריט]]</f>
        <v>150</v>
      </c>
      <c r="H818" s="190">
        <f>תקן[[#This Row],[כמות]]</f>
        <v>1</v>
      </c>
      <c r="I818" s="190">
        <f>תקן[[#This Row],[סהכ עלות]]</f>
        <v>150</v>
      </c>
      <c r="J818" s="191"/>
      <c r="K818" s="179" t="str">
        <f t="shared" si="149"/>
        <v>פח אשפה</v>
      </c>
      <c r="L818" s="180"/>
      <c r="M818" s="181">
        <f t="shared" si="147"/>
        <v>-1</v>
      </c>
      <c r="N818" s="181">
        <f t="shared" si="148"/>
        <v>0</v>
      </c>
      <c r="O818" s="180"/>
      <c r="P818" s="192"/>
      <c r="Q818" s="185" t="str">
        <f t="shared" si="143"/>
        <v>תשושי נפש</v>
      </c>
      <c r="R818" s="185">
        <f t="shared" si="144"/>
        <v>60</v>
      </c>
      <c r="S818" s="185" t="str">
        <f t="shared" si="145"/>
        <v>מספרה/טיפוח חן</v>
      </c>
      <c r="T818" s="186" t="str">
        <f t="shared" si="146"/>
        <v>פח אשפה</v>
      </c>
      <c r="U818" s="187">
        <f t="shared" si="140"/>
        <v>0</v>
      </c>
      <c r="V818" s="181">
        <f t="shared" si="141"/>
        <v>-1</v>
      </c>
      <c r="W818" s="181">
        <f t="shared" si="142"/>
        <v>150</v>
      </c>
      <c r="X818" s="181">
        <f t="shared" si="150"/>
        <v>0</v>
      </c>
      <c r="Y818" s="193"/>
      <c r="AA818" s="189" t="str">
        <f>'טבלה מרכזת תקן מקור'!A818</f>
        <v>תשושי נפש</v>
      </c>
      <c r="AB818" s="189">
        <f>'טבלה מרכזת תקן מקור'!B818</f>
        <v>60</v>
      </c>
      <c r="AC818" s="189" t="str">
        <f>'טבלה מרכזת תקן מקור'!C818</f>
        <v>מספרה/טיפוח חן</v>
      </c>
      <c r="AD818" s="189" t="str">
        <f>'טבלה מרכזת תקן מקור'!D818</f>
        <v>מספרה/טיפוח חן</v>
      </c>
      <c r="AE818" s="189" t="str">
        <f>'טבלה מרכזת תקן מקור'!E818</f>
        <v>פח אשפה</v>
      </c>
      <c r="AF818" s="189">
        <f>'טבלה מרכזת תקן מקור'!F818</f>
        <v>150</v>
      </c>
      <c r="AG818" s="189">
        <f>'טבלה מרכזת תקן מקור'!G818</f>
        <v>1</v>
      </c>
      <c r="AH818" s="189">
        <f>'טבלה מרכזת תקן מקור'!H818</f>
        <v>150</v>
      </c>
    </row>
    <row r="819" spans="2:34" ht="15" thickBot="1" x14ac:dyDescent="0.25">
      <c r="B819" s="190" t="str">
        <f>תקן[[#This Row],[סוג מרכז]]</f>
        <v>תשושי נפש</v>
      </c>
      <c r="C819" s="190">
        <f>תקן[[#This Row],[גודל מרכז]]</f>
        <v>60</v>
      </c>
      <c r="D819" s="190" t="str">
        <f>תקן[[#This Row],[סוג פריט]]</f>
        <v>מספרה/טיפוח חן</v>
      </c>
      <c r="E819" s="190" t="str">
        <f>תקן[[#This Row],[קטגוריה]]</f>
        <v>מספרה/טיפוח חן</v>
      </c>
      <c r="F819" s="177" t="str">
        <f>תקן[[#This Row],[תיאור הפריט]]</f>
        <v>קולב בגדים</v>
      </c>
      <c r="G819" s="190">
        <f>תקן[[#This Row],[עלות פריט]]</f>
        <v>300</v>
      </c>
      <c r="H819" s="190">
        <f>תקן[[#This Row],[כמות]]</f>
        <v>1</v>
      </c>
      <c r="I819" s="190">
        <f>תקן[[#This Row],[סהכ עלות]]</f>
        <v>300</v>
      </c>
      <c r="J819" s="191"/>
      <c r="K819" s="179" t="str">
        <f t="shared" si="149"/>
        <v>קולב בגדים</v>
      </c>
      <c r="L819" s="180"/>
      <c r="M819" s="181">
        <f t="shared" si="147"/>
        <v>-1</v>
      </c>
      <c r="N819" s="181">
        <f t="shared" si="148"/>
        <v>0</v>
      </c>
      <c r="O819" s="180"/>
      <c r="P819" s="192"/>
      <c r="Q819" s="185" t="str">
        <f t="shared" si="143"/>
        <v>תשושי נפש</v>
      </c>
      <c r="R819" s="185">
        <f t="shared" si="144"/>
        <v>60</v>
      </c>
      <c r="S819" s="185" t="str">
        <f t="shared" si="145"/>
        <v>מספרה/טיפוח חן</v>
      </c>
      <c r="T819" s="186" t="str">
        <f t="shared" si="146"/>
        <v>קולב בגדים</v>
      </c>
      <c r="U819" s="187">
        <f t="shared" si="140"/>
        <v>0</v>
      </c>
      <c r="V819" s="181">
        <f t="shared" si="141"/>
        <v>-1</v>
      </c>
      <c r="W819" s="181">
        <f t="shared" si="142"/>
        <v>300</v>
      </c>
      <c r="X819" s="181">
        <f t="shared" si="150"/>
        <v>0</v>
      </c>
      <c r="Y819" s="193"/>
      <c r="AA819" s="189" t="str">
        <f>'טבלה מרכזת תקן מקור'!A819</f>
        <v>תשושי נפש</v>
      </c>
      <c r="AB819" s="189">
        <f>'טבלה מרכזת תקן מקור'!B819</f>
        <v>60</v>
      </c>
      <c r="AC819" s="189" t="str">
        <f>'טבלה מרכזת תקן מקור'!C819</f>
        <v>מספרה/טיפוח חן</v>
      </c>
      <c r="AD819" s="189" t="str">
        <f>'טבלה מרכזת תקן מקור'!D819</f>
        <v>מספרה/טיפוח חן</v>
      </c>
      <c r="AE819" s="189" t="str">
        <f>'טבלה מרכזת תקן מקור'!E819</f>
        <v>קולב בגדים</v>
      </c>
      <c r="AF819" s="189">
        <f>'טבלה מרכזת תקן מקור'!F819</f>
        <v>300</v>
      </c>
      <c r="AG819" s="189">
        <f>'טבלה מרכזת תקן מקור'!G819</f>
        <v>1</v>
      </c>
      <c r="AH819" s="189">
        <f>'טבלה מרכזת תקן מקור'!H819</f>
        <v>300</v>
      </c>
    </row>
    <row r="820" spans="2:34" ht="15" thickBot="1" x14ac:dyDescent="0.25">
      <c r="B820" s="190" t="str">
        <f>תקן[[#This Row],[סוג מרכז]]</f>
        <v>תשושי נפש</v>
      </c>
      <c r="C820" s="190">
        <f>תקן[[#This Row],[גודל מרכז]]</f>
        <v>60</v>
      </c>
      <c r="D820" s="190" t="str">
        <f>תקן[[#This Row],[סוג פריט]]</f>
        <v>מספרה/טיפוח חן</v>
      </c>
      <c r="E820" s="190" t="str">
        <f>תקן[[#This Row],[קטגוריה]]</f>
        <v>מספרה/טיפוח חן</v>
      </c>
      <c r="F820" s="177" t="str">
        <f>תקן[[#This Row],[תיאור הפריט]]</f>
        <v>רגלית פדיקור</v>
      </c>
      <c r="G820" s="190">
        <f>תקן[[#This Row],[עלות פריט]]</f>
        <v>350</v>
      </c>
      <c r="H820" s="190">
        <f>תקן[[#This Row],[כמות]]</f>
        <v>1</v>
      </c>
      <c r="I820" s="190">
        <f>תקן[[#This Row],[סהכ עלות]]</f>
        <v>350</v>
      </c>
      <c r="J820" s="191"/>
      <c r="K820" s="179" t="str">
        <f t="shared" si="149"/>
        <v>רגלית פדיקור</v>
      </c>
      <c r="L820" s="180"/>
      <c r="M820" s="181">
        <f t="shared" si="147"/>
        <v>-1</v>
      </c>
      <c r="N820" s="181">
        <f t="shared" si="148"/>
        <v>0</v>
      </c>
      <c r="O820" s="180"/>
      <c r="P820" s="192"/>
      <c r="Q820" s="185" t="str">
        <f t="shared" si="143"/>
        <v>תשושי נפש</v>
      </c>
      <c r="R820" s="185">
        <f t="shared" si="144"/>
        <v>60</v>
      </c>
      <c r="S820" s="185" t="str">
        <f t="shared" si="145"/>
        <v>מספרה/טיפוח חן</v>
      </c>
      <c r="T820" s="186" t="str">
        <f t="shared" si="146"/>
        <v>רגלית פדיקור</v>
      </c>
      <c r="U820" s="187">
        <f t="shared" si="140"/>
        <v>0</v>
      </c>
      <c r="V820" s="181">
        <f t="shared" si="141"/>
        <v>-1</v>
      </c>
      <c r="W820" s="181">
        <f t="shared" si="142"/>
        <v>350</v>
      </c>
      <c r="X820" s="181">
        <f t="shared" si="150"/>
        <v>0</v>
      </c>
      <c r="Y820" s="193"/>
      <c r="AA820" s="189" t="str">
        <f>'טבלה מרכזת תקן מקור'!A820</f>
        <v>תשושי נפש</v>
      </c>
      <c r="AB820" s="189">
        <f>'טבלה מרכזת תקן מקור'!B820</f>
        <v>60</v>
      </c>
      <c r="AC820" s="189" t="str">
        <f>'טבלה מרכזת תקן מקור'!C820</f>
        <v>מספרה/טיפוח חן</v>
      </c>
      <c r="AD820" s="189" t="str">
        <f>'טבלה מרכזת תקן מקור'!D820</f>
        <v>מספרה/טיפוח חן</v>
      </c>
      <c r="AE820" s="189" t="str">
        <f>'טבלה מרכזת תקן מקור'!E820</f>
        <v>רגלית פדיקור</v>
      </c>
      <c r="AF820" s="189">
        <f>'טבלה מרכזת תקן מקור'!F820</f>
        <v>350</v>
      </c>
      <c r="AG820" s="189">
        <f>'טבלה מרכזת תקן מקור'!G820</f>
        <v>1</v>
      </c>
      <c r="AH820" s="189">
        <f>'טבלה מרכזת תקן מקור'!H820</f>
        <v>350</v>
      </c>
    </row>
    <row r="821" spans="2:34" ht="15" thickBot="1" x14ac:dyDescent="0.25">
      <c r="B821" s="190" t="str">
        <f>תקן[[#This Row],[סוג מרכז]]</f>
        <v>תשושי נפש</v>
      </c>
      <c r="C821" s="190">
        <f>תקן[[#This Row],[גודל מרכז]]</f>
        <v>60</v>
      </c>
      <c r="D821" s="190" t="str">
        <f>תקן[[#This Row],[סוג פריט]]</f>
        <v>מספרה/טיפוח חן</v>
      </c>
      <c r="E821" s="190" t="str">
        <f>תקן[[#This Row],[קטגוריה]]</f>
        <v>מספרה/טיפוח חן</v>
      </c>
      <c r="F821" s="177" t="str">
        <f>תקן[[#This Row],[תיאור הפריט]]</f>
        <v>שרפרף למטפל</v>
      </c>
      <c r="G821" s="190">
        <f>תקן[[#This Row],[עלות פריט]]</f>
        <v>750</v>
      </c>
      <c r="H821" s="190">
        <f>תקן[[#This Row],[כמות]]</f>
        <v>1</v>
      </c>
      <c r="I821" s="190">
        <f>תקן[[#This Row],[סהכ עלות]]</f>
        <v>750</v>
      </c>
      <c r="J821" s="191"/>
      <c r="K821" s="179" t="str">
        <f t="shared" si="149"/>
        <v>שרפרף למטפל</v>
      </c>
      <c r="L821" s="180"/>
      <c r="M821" s="181">
        <f t="shared" si="147"/>
        <v>-1</v>
      </c>
      <c r="N821" s="181">
        <f t="shared" si="148"/>
        <v>0</v>
      </c>
      <c r="O821" s="180"/>
      <c r="P821" s="192"/>
      <c r="Q821" s="185" t="str">
        <f t="shared" si="143"/>
        <v>תשושי נפש</v>
      </c>
      <c r="R821" s="185">
        <f t="shared" si="144"/>
        <v>60</v>
      </c>
      <c r="S821" s="185" t="str">
        <f t="shared" si="145"/>
        <v>מספרה/טיפוח חן</v>
      </c>
      <c r="T821" s="186" t="str">
        <f t="shared" si="146"/>
        <v>שרפרף למטפל</v>
      </c>
      <c r="U821" s="187">
        <f t="shared" si="140"/>
        <v>0</v>
      </c>
      <c r="V821" s="181">
        <f t="shared" si="141"/>
        <v>-1</v>
      </c>
      <c r="W821" s="181">
        <f t="shared" si="142"/>
        <v>750</v>
      </c>
      <c r="X821" s="181">
        <f t="shared" si="150"/>
        <v>0</v>
      </c>
      <c r="Y821" s="193"/>
      <c r="AA821" s="189" t="str">
        <f>'טבלה מרכזת תקן מקור'!A821</f>
        <v>תשושי נפש</v>
      </c>
      <c r="AB821" s="189">
        <f>'טבלה מרכזת תקן מקור'!B821</f>
        <v>60</v>
      </c>
      <c r="AC821" s="189" t="str">
        <f>'טבלה מרכזת תקן מקור'!C821</f>
        <v>מספרה/טיפוח חן</v>
      </c>
      <c r="AD821" s="189" t="str">
        <f>'טבלה מרכזת תקן מקור'!D821</f>
        <v>מספרה/טיפוח חן</v>
      </c>
      <c r="AE821" s="189" t="str">
        <f>'טבלה מרכזת תקן מקור'!E821</f>
        <v>שרפרף למטפל</v>
      </c>
      <c r="AF821" s="189">
        <f>'טבלה מרכזת תקן מקור'!F821</f>
        <v>750</v>
      </c>
      <c r="AG821" s="189">
        <f>'טבלה מרכזת תקן מקור'!G821</f>
        <v>1</v>
      </c>
      <c r="AH821" s="189">
        <f>'טבלה מרכזת תקן מקור'!H821</f>
        <v>750</v>
      </c>
    </row>
    <row r="822" spans="2:34" ht="15" thickBot="1" x14ac:dyDescent="0.25">
      <c r="B822" s="190" t="str">
        <f>תקן[[#This Row],[סוג מרכז]]</f>
        <v>תשושי נפש</v>
      </c>
      <c r="C822" s="190">
        <f>תקן[[#This Row],[גודל מרכז]]</f>
        <v>60</v>
      </c>
      <c r="D822" s="190" t="str">
        <f>תקן[[#This Row],[סוג פריט]]</f>
        <v>כלי חשמל</v>
      </c>
      <c r="E822" s="190" t="str">
        <f>תקן[[#This Row],[קטגוריה]]</f>
        <v>מכבסה</v>
      </c>
      <c r="F822" s="177" t="str">
        <f>תקן[[#This Row],[תיאור הפריט]]</f>
        <v xml:space="preserve">מייבש כביסה  </v>
      </c>
      <c r="G822" s="190">
        <f>תקן[[#This Row],[עלות פריט]]</f>
        <v>2500</v>
      </c>
      <c r="H822" s="190">
        <f>תקן[[#This Row],[כמות]]</f>
        <v>1</v>
      </c>
      <c r="I822" s="190">
        <f>תקן[[#This Row],[סהכ עלות]]</f>
        <v>2500</v>
      </c>
      <c r="J822" s="191"/>
      <c r="K822" s="179" t="str">
        <f t="shared" si="149"/>
        <v xml:space="preserve">מייבש כביסה  </v>
      </c>
      <c r="L822" s="180"/>
      <c r="M822" s="181">
        <f t="shared" si="147"/>
        <v>-1</v>
      </c>
      <c r="N822" s="181">
        <f t="shared" si="148"/>
        <v>0</v>
      </c>
      <c r="O822" s="180"/>
      <c r="P822" s="192"/>
      <c r="Q822" s="185" t="str">
        <f t="shared" si="143"/>
        <v>תשושי נפש</v>
      </c>
      <c r="R822" s="185">
        <f t="shared" si="144"/>
        <v>60</v>
      </c>
      <c r="S822" s="185" t="str">
        <f t="shared" si="145"/>
        <v>כלי חשמל</v>
      </c>
      <c r="T822" s="186" t="str">
        <f t="shared" si="146"/>
        <v xml:space="preserve">מייבש כביסה  </v>
      </c>
      <c r="U822" s="187">
        <f t="shared" si="140"/>
        <v>0</v>
      </c>
      <c r="V822" s="181">
        <f t="shared" si="141"/>
        <v>-1</v>
      </c>
      <c r="W822" s="181">
        <f t="shared" si="142"/>
        <v>2500</v>
      </c>
      <c r="X822" s="181">
        <f t="shared" si="150"/>
        <v>0</v>
      </c>
      <c r="Y822" s="193"/>
      <c r="AA822" s="189" t="str">
        <f>'טבלה מרכזת תקן מקור'!A822</f>
        <v>תשושי נפש</v>
      </c>
      <c r="AB822" s="189">
        <f>'טבלה מרכזת תקן מקור'!B822</f>
        <v>60</v>
      </c>
      <c r="AC822" s="189" t="str">
        <f>'טבלה מרכזת תקן מקור'!C822</f>
        <v>כלי חשמל</v>
      </c>
      <c r="AD822" s="189" t="str">
        <f>'טבלה מרכזת תקן מקור'!D822</f>
        <v>מכבסה</v>
      </c>
      <c r="AE822" s="189" t="str">
        <f>'טבלה מרכזת תקן מקור'!E822</f>
        <v xml:space="preserve">מייבש כביסה  </v>
      </c>
      <c r="AF822" s="189">
        <f>'טבלה מרכזת תקן מקור'!F822</f>
        <v>2500</v>
      </c>
      <c r="AG822" s="189">
        <f>'טבלה מרכזת תקן מקור'!G822</f>
        <v>1</v>
      </c>
      <c r="AH822" s="189">
        <f>'טבלה מרכזת תקן מקור'!H822</f>
        <v>2500</v>
      </c>
    </row>
    <row r="823" spans="2:34" ht="15" thickBot="1" x14ac:dyDescent="0.25">
      <c r="B823" s="190" t="str">
        <f>תקן[[#This Row],[סוג מרכז]]</f>
        <v>תשושי נפש</v>
      </c>
      <c r="C823" s="190">
        <f>תקן[[#This Row],[גודל מרכז]]</f>
        <v>60</v>
      </c>
      <c r="D823" s="190" t="str">
        <f>תקן[[#This Row],[סוג פריט]]</f>
        <v>כלי חשמל</v>
      </c>
      <c r="E823" s="190" t="str">
        <f>תקן[[#This Row],[קטגוריה]]</f>
        <v>חדר רחצה</v>
      </c>
      <c r="F823" s="177" t="str">
        <f>תקן[[#This Row],[תיאור הפריט]]</f>
        <v>מייבש שיער</v>
      </c>
      <c r="G823" s="190">
        <f>תקן[[#This Row],[עלות פריט]]</f>
        <v>250</v>
      </c>
      <c r="H823" s="190">
        <f>תקן[[#This Row],[כמות]]</f>
        <v>2</v>
      </c>
      <c r="I823" s="190">
        <f>תקן[[#This Row],[סהכ עלות]]</f>
        <v>500</v>
      </c>
      <c r="J823" s="191"/>
      <c r="K823" s="179" t="str">
        <f t="shared" si="149"/>
        <v>מייבש שיער</v>
      </c>
      <c r="L823" s="180"/>
      <c r="M823" s="181">
        <f t="shared" si="147"/>
        <v>-2</v>
      </c>
      <c r="N823" s="181">
        <f t="shared" si="148"/>
        <v>0</v>
      </c>
      <c r="O823" s="180"/>
      <c r="P823" s="192"/>
      <c r="Q823" s="185" t="str">
        <f t="shared" si="143"/>
        <v>תשושי נפש</v>
      </c>
      <c r="R823" s="185">
        <f t="shared" si="144"/>
        <v>60</v>
      </c>
      <c r="S823" s="185" t="str">
        <f t="shared" si="145"/>
        <v>כלי חשמל</v>
      </c>
      <c r="T823" s="186" t="str">
        <f t="shared" si="146"/>
        <v>מייבש שיער</v>
      </c>
      <c r="U823" s="187">
        <f t="shared" si="140"/>
        <v>0</v>
      </c>
      <c r="V823" s="181">
        <f t="shared" si="141"/>
        <v>-2</v>
      </c>
      <c r="W823" s="181">
        <f t="shared" si="142"/>
        <v>250</v>
      </c>
      <c r="X823" s="181">
        <f t="shared" si="150"/>
        <v>0</v>
      </c>
      <c r="Y823" s="193"/>
      <c r="AA823" s="189" t="str">
        <f>'טבלה מרכזת תקן מקור'!A823</f>
        <v>תשושי נפש</v>
      </c>
      <c r="AB823" s="189">
        <f>'טבלה מרכזת תקן מקור'!B823</f>
        <v>60</v>
      </c>
      <c r="AC823" s="189" t="str">
        <f>'טבלה מרכזת תקן מקור'!C823</f>
        <v>כלי חשמל</v>
      </c>
      <c r="AD823" s="189" t="str">
        <f>'טבלה מרכזת תקן מקור'!D823</f>
        <v>חדר רחצה</v>
      </c>
      <c r="AE823" s="189" t="str">
        <f>'טבלה מרכזת תקן מקור'!E823</f>
        <v>מייבש שיער</v>
      </c>
      <c r="AF823" s="189">
        <f>'טבלה מרכזת תקן מקור'!F823</f>
        <v>250</v>
      </c>
      <c r="AG823" s="189">
        <f>'טבלה מרכזת תקן מקור'!G823</f>
        <v>2</v>
      </c>
      <c r="AH823" s="189">
        <f>'טבלה מרכזת תקן מקור'!H823</f>
        <v>500</v>
      </c>
    </row>
    <row r="824" spans="2:34" ht="15" thickBot="1" x14ac:dyDescent="0.25">
      <c r="B824" s="190" t="str">
        <f>תקן[[#This Row],[סוג מרכז]]</f>
        <v>תשושי נפש</v>
      </c>
      <c r="C824" s="190">
        <f>תקן[[#This Row],[גודל מרכז]]</f>
        <v>60</v>
      </c>
      <c r="D824" s="190" t="str">
        <f>תקן[[#This Row],[סוג פריט]]</f>
        <v>כלי חשמל</v>
      </c>
      <c r="E824" s="190" t="str">
        <f>תקן[[#This Row],[קטגוריה]]</f>
        <v>מכבסה</v>
      </c>
      <c r="F824" s="177" t="str">
        <f>תקן[[#This Row],[תיאור הפריט]]</f>
        <v>מכונת כביסה 7 ק"ג</v>
      </c>
      <c r="G824" s="190">
        <f>תקן[[#This Row],[עלות פריט]]</f>
        <v>3500</v>
      </c>
      <c r="H824" s="190">
        <f>תקן[[#This Row],[כמות]]</f>
        <v>1</v>
      </c>
      <c r="I824" s="190">
        <f>תקן[[#This Row],[סהכ עלות]]</f>
        <v>3500</v>
      </c>
      <c r="J824" s="191"/>
      <c r="K824" s="179" t="str">
        <f t="shared" si="149"/>
        <v>מכונת כביסה 7 ק"ג</v>
      </c>
      <c r="L824" s="180"/>
      <c r="M824" s="181">
        <f t="shared" si="147"/>
        <v>-1</v>
      </c>
      <c r="N824" s="181">
        <f t="shared" si="148"/>
        <v>0</v>
      </c>
      <c r="O824" s="180"/>
      <c r="P824" s="192"/>
      <c r="Q824" s="185" t="str">
        <f t="shared" si="143"/>
        <v>תשושי נפש</v>
      </c>
      <c r="R824" s="185">
        <f t="shared" si="144"/>
        <v>60</v>
      </c>
      <c r="S824" s="185" t="str">
        <f t="shared" si="145"/>
        <v>כלי חשמל</v>
      </c>
      <c r="T824" s="186" t="str">
        <f t="shared" si="146"/>
        <v>מכונת כביסה 7 ק"ג</v>
      </c>
      <c r="U824" s="187">
        <f t="shared" si="140"/>
        <v>0</v>
      </c>
      <c r="V824" s="181">
        <f t="shared" si="141"/>
        <v>-1</v>
      </c>
      <c r="W824" s="181">
        <f t="shared" si="142"/>
        <v>3500</v>
      </c>
      <c r="X824" s="181">
        <f t="shared" si="150"/>
        <v>0</v>
      </c>
      <c r="Y824" s="193"/>
      <c r="AA824" s="189" t="str">
        <f>'טבלה מרכזת תקן מקור'!A824</f>
        <v>תשושי נפש</v>
      </c>
      <c r="AB824" s="189">
        <f>'טבלה מרכזת תקן מקור'!B824</f>
        <v>60</v>
      </c>
      <c r="AC824" s="189" t="str">
        <f>'טבלה מרכזת תקן מקור'!C824</f>
        <v>כלי חשמל</v>
      </c>
      <c r="AD824" s="189" t="str">
        <f>'טבלה מרכזת תקן מקור'!D824</f>
        <v>מכבסה</v>
      </c>
      <c r="AE824" s="189" t="str">
        <f>'טבלה מרכזת תקן מקור'!E824</f>
        <v>מכונת כביסה 7 ק"ג</v>
      </c>
      <c r="AF824" s="189">
        <f>'טבלה מרכזת תקן מקור'!F824</f>
        <v>3500</v>
      </c>
      <c r="AG824" s="189">
        <f>'טבלה מרכזת תקן מקור'!G824</f>
        <v>1</v>
      </c>
      <c r="AH824" s="189">
        <f>'טבלה מרכזת תקן מקור'!H824</f>
        <v>3500</v>
      </c>
    </row>
    <row r="825" spans="2:34" ht="15" thickBot="1" x14ac:dyDescent="0.25">
      <c r="B825" s="190" t="str">
        <f>תקן[[#This Row],[סוג מרכז]]</f>
        <v>תשושי נפש</v>
      </c>
      <c r="C825" s="190">
        <f>תקן[[#This Row],[גודל מרכז]]</f>
        <v>60</v>
      </c>
      <c r="D825" s="190" t="str">
        <f>תקן[[#This Row],[סוג פריט]]</f>
        <v>כלי חשמל</v>
      </c>
      <c r="E825" s="190" t="str">
        <f>תקן[[#This Row],[קטגוריה]]</f>
        <v>חדר ניקיון</v>
      </c>
      <c r="F825" s="177" t="str">
        <f>תקן[[#This Row],[תיאור הפריט]]</f>
        <v>מכונת שטיפה</v>
      </c>
      <c r="G825" s="190">
        <f>תקן[[#This Row],[עלות פריט]]</f>
        <v>15000</v>
      </c>
      <c r="H825" s="190">
        <f>תקן[[#This Row],[כמות]]</f>
        <v>1</v>
      </c>
      <c r="I825" s="190">
        <f>תקן[[#This Row],[סהכ עלות]]</f>
        <v>15000</v>
      </c>
      <c r="J825" s="191"/>
      <c r="K825" s="179" t="str">
        <f t="shared" si="149"/>
        <v>מכונת שטיפה</v>
      </c>
      <c r="L825" s="180"/>
      <c r="M825" s="181">
        <f t="shared" si="147"/>
        <v>-1</v>
      </c>
      <c r="N825" s="181">
        <f t="shared" si="148"/>
        <v>0</v>
      </c>
      <c r="O825" s="180"/>
      <c r="P825" s="192"/>
      <c r="Q825" s="185" t="str">
        <f t="shared" si="143"/>
        <v>תשושי נפש</v>
      </c>
      <c r="R825" s="185">
        <f t="shared" si="144"/>
        <v>60</v>
      </c>
      <c r="S825" s="185" t="str">
        <f t="shared" si="145"/>
        <v>כלי חשמל</v>
      </c>
      <c r="T825" s="186" t="str">
        <f t="shared" si="146"/>
        <v>מכונת שטיפה</v>
      </c>
      <c r="U825" s="187">
        <f t="shared" si="140"/>
        <v>0</v>
      </c>
      <c r="V825" s="181">
        <f t="shared" si="141"/>
        <v>-1</v>
      </c>
      <c r="W825" s="181">
        <f t="shared" si="142"/>
        <v>15000</v>
      </c>
      <c r="X825" s="181">
        <f t="shared" si="150"/>
        <v>0</v>
      </c>
      <c r="Y825" s="193"/>
      <c r="AA825" s="189" t="str">
        <f>'טבלה מרכזת תקן מקור'!A825</f>
        <v>תשושי נפש</v>
      </c>
      <c r="AB825" s="189">
        <f>'טבלה מרכזת תקן מקור'!B825</f>
        <v>60</v>
      </c>
      <c r="AC825" s="189" t="str">
        <f>'טבלה מרכזת תקן מקור'!C825</f>
        <v>כלי חשמל</v>
      </c>
      <c r="AD825" s="189" t="str">
        <f>'טבלה מרכזת תקן מקור'!D825</f>
        <v>חדר ניקיון</v>
      </c>
      <c r="AE825" s="189" t="str">
        <f>'טבלה מרכזת תקן מקור'!E825</f>
        <v>מכונת שטיפה</v>
      </c>
      <c r="AF825" s="189">
        <f>'טבלה מרכזת תקן מקור'!F825</f>
        <v>15000</v>
      </c>
      <c r="AG825" s="189">
        <f>'טבלה מרכזת תקן מקור'!G825</f>
        <v>1</v>
      </c>
      <c r="AH825" s="189">
        <f>'טבלה מרכזת תקן מקור'!H825</f>
        <v>15000</v>
      </c>
    </row>
    <row r="826" spans="2:34" ht="15" thickBot="1" x14ac:dyDescent="0.25">
      <c r="B826" s="190" t="str">
        <f>תקן[[#This Row],[סוג מרכז]]</f>
        <v>תשושי נפש</v>
      </c>
      <c r="C826" s="190">
        <f>תקן[[#This Row],[גודל מרכז]]</f>
        <v>60</v>
      </c>
      <c r="D826" s="190" t="str">
        <f>תקן[[#This Row],[סוג פריט]]</f>
        <v>כלי חשמל</v>
      </c>
      <c r="E826" s="190" t="str">
        <f>תקן[[#This Row],[קטגוריה]]</f>
        <v>שירותים ציבוריים</v>
      </c>
      <c r="F826" s="177" t="str">
        <f>תקן[[#This Row],[תיאור הפריט]]</f>
        <v>מתקן טיהור אויר חשמלי</v>
      </c>
      <c r="G826" s="190">
        <f>תקן[[#This Row],[עלות פריט]]</f>
        <v>650</v>
      </c>
      <c r="H826" s="190">
        <f>תקן[[#This Row],[כמות]]</f>
        <v>4</v>
      </c>
      <c r="I826" s="190">
        <f>תקן[[#This Row],[סהכ עלות]]</f>
        <v>2600</v>
      </c>
      <c r="J826" s="191"/>
      <c r="K826" s="179" t="str">
        <f t="shared" si="149"/>
        <v>מתקן טיהור אויר חשמלי</v>
      </c>
      <c r="L826" s="180"/>
      <c r="M826" s="181">
        <f t="shared" si="147"/>
        <v>-4</v>
      </c>
      <c r="N826" s="181">
        <f t="shared" si="148"/>
        <v>0</v>
      </c>
      <c r="O826" s="180"/>
      <c r="P826" s="192"/>
      <c r="Q826" s="185" t="str">
        <f t="shared" si="143"/>
        <v>תשושי נפש</v>
      </c>
      <c r="R826" s="185">
        <f t="shared" si="144"/>
        <v>60</v>
      </c>
      <c r="S826" s="185" t="str">
        <f t="shared" si="145"/>
        <v>כלי חשמל</v>
      </c>
      <c r="T826" s="186" t="str">
        <f t="shared" si="146"/>
        <v>מתקן טיהור אויר חשמלי</v>
      </c>
      <c r="U826" s="187">
        <f t="shared" si="140"/>
        <v>0</v>
      </c>
      <c r="V826" s="181">
        <f t="shared" si="141"/>
        <v>-4</v>
      </c>
      <c r="W826" s="181">
        <f t="shared" si="142"/>
        <v>650</v>
      </c>
      <c r="X826" s="181">
        <f t="shared" si="150"/>
        <v>0</v>
      </c>
      <c r="Y826" s="193"/>
      <c r="AA826" s="189" t="str">
        <f>'טבלה מרכזת תקן מקור'!A826</f>
        <v>תשושי נפש</v>
      </c>
      <c r="AB826" s="189">
        <f>'טבלה מרכזת תקן מקור'!B826</f>
        <v>60</v>
      </c>
      <c r="AC826" s="189" t="str">
        <f>'טבלה מרכזת תקן מקור'!C826</f>
        <v>כלי חשמל</v>
      </c>
      <c r="AD826" s="189" t="str">
        <f>'טבלה מרכזת תקן מקור'!D826</f>
        <v>שירותים ציבוריים</v>
      </c>
      <c r="AE826" s="189" t="str">
        <f>'טבלה מרכזת תקן מקור'!E826</f>
        <v>מתקן טיהור אויר חשמלי</v>
      </c>
      <c r="AF826" s="189">
        <f>'טבלה מרכזת תקן מקור'!F826</f>
        <v>650</v>
      </c>
      <c r="AG826" s="189">
        <f>'טבלה מרכזת תקן מקור'!G826</f>
        <v>4</v>
      </c>
      <c r="AH826" s="189">
        <f>'טבלה מרכזת תקן מקור'!H826</f>
        <v>2600</v>
      </c>
    </row>
    <row r="827" spans="2:34" ht="15" thickBot="1" x14ac:dyDescent="0.25">
      <c r="B827" s="190" t="str">
        <f>תקן[[#This Row],[סוג מרכז]]</f>
        <v>תשושי נפש</v>
      </c>
      <c r="C827" s="190">
        <f>תקן[[#This Row],[גודל מרכז]]</f>
        <v>60</v>
      </c>
      <c r="D827" s="190" t="str">
        <f>תקן[[#This Row],[סוג פריט]]</f>
        <v>כלי חשמל</v>
      </c>
      <c r="E827" s="190" t="str">
        <f>תקן[[#This Row],[קטגוריה]]</f>
        <v>אולם כניסה</v>
      </c>
      <c r="F827" s="177" t="str">
        <f>תקן[[#This Row],[תיאור הפריט]]</f>
        <v>מתקן מים קרים</v>
      </c>
      <c r="G827" s="190">
        <f>תקן[[#This Row],[עלות פריט]]</f>
        <v>2500</v>
      </c>
      <c r="H827" s="190">
        <f>תקן[[#This Row],[כמות]]</f>
        <v>1</v>
      </c>
      <c r="I827" s="190">
        <f>תקן[[#This Row],[סהכ עלות]]</f>
        <v>2500</v>
      </c>
      <c r="J827" s="191"/>
      <c r="K827" s="179" t="str">
        <f t="shared" si="149"/>
        <v>מתקן מים קרים</v>
      </c>
      <c r="L827" s="180"/>
      <c r="M827" s="181">
        <f t="shared" si="147"/>
        <v>-1</v>
      </c>
      <c r="N827" s="181">
        <f t="shared" si="148"/>
        <v>0</v>
      </c>
      <c r="O827" s="180"/>
      <c r="P827" s="192"/>
      <c r="Q827" s="185" t="str">
        <f t="shared" si="143"/>
        <v>תשושי נפש</v>
      </c>
      <c r="R827" s="185">
        <f t="shared" si="144"/>
        <v>60</v>
      </c>
      <c r="S827" s="185" t="str">
        <f t="shared" si="145"/>
        <v>כלי חשמל</v>
      </c>
      <c r="T827" s="186" t="str">
        <f t="shared" si="146"/>
        <v>מתקן מים קרים</v>
      </c>
      <c r="U827" s="187">
        <f t="shared" si="140"/>
        <v>0</v>
      </c>
      <c r="V827" s="181">
        <f t="shared" si="141"/>
        <v>-1</v>
      </c>
      <c r="W827" s="181">
        <f t="shared" si="142"/>
        <v>2500</v>
      </c>
      <c r="X827" s="181">
        <f t="shared" si="150"/>
        <v>0</v>
      </c>
      <c r="Y827" s="193"/>
      <c r="AA827" s="189" t="str">
        <f>'טבלה מרכזת תקן מקור'!A827</f>
        <v>תשושי נפש</v>
      </c>
      <c r="AB827" s="189">
        <f>'טבלה מרכזת תקן מקור'!B827</f>
        <v>60</v>
      </c>
      <c r="AC827" s="189" t="str">
        <f>'טבלה מרכזת תקן מקור'!C827</f>
        <v>כלי חשמל</v>
      </c>
      <c r="AD827" s="189" t="str">
        <f>'טבלה מרכזת תקן מקור'!D827</f>
        <v>אולם כניסה</v>
      </c>
      <c r="AE827" s="189" t="str">
        <f>'טבלה מרכזת תקן מקור'!E827</f>
        <v>מתקן מים קרים</v>
      </c>
      <c r="AF827" s="189">
        <f>'טבלה מרכזת תקן מקור'!F827</f>
        <v>2500</v>
      </c>
      <c r="AG827" s="189">
        <f>'טבלה מרכזת תקן מקור'!G827</f>
        <v>1</v>
      </c>
      <c r="AH827" s="189">
        <f>'טבלה מרכזת תקן מקור'!H827</f>
        <v>2500</v>
      </c>
    </row>
    <row r="828" spans="2:34" ht="29.25" thickBot="1" x14ac:dyDescent="0.25">
      <c r="B828" s="190" t="str">
        <f>תקן[[#This Row],[סוג מרכז]]</f>
        <v>תשושי נפש</v>
      </c>
      <c r="C828" s="190">
        <f>תקן[[#This Row],[גודל מרכז]]</f>
        <v>60</v>
      </c>
      <c r="D828" s="190" t="str">
        <f>תקן[[#This Row],[סוג פריט]]</f>
        <v>כלי חשמל</v>
      </c>
      <c r="E828" s="190" t="str">
        <f>תקן[[#This Row],[קטגוריה]]</f>
        <v>חדר אוכל</v>
      </c>
      <c r="F828" s="177" t="str">
        <f>תקן[[#This Row],[תיאור הפריט]]</f>
        <v>מתקן שתיה קלה (דיספנסר)</v>
      </c>
      <c r="G828" s="190">
        <f>תקן[[#This Row],[עלות פריט]]</f>
        <v>4500</v>
      </c>
      <c r="H828" s="190">
        <f>תקן[[#This Row],[כמות]]</f>
        <v>1</v>
      </c>
      <c r="I828" s="190">
        <f>תקן[[#This Row],[סהכ עלות]]</f>
        <v>4500</v>
      </c>
      <c r="J828" s="191"/>
      <c r="K828" s="179" t="str">
        <f t="shared" si="149"/>
        <v>מתקן שתיה קלה (דיספנסר)</v>
      </c>
      <c r="L828" s="180"/>
      <c r="M828" s="181">
        <f t="shared" si="147"/>
        <v>-1</v>
      </c>
      <c r="N828" s="181">
        <f t="shared" si="148"/>
        <v>0</v>
      </c>
      <c r="O828" s="180"/>
      <c r="P828" s="192"/>
      <c r="Q828" s="185" t="str">
        <f t="shared" si="143"/>
        <v>תשושי נפש</v>
      </c>
      <c r="R828" s="185">
        <f t="shared" si="144"/>
        <v>60</v>
      </c>
      <c r="S828" s="185" t="str">
        <f t="shared" si="145"/>
        <v>כלי חשמל</v>
      </c>
      <c r="T828" s="186" t="str">
        <f t="shared" si="146"/>
        <v>מתקן שתיה קלה (דיספנסר)</v>
      </c>
      <c r="U828" s="187">
        <f t="shared" si="140"/>
        <v>0</v>
      </c>
      <c r="V828" s="181">
        <f t="shared" si="141"/>
        <v>-1</v>
      </c>
      <c r="W828" s="181">
        <f t="shared" si="142"/>
        <v>4500</v>
      </c>
      <c r="X828" s="181">
        <f t="shared" si="150"/>
        <v>0</v>
      </c>
      <c r="Y828" s="193"/>
      <c r="AA828" s="189" t="str">
        <f>'טבלה מרכזת תקן מקור'!A828</f>
        <v>תשושי נפש</v>
      </c>
      <c r="AB828" s="189">
        <f>'טבלה מרכזת תקן מקור'!B828</f>
        <v>60</v>
      </c>
      <c r="AC828" s="189" t="str">
        <f>'טבלה מרכזת תקן מקור'!C828</f>
        <v>כלי חשמל</v>
      </c>
      <c r="AD828" s="189" t="str">
        <f>'טבלה מרכזת תקן מקור'!D828</f>
        <v>חדר אוכל</v>
      </c>
      <c r="AE828" s="189" t="str">
        <f>'טבלה מרכזת תקן מקור'!E828</f>
        <v>מתקן שתיה קלה (דיספנסר)</v>
      </c>
      <c r="AF828" s="189">
        <f>'טבלה מרכזת תקן מקור'!F828</f>
        <v>4500</v>
      </c>
      <c r="AG828" s="189">
        <f>'טבלה מרכזת תקן מקור'!G828</f>
        <v>1</v>
      </c>
      <c r="AH828" s="189">
        <f>'טבלה מרכזת תקן מקור'!H828</f>
        <v>4500</v>
      </c>
    </row>
    <row r="829" spans="2:34" ht="15" thickBot="1" x14ac:dyDescent="0.25">
      <c r="B829" s="190" t="str">
        <f>תקן[[#This Row],[סוג מרכז]]</f>
        <v>תשושי נפש</v>
      </c>
      <c r="C829" s="190">
        <f>תקן[[#This Row],[גודל מרכז]]</f>
        <v>60</v>
      </c>
      <c r="D829" s="190" t="str">
        <f>תקן[[#This Row],[סוג פריט]]</f>
        <v>כלי חשמל</v>
      </c>
      <c r="E829" s="190" t="str">
        <f>תקן[[#This Row],[קטגוריה]]</f>
        <v>חדר רחצה</v>
      </c>
      <c r="F829" s="177" t="str">
        <f>תקן[[#This Row],[תיאור הפריט]]</f>
        <v>תנור חימום</v>
      </c>
      <c r="G829" s="190">
        <f>תקן[[#This Row],[עלות פריט]]</f>
        <v>250</v>
      </c>
      <c r="H829" s="190">
        <f>תקן[[#This Row],[כמות]]</f>
        <v>2</v>
      </c>
      <c r="I829" s="190">
        <f>תקן[[#This Row],[סהכ עלות]]</f>
        <v>500</v>
      </c>
      <c r="J829" s="191"/>
      <c r="K829" s="179" t="str">
        <f t="shared" si="149"/>
        <v>תנור חימום</v>
      </c>
      <c r="L829" s="180"/>
      <c r="M829" s="181">
        <f t="shared" si="147"/>
        <v>-2</v>
      </c>
      <c r="N829" s="181">
        <f t="shared" si="148"/>
        <v>0</v>
      </c>
      <c r="O829" s="180"/>
      <c r="P829" s="192"/>
      <c r="Q829" s="185" t="str">
        <f t="shared" si="143"/>
        <v>תשושי נפש</v>
      </c>
      <c r="R829" s="185">
        <f t="shared" si="144"/>
        <v>60</v>
      </c>
      <c r="S829" s="185" t="str">
        <f t="shared" si="145"/>
        <v>כלי חשמל</v>
      </c>
      <c r="T829" s="186" t="str">
        <f t="shared" si="146"/>
        <v>תנור חימום</v>
      </c>
      <c r="U829" s="187">
        <f t="shared" si="140"/>
        <v>0</v>
      </c>
      <c r="V829" s="181">
        <f t="shared" si="141"/>
        <v>-2</v>
      </c>
      <c r="W829" s="181">
        <f t="shared" si="142"/>
        <v>250</v>
      </c>
      <c r="X829" s="181">
        <f t="shared" si="150"/>
        <v>0</v>
      </c>
      <c r="Y829" s="193"/>
      <c r="AA829" s="189" t="str">
        <f>'טבלה מרכזת תקן מקור'!A829</f>
        <v>תשושי נפש</v>
      </c>
      <c r="AB829" s="189">
        <f>'טבלה מרכזת תקן מקור'!B829</f>
        <v>60</v>
      </c>
      <c r="AC829" s="189" t="str">
        <f>'טבלה מרכזת תקן מקור'!C829</f>
        <v>כלי חשמל</v>
      </c>
      <c r="AD829" s="189" t="str">
        <f>'טבלה מרכזת תקן מקור'!D829</f>
        <v>חדר רחצה</v>
      </c>
      <c r="AE829" s="189" t="str">
        <f>'טבלה מרכזת תקן מקור'!E829</f>
        <v>תנור חימום</v>
      </c>
      <c r="AF829" s="189">
        <f>'טבלה מרכזת תקן מקור'!F829</f>
        <v>250</v>
      </c>
      <c r="AG829" s="189">
        <f>'טבלה מרכזת תקן מקור'!G829</f>
        <v>2</v>
      </c>
      <c r="AH829" s="189">
        <f>'טבלה מרכזת תקן מקור'!H829</f>
        <v>500</v>
      </c>
    </row>
    <row r="830" spans="2:34" ht="15" thickBot="1" x14ac:dyDescent="0.25">
      <c r="B830" s="190" t="str">
        <f>תקן[[#This Row],[סוג מרכז]]</f>
        <v>תשושי נפש</v>
      </c>
      <c r="C830" s="190">
        <f>תקן[[#This Row],[גודל מרכז]]</f>
        <v>60</v>
      </c>
      <c r="D830" s="190" t="str">
        <f>תקן[[#This Row],[סוג פריט]]</f>
        <v>כללי</v>
      </c>
      <c r="E830" s="190" t="str">
        <f>תקן[[#This Row],[קטגוריה]]</f>
        <v>חדרי צוות/רב תחומי</v>
      </c>
      <c r="F830" s="177" t="str">
        <f>תקן[[#This Row],[תיאור הפריט]]</f>
        <v>מד חום אינפרא אדום</v>
      </c>
      <c r="G830" s="190">
        <f>תקן[[#This Row],[עלות פריט]]</f>
        <v>250</v>
      </c>
      <c r="H830" s="190">
        <f>תקן[[#This Row],[כמות]]</f>
        <v>1</v>
      </c>
      <c r="I830" s="190">
        <f>תקן[[#This Row],[סהכ עלות]]</f>
        <v>250</v>
      </c>
      <c r="J830" s="191"/>
      <c r="K830" s="179" t="str">
        <f t="shared" si="149"/>
        <v>מד חום אינפרא אדום</v>
      </c>
      <c r="L830" s="180"/>
      <c r="M830" s="181">
        <f t="shared" si="147"/>
        <v>-1</v>
      </c>
      <c r="N830" s="181">
        <f t="shared" si="148"/>
        <v>0</v>
      </c>
      <c r="O830" s="180"/>
      <c r="P830" s="192"/>
      <c r="Q830" s="185" t="str">
        <f t="shared" si="143"/>
        <v>תשושי נפש</v>
      </c>
      <c r="R830" s="185">
        <f t="shared" si="144"/>
        <v>60</v>
      </c>
      <c r="S830" s="185" t="str">
        <f t="shared" si="145"/>
        <v>כללי</v>
      </c>
      <c r="T830" s="186" t="str">
        <f t="shared" si="146"/>
        <v>מד חום אינפרא אדום</v>
      </c>
      <c r="U830" s="187">
        <f t="shared" si="140"/>
        <v>0</v>
      </c>
      <c r="V830" s="181">
        <f t="shared" si="141"/>
        <v>-1</v>
      </c>
      <c r="W830" s="181">
        <f t="shared" si="142"/>
        <v>250</v>
      </c>
      <c r="X830" s="181">
        <f t="shared" si="150"/>
        <v>0</v>
      </c>
      <c r="Y830" s="193"/>
      <c r="AA830" s="189" t="str">
        <f>'טבלה מרכזת תקן מקור'!A830</f>
        <v>תשושי נפש</v>
      </c>
      <c r="AB830" s="189">
        <f>'טבלה מרכזת תקן מקור'!B830</f>
        <v>60</v>
      </c>
      <c r="AC830" s="189" t="str">
        <f>'טבלה מרכזת תקן מקור'!C830</f>
        <v>כללי</v>
      </c>
      <c r="AD830" s="189" t="str">
        <f>'טבלה מרכזת תקן מקור'!D830</f>
        <v>חדרי צוות/רב תחומי</v>
      </c>
      <c r="AE830" s="189" t="str">
        <f>'טבלה מרכזת תקן מקור'!E830</f>
        <v>מד חום אינפרא אדום</v>
      </c>
      <c r="AF830" s="189">
        <f>'טבלה מרכזת תקן מקור'!F830</f>
        <v>250</v>
      </c>
      <c r="AG830" s="189">
        <f>'טבלה מרכזת תקן מקור'!G830</f>
        <v>1</v>
      </c>
      <c r="AH830" s="189">
        <f>'טבלה מרכזת תקן מקור'!H830</f>
        <v>250</v>
      </c>
    </row>
    <row r="831" spans="2:34" ht="29.25" thickBot="1" x14ac:dyDescent="0.25">
      <c r="B831" s="190" t="str">
        <f>תקן[[#This Row],[סוג מרכז]]</f>
        <v>תשושי נפש</v>
      </c>
      <c r="C831" s="190">
        <f>תקן[[#This Row],[גודל מרכז]]</f>
        <v>60</v>
      </c>
      <c r="D831" s="190" t="str">
        <f>תקן[[#This Row],[סוג פריט]]</f>
        <v>כללי</v>
      </c>
      <c r="E831" s="190" t="str">
        <f>תקן[[#This Row],[קטגוריה]]</f>
        <v>חדרי צוות/רב תחומי</v>
      </c>
      <c r="F831" s="177" t="str">
        <f>תקן[[#This Row],[תיאור הפריט]]</f>
        <v>מד לחץ דם, חום, דופק  וסוטורציה</v>
      </c>
      <c r="G831" s="190">
        <f>תקן[[#This Row],[עלות פריט]]</f>
        <v>2500</v>
      </c>
      <c r="H831" s="190">
        <f>תקן[[#This Row],[כמות]]</f>
        <v>1</v>
      </c>
      <c r="I831" s="190">
        <f>תקן[[#This Row],[סהכ עלות]]</f>
        <v>2500</v>
      </c>
      <c r="J831" s="191"/>
      <c r="K831" s="179" t="str">
        <f t="shared" si="149"/>
        <v>מד לחץ דם, חום, דופק  וסוטורציה</v>
      </c>
      <c r="L831" s="180"/>
      <c r="M831" s="181">
        <f t="shared" si="147"/>
        <v>-1</v>
      </c>
      <c r="N831" s="181">
        <f t="shared" si="148"/>
        <v>0</v>
      </c>
      <c r="O831" s="180"/>
      <c r="P831" s="192"/>
      <c r="Q831" s="185" t="str">
        <f t="shared" si="143"/>
        <v>תשושי נפש</v>
      </c>
      <c r="R831" s="185">
        <f t="shared" si="144"/>
        <v>60</v>
      </c>
      <c r="S831" s="185" t="str">
        <f t="shared" si="145"/>
        <v>כללי</v>
      </c>
      <c r="T831" s="186" t="str">
        <f t="shared" si="146"/>
        <v>מד לחץ דם, חום, דופק  וסוטורציה</v>
      </c>
      <c r="U831" s="187">
        <f t="shared" si="140"/>
        <v>0</v>
      </c>
      <c r="V831" s="181">
        <f t="shared" si="141"/>
        <v>-1</v>
      </c>
      <c r="W831" s="181">
        <f t="shared" si="142"/>
        <v>2500</v>
      </c>
      <c r="X831" s="181">
        <f t="shared" si="150"/>
        <v>0</v>
      </c>
      <c r="Y831" s="193"/>
      <c r="AA831" s="189" t="str">
        <f>'טבלה מרכזת תקן מקור'!A831</f>
        <v>תשושי נפש</v>
      </c>
      <c r="AB831" s="189">
        <f>'טבלה מרכזת תקן מקור'!B831</f>
        <v>60</v>
      </c>
      <c r="AC831" s="189" t="str">
        <f>'טבלה מרכזת תקן מקור'!C831</f>
        <v>כללי</v>
      </c>
      <c r="AD831" s="189" t="str">
        <f>'טבלה מרכזת תקן מקור'!D831</f>
        <v>חדרי צוות/רב תחומי</v>
      </c>
      <c r="AE831" s="189" t="str">
        <f>'טבלה מרכזת תקן מקור'!E831</f>
        <v>מד לחץ דם, חום, דופק  וסוטורציה</v>
      </c>
      <c r="AF831" s="189">
        <f>'טבלה מרכזת תקן מקור'!F831</f>
        <v>2500</v>
      </c>
      <c r="AG831" s="189">
        <f>'טבלה מרכזת תקן מקור'!G831</f>
        <v>1</v>
      </c>
      <c r="AH831" s="189">
        <f>'טבלה מרכזת תקן מקור'!H831</f>
        <v>2500</v>
      </c>
    </row>
    <row r="832" spans="2:34" ht="15" thickBot="1" x14ac:dyDescent="0.25">
      <c r="B832" s="190" t="str">
        <f>תקן[[#This Row],[סוג מרכז]]</f>
        <v>תשושי נפש</v>
      </c>
      <c r="C832" s="190">
        <f>תקן[[#This Row],[גודל מרכז]]</f>
        <v>60</v>
      </c>
      <c r="D832" s="190" t="str">
        <f>תקן[[#This Row],[סוג פריט]]</f>
        <v>כללי</v>
      </c>
      <c r="E832" s="190" t="str">
        <f>תקן[[#This Row],[קטגוריה]]</f>
        <v>כללי</v>
      </c>
      <c r="F832" s="177" t="str">
        <f>תקן[[#This Row],[תיאור הפריט]]</f>
        <v>מזרקי אפיפן</v>
      </c>
      <c r="G832" s="190">
        <f>תקן[[#This Row],[עלות פריט]]</f>
        <v>350</v>
      </c>
      <c r="H832" s="190">
        <f>תקן[[#This Row],[כמות]]</f>
        <v>2</v>
      </c>
      <c r="I832" s="190">
        <f>תקן[[#This Row],[סהכ עלות]]</f>
        <v>700</v>
      </c>
      <c r="J832" s="191"/>
      <c r="K832" s="179" t="str">
        <f t="shared" si="149"/>
        <v>מזרקי אפיפן</v>
      </c>
      <c r="L832" s="180"/>
      <c r="M832" s="181">
        <f t="shared" si="147"/>
        <v>-2</v>
      </c>
      <c r="N832" s="181">
        <f t="shared" si="148"/>
        <v>0</v>
      </c>
      <c r="O832" s="180"/>
      <c r="P832" s="192"/>
      <c r="Q832" s="185" t="str">
        <f t="shared" si="143"/>
        <v>תשושי נפש</v>
      </c>
      <c r="R832" s="185">
        <f t="shared" si="144"/>
        <v>60</v>
      </c>
      <c r="S832" s="185" t="str">
        <f t="shared" si="145"/>
        <v>כללי</v>
      </c>
      <c r="T832" s="186" t="str">
        <f t="shared" si="146"/>
        <v>מזרקי אפיפן</v>
      </c>
      <c r="U832" s="187">
        <f t="shared" si="140"/>
        <v>0</v>
      </c>
      <c r="V832" s="181">
        <f t="shared" si="141"/>
        <v>-2</v>
      </c>
      <c r="W832" s="181">
        <f t="shared" si="142"/>
        <v>350</v>
      </c>
      <c r="X832" s="181">
        <f t="shared" si="150"/>
        <v>0</v>
      </c>
      <c r="Y832" s="193"/>
      <c r="AA832" s="189" t="str">
        <f>'טבלה מרכזת תקן מקור'!A832</f>
        <v>תשושי נפש</v>
      </c>
      <c r="AB832" s="189">
        <f>'טבלה מרכזת תקן מקור'!B832</f>
        <v>60</v>
      </c>
      <c r="AC832" s="189" t="str">
        <f>'טבלה מרכזת תקן מקור'!C832</f>
        <v>כללי</v>
      </c>
      <c r="AD832" s="189" t="str">
        <f>'טבלה מרכזת תקן מקור'!D832</f>
        <v>כללי</v>
      </c>
      <c r="AE832" s="189" t="str">
        <f>'טבלה מרכזת תקן מקור'!E832</f>
        <v>מזרקי אפיפן</v>
      </c>
      <c r="AF832" s="189">
        <f>'טבלה מרכזת תקן מקור'!F832</f>
        <v>350</v>
      </c>
      <c r="AG832" s="189">
        <f>'טבלה מרכזת תקן מקור'!G832</f>
        <v>2</v>
      </c>
      <c r="AH832" s="189">
        <f>'טבלה מרכזת תקן מקור'!H832</f>
        <v>700</v>
      </c>
    </row>
    <row r="833" spans="2:34" ht="29.25" thickBot="1" x14ac:dyDescent="0.25">
      <c r="B833" s="190" t="str">
        <f>תקן[[#This Row],[סוג מרכז]]</f>
        <v>תשושי נפש</v>
      </c>
      <c r="C833" s="190">
        <f>תקן[[#This Row],[גודל מרכז]]</f>
        <v>60</v>
      </c>
      <c r="D833" s="190" t="str">
        <f>תקן[[#This Row],[סוג פריט]]</f>
        <v>כללי</v>
      </c>
      <c r="E833" s="190" t="str">
        <f>תקן[[#This Row],[קטגוריה]]</f>
        <v>כללי</v>
      </c>
      <c r="F833" s="177" t="str">
        <f>תקן[[#This Row],[תיאור הפריט]]</f>
        <v>עיצוב פנים - תקציב למעצב/ת</v>
      </c>
      <c r="G833" s="190">
        <f>תקן[[#This Row],[עלות פריט]]</f>
        <v>10000</v>
      </c>
      <c r="H833" s="190">
        <f>תקן[[#This Row],[כמות]]</f>
        <v>2</v>
      </c>
      <c r="I833" s="190">
        <f>תקן[[#This Row],[סהכ עלות]]</f>
        <v>20000</v>
      </c>
      <c r="J833" s="191"/>
      <c r="K833" s="179" t="str">
        <f t="shared" si="149"/>
        <v>עיצוב פנים - תקציב למעצב/ת</v>
      </c>
      <c r="L833" s="180"/>
      <c r="M833" s="181">
        <f t="shared" si="147"/>
        <v>-2</v>
      </c>
      <c r="N833" s="181">
        <f t="shared" si="148"/>
        <v>0</v>
      </c>
      <c r="O833" s="180"/>
      <c r="P833" s="192"/>
      <c r="Q833" s="185" t="str">
        <f t="shared" si="143"/>
        <v>תשושי נפש</v>
      </c>
      <c r="R833" s="185">
        <f t="shared" si="144"/>
        <v>60</v>
      </c>
      <c r="S833" s="185" t="str">
        <f t="shared" si="145"/>
        <v>כללי</v>
      </c>
      <c r="T833" s="186" t="str">
        <f t="shared" si="146"/>
        <v>עיצוב פנים - תקציב למעצב/ת</v>
      </c>
      <c r="U833" s="187">
        <f t="shared" si="140"/>
        <v>0</v>
      </c>
      <c r="V833" s="181">
        <f t="shared" si="141"/>
        <v>-2</v>
      </c>
      <c r="W833" s="181">
        <f t="shared" si="142"/>
        <v>10000</v>
      </c>
      <c r="X833" s="181">
        <f t="shared" si="150"/>
        <v>0</v>
      </c>
      <c r="Y833" s="193"/>
      <c r="AA833" s="189" t="str">
        <f>'טבלה מרכזת תקן מקור'!A833</f>
        <v>תשושי נפש</v>
      </c>
      <c r="AB833" s="189">
        <f>'טבלה מרכזת תקן מקור'!B833</f>
        <v>60</v>
      </c>
      <c r="AC833" s="189" t="str">
        <f>'טבלה מרכזת תקן מקור'!C833</f>
        <v>כללי</v>
      </c>
      <c r="AD833" s="189" t="str">
        <f>'טבלה מרכזת תקן מקור'!D833</f>
        <v>כללי</v>
      </c>
      <c r="AE833" s="189" t="str">
        <f>'טבלה מרכזת תקן מקור'!E833</f>
        <v>עיצוב פנים - תקציב למעצב/ת</v>
      </c>
      <c r="AF833" s="189">
        <f>'טבלה מרכזת תקן מקור'!F833</f>
        <v>10000</v>
      </c>
      <c r="AG833" s="189">
        <f>'טבלה מרכזת תקן מקור'!G833</f>
        <v>2</v>
      </c>
      <c r="AH833" s="189">
        <f>'טבלה מרכזת תקן מקור'!H833</f>
        <v>20000</v>
      </c>
    </row>
    <row r="834" spans="2:34" ht="15" thickBot="1" x14ac:dyDescent="0.25">
      <c r="B834" s="190" t="str">
        <f>תקן[[#This Row],[סוג מרכז]]</f>
        <v>תשושי נפש</v>
      </c>
      <c r="C834" s="190">
        <f>תקן[[#This Row],[גודל מרכז]]</f>
        <v>60</v>
      </c>
      <c r="D834" s="190" t="str">
        <f>תקן[[#This Row],[סוג פריט]]</f>
        <v>כללי</v>
      </c>
      <c r="E834" s="190" t="str">
        <f>תקן[[#This Row],[קטגוריה]]</f>
        <v>כללי</v>
      </c>
      <c r="F834" s="177" t="str">
        <f>תקן[[#This Row],[תיאור הפריט]]</f>
        <v>קטלן יתושים</v>
      </c>
      <c r="G834" s="190">
        <f>תקן[[#This Row],[עלות פריט]]</f>
        <v>250</v>
      </c>
      <c r="H834" s="190">
        <f>תקן[[#This Row],[כמות]]</f>
        <v>3</v>
      </c>
      <c r="I834" s="190">
        <f>תקן[[#This Row],[סהכ עלות]]</f>
        <v>750</v>
      </c>
      <c r="J834" s="191"/>
      <c r="K834" s="179" t="str">
        <f t="shared" si="149"/>
        <v>קטלן יתושים</v>
      </c>
      <c r="L834" s="180"/>
      <c r="M834" s="181">
        <f t="shared" si="147"/>
        <v>-3</v>
      </c>
      <c r="N834" s="181">
        <f t="shared" si="148"/>
        <v>0</v>
      </c>
      <c r="O834" s="180"/>
      <c r="P834" s="192"/>
      <c r="Q834" s="185" t="str">
        <f t="shared" si="143"/>
        <v>תשושי נפש</v>
      </c>
      <c r="R834" s="185">
        <f t="shared" si="144"/>
        <v>60</v>
      </c>
      <c r="S834" s="185" t="str">
        <f t="shared" si="145"/>
        <v>כללי</v>
      </c>
      <c r="T834" s="186" t="str">
        <f t="shared" si="146"/>
        <v>קטלן יתושים</v>
      </c>
      <c r="U834" s="187">
        <f t="shared" si="140"/>
        <v>0</v>
      </c>
      <c r="V834" s="181">
        <f t="shared" si="141"/>
        <v>-3</v>
      </c>
      <c r="W834" s="181">
        <f t="shared" si="142"/>
        <v>250</v>
      </c>
      <c r="X834" s="181">
        <f t="shared" si="150"/>
        <v>0</v>
      </c>
      <c r="Y834" s="193"/>
      <c r="AA834" s="189" t="str">
        <f>'טבלה מרכזת תקן מקור'!A834</f>
        <v>תשושי נפש</v>
      </c>
      <c r="AB834" s="189">
        <f>'טבלה מרכזת תקן מקור'!B834</f>
        <v>60</v>
      </c>
      <c r="AC834" s="189" t="str">
        <f>'טבלה מרכזת תקן מקור'!C834</f>
        <v>כללי</v>
      </c>
      <c r="AD834" s="189" t="str">
        <f>'טבלה מרכזת תקן מקור'!D834</f>
        <v>כללי</v>
      </c>
      <c r="AE834" s="189" t="str">
        <f>'טבלה מרכזת תקן מקור'!E834</f>
        <v>קטלן יתושים</v>
      </c>
      <c r="AF834" s="189">
        <f>'טבלה מרכזת תקן מקור'!F834</f>
        <v>250</v>
      </c>
      <c r="AG834" s="189">
        <f>'טבלה מרכזת תקן מקור'!G834</f>
        <v>3</v>
      </c>
      <c r="AH834" s="189">
        <f>'טבלה מרכזת תקן מקור'!H834</f>
        <v>750</v>
      </c>
    </row>
    <row r="835" spans="2:34" ht="15" thickBot="1" x14ac:dyDescent="0.25">
      <c r="B835" s="190" t="str">
        <f>תקן[[#This Row],[סוג מרכז]]</f>
        <v>תשושי נפש</v>
      </c>
      <c r="C835" s="190">
        <f>תקן[[#This Row],[גודל מרכז]]</f>
        <v>60</v>
      </c>
      <c r="D835" s="190" t="str">
        <f>תקן[[#This Row],[סוג פריט]]</f>
        <v>מטבח וחדר אוכל</v>
      </c>
      <c r="E835" s="190" t="str">
        <f>תקן[[#This Row],[קטגוריה]]</f>
        <v>מטבח</v>
      </c>
      <c r="F835" s="177" t="str">
        <f>תקן[[#This Row],[תיאור הפריט]]</f>
        <v>ארון חימום תבניות</v>
      </c>
      <c r="G835" s="190">
        <f>תקן[[#This Row],[עלות פריט]]</f>
        <v>7500</v>
      </c>
      <c r="H835" s="190">
        <f>תקן[[#This Row],[כמות]]</f>
        <v>1</v>
      </c>
      <c r="I835" s="190">
        <f>תקן[[#This Row],[סהכ עלות]]</f>
        <v>7500</v>
      </c>
      <c r="J835" s="191"/>
      <c r="K835" s="179" t="str">
        <f t="shared" si="149"/>
        <v>ארון חימום תבניות</v>
      </c>
      <c r="L835" s="180"/>
      <c r="M835" s="181">
        <f t="shared" si="147"/>
        <v>-1</v>
      </c>
      <c r="N835" s="181">
        <f t="shared" si="148"/>
        <v>0</v>
      </c>
      <c r="O835" s="180"/>
      <c r="P835" s="192"/>
      <c r="Q835" s="185" t="str">
        <f t="shared" si="143"/>
        <v>תשושי נפש</v>
      </c>
      <c r="R835" s="185">
        <f t="shared" si="144"/>
        <v>60</v>
      </c>
      <c r="S835" s="185" t="str">
        <f t="shared" si="145"/>
        <v>מטבח וחדר אוכל</v>
      </c>
      <c r="T835" s="186" t="str">
        <f t="shared" si="146"/>
        <v>ארון חימום תבניות</v>
      </c>
      <c r="U835" s="187">
        <f t="shared" si="140"/>
        <v>0</v>
      </c>
      <c r="V835" s="181">
        <f t="shared" si="141"/>
        <v>-1</v>
      </c>
      <c r="W835" s="181">
        <f t="shared" si="142"/>
        <v>7500</v>
      </c>
      <c r="X835" s="181">
        <f t="shared" si="150"/>
        <v>0</v>
      </c>
      <c r="Y835" s="193"/>
      <c r="AA835" s="189" t="str">
        <f>'טבלה מרכזת תקן מקור'!A835</f>
        <v>תשושי נפש</v>
      </c>
      <c r="AB835" s="189">
        <f>'טבלה מרכזת תקן מקור'!B835</f>
        <v>60</v>
      </c>
      <c r="AC835" s="189" t="str">
        <f>'טבלה מרכזת תקן מקור'!C835</f>
        <v>מטבח וחדר אוכל</v>
      </c>
      <c r="AD835" s="189" t="str">
        <f>'טבלה מרכזת תקן מקור'!D835</f>
        <v>מטבח</v>
      </c>
      <c r="AE835" s="189" t="str">
        <f>'טבלה מרכזת תקן מקור'!E835</f>
        <v>ארון חימום תבניות</v>
      </c>
      <c r="AF835" s="189">
        <f>'טבלה מרכזת תקן מקור'!F835</f>
        <v>7500</v>
      </c>
      <c r="AG835" s="189">
        <f>'טבלה מרכזת תקן מקור'!G835</f>
        <v>1</v>
      </c>
      <c r="AH835" s="189">
        <f>'טבלה מרכזת תקן מקור'!H835</f>
        <v>7500</v>
      </c>
    </row>
    <row r="836" spans="2:34" ht="15" thickBot="1" x14ac:dyDescent="0.25">
      <c r="B836" s="190" t="str">
        <f>תקן[[#This Row],[סוג מרכז]]</f>
        <v>תשושי נפש</v>
      </c>
      <c r="C836" s="190">
        <f>תקן[[#This Row],[גודל מרכז]]</f>
        <v>60</v>
      </c>
      <c r="D836" s="190" t="str">
        <f>תקן[[#This Row],[סוג פריט]]</f>
        <v>מטבח וחדר אוכל</v>
      </c>
      <c r="E836" s="190" t="str">
        <f>תקן[[#This Row],[קטגוריה]]</f>
        <v>מטבח</v>
      </c>
      <c r="F836" s="177" t="str">
        <f>תקן[[#This Row],[תיאור הפריט]]</f>
        <v>כוננית לאיחסון כלים וסירים</v>
      </c>
      <c r="G836" s="190">
        <f>תקן[[#This Row],[עלות פריט]]</f>
        <v>1500</v>
      </c>
      <c r="H836" s="190">
        <f>תקן[[#This Row],[כמות]]</f>
        <v>2</v>
      </c>
      <c r="I836" s="190">
        <f>תקן[[#This Row],[סהכ עלות]]</f>
        <v>3000</v>
      </c>
      <c r="J836" s="191"/>
      <c r="K836" s="179" t="str">
        <f t="shared" si="149"/>
        <v>כוננית לאיחסון כלים וסירים</v>
      </c>
      <c r="L836" s="180"/>
      <c r="M836" s="181">
        <f t="shared" si="147"/>
        <v>-2</v>
      </c>
      <c r="N836" s="181">
        <f t="shared" si="148"/>
        <v>0</v>
      </c>
      <c r="O836" s="180"/>
      <c r="P836" s="192"/>
      <c r="Q836" s="185" t="str">
        <f t="shared" si="143"/>
        <v>תשושי נפש</v>
      </c>
      <c r="R836" s="185">
        <f t="shared" si="144"/>
        <v>60</v>
      </c>
      <c r="S836" s="185" t="str">
        <f t="shared" si="145"/>
        <v>מטבח וחדר אוכל</v>
      </c>
      <c r="T836" s="186" t="str">
        <f t="shared" si="146"/>
        <v>כוננית לאיחסון כלים וסירים</v>
      </c>
      <c r="U836" s="187">
        <f t="shared" si="140"/>
        <v>0</v>
      </c>
      <c r="V836" s="181">
        <f t="shared" si="141"/>
        <v>-2</v>
      </c>
      <c r="W836" s="181">
        <f t="shared" si="142"/>
        <v>1500</v>
      </c>
      <c r="X836" s="181">
        <f t="shared" si="150"/>
        <v>0</v>
      </c>
      <c r="Y836" s="193"/>
      <c r="AA836" s="189" t="str">
        <f>'טבלה מרכזת תקן מקור'!A836</f>
        <v>תשושי נפש</v>
      </c>
      <c r="AB836" s="189">
        <f>'טבלה מרכזת תקן מקור'!B836</f>
        <v>60</v>
      </c>
      <c r="AC836" s="189" t="str">
        <f>'טבלה מרכזת תקן מקור'!C836</f>
        <v>מטבח וחדר אוכל</v>
      </c>
      <c r="AD836" s="189" t="str">
        <f>'טבלה מרכזת תקן מקור'!D836</f>
        <v>מטבח</v>
      </c>
      <c r="AE836" s="189" t="str">
        <f>'טבלה מרכזת תקן מקור'!E836</f>
        <v>כוננית לאיחסון כלים וסירים</v>
      </c>
      <c r="AF836" s="189">
        <f>'טבלה מרכזת תקן מקור'!F836</f>
        <v>1500</v>
      </c>
      <c r="AG836" s="189">
        <f>'טבלה מרכזת תקן מקור'!G836</f>
        <v>2</v>
      </c>
      <c r="AH836" s="189">
        <f>'טבלה מרכזת תקן מקור'!H836</f>
        <v>3000</v>
      </c>
    </row>
    <row r="837" spans="2:34" ht="15" thickBot="1" x14ac:dyDescent="0.25">
      <c r="B837" s="190" t="str">
        <f>תקן[[#This Row],[סוג מרכז]]</f>
        <v>תשושי נפש</v>
      </c>
      <c r="C837" s="190">
        <f>תקן[[#This Row],[גודל מרכז]]</f>
        <v>60</v>
      </c>
      <c r="D837" s="190" t="str">
        <f>תקן[[#This Row],[סוג פריט]]</f>
        <v>מטבח וחדר אוכל</v>
      </c>
      <c r="E837" s="190" t="str">
        <f>תקן[[#This Row],[קטגוריה]]</f>
        <v>חדר אוכל</v>
      </c>
      <c r="F837" s="177" t="str">
        <f>תקן[[#This Row],[תיאור הפריט]]</f>
        <v>כלי אוכל</v>
      </c>
      <c r="G837" s="190">
        <f>תקן[[#This Row],[עלות פריט]]</f>
        <v>1000</v>
      </c>
      <c r="H837" s="190">
        <f>תקן[[#This Row],[כמות]]</f>
        <v>18</v>
      </c>
      <c r="I837" s="190">
        <f>תקן[[#This Row],[סהכ עלות]]</f>
        <v>18000</v>
      </c>
      <c r="J837" s="191"/>
      <c r="K837" s="179" t="str">
        <f t="shared" si="149"/>
        <v>כלי אוכל</v>
      </c>
      <c r="L837" s="180"/>
      <c r="M837" s="181">
        <f t="shared" si="147"/>
        <v>-18</v>
      </c>
      <c r="N837" s="181">
        <f t="shared" si="148"/>
        <v>0</v>
      </c>
      <c r="O837" s="180"/>
      <c r="P837" s="192"/>
      <c r="Q837" s="185" t="str">
        <f t="shared" si="143"/>
        <v>תשושי נפש</v>
      </c>
      <c r="R837" s="185">
        <f t="shared" si="144"/>
        <v>60</v>
      </c>
      <c r="S837" s="185" t="str">
        <f t="shared" si="145"/>
        <v>מטבח וחדר אוכל</v>
      </c>
      <c r="T837" s="186" t="str">
        <f t="shared" si="146"/>
        <v>כלי אוכל</v>
      </c>
      <c r="U837" s="187">
        <f t="shared" si="140"/>
        <v>0</v>
      </c>
      <c r="V837" s="181">
        <f t="shared" si="141"/>
        <v>-18</v>
      </c>
      <c r="W837" s="181">
        <f t="shared" si="142"/>
        <v>1000</v>
      </c>
      <c r="X837" s="181">
        <f t="shared" si="150"/>
        <v>0</v>
      </c>
      <c r="Y837" s="193"/>
      <c r="AA837" s="189" t="str">
        <f>'טבלה מרכזת תקן מקור'!A837</f>
        <v>תשושי נפש</v>
      </c>
      <c r="AB837" s="189">
        <f>'טבלה מרכזת תקן מקור'!B837</f>
        <v>60</v>
      </c>
      <c r="AC837" s="189" t="str">
        <f>'טבלה מרכזת תקן מקור'!C837</f>
        <v>מטבח וחדר אוכל</v>
      </c>
      <c r="AD837" s="189" t="str">
        <f>'טבלה מרכזת תקן מקור'!D837</f>
        <v>חדר אוכל</v>
      </c>
      <c r="AE837" s="189" t="str">
        <f>'טבלה מרכזת תקן מקור'!E837</f>
        <v>כלי אוכל</v>
      </c>
      <c r="AF837" s="189">
        <f>'טבלה מרכזת תקן מקור'!F837</f>
        <v>1000</v>
      </c>
      <c r="AG837" s="189">
        <f>'טבלה מרכזת תקן מקור'!G837</f>
        <v>18</v>
      </c>
      <c r="AH837" s="189">
        <f>'טבלה מרכזת תקן מקור'!H837</f>
        <v>18000</v>
      </c>
    </row>
    <row r="838" spans="2:34" ht="15" thickBot="1" x14ac:dyDescent="0.25">
      <c r="B838" s="190" t="str">
        <f>תקן[[#This Row],[סוג מרכז]]</f>
        <v>תשושי נפש</v>
      </c>
      <c r="C838" s="190">
        <f>תקן[[#This Row],[גודל מרכז]]</f>
        <v>60</v>
      </c>
      <c r="D838" s="190" t="str">
        <f>תקן[[#This Row],[סוג פריט]]</f>
        <v>מטבח וחדר אוכל</v>
      </c>
      <c r="E838" s="190" t="str">
        <f>תקן[[#This Row],[קטגוריה]]</f>
        <v>כלי הכנה-מטבח מחמם</v>
      </c>
      <c r="F838" s="177" t="str">
        <f>תקן[[#This Row],[תיאור הפריט]]</f>
        <v>כלי עבודה מסוגים שונים</v>
      </c>
      <c r="G838" s="190">
        <f>תקן[[#This Row],[עלות פריט]]</f>
        <v>3500</v>
      </c>
      <c r="H838" s="190">
        <f>תקן[[#This Row],[כמות]]</f>
        <v>2</v>
      </c>
      <c r="I838" s="190">
        <f>תקן[[#This Row],[סהכ עלות]]</f>
        <v>7000</v>
      </c>
      <c r="J838" s="191"/>
      <c r="K838" s="179" t="str">
        <f t="shared" si="149"/>
        <v>כלי עבודה מסוגים שונים</v>
      </c>
      <c r="L838" s="180"/>
      <c r="M838" s="181">
        <f t="shared" si="147"/>
        <v>-2</v>
      </c>
      <c r="N838" s="181">
        <f t="shared" si="148"/>
        <v>0</v>
      </c>
      <c r="O838" s="180"/>
      <c r="P838" s="192"/>
      <c r="Q838" s="185" t="str">
        <f t="shared" si="143"/>
        <v>תשושי נפש</v>
      </c>
      <c r="R838" s="185">
        <f t="shared" si="144"/>
        <v>60</v>
      </c>
      <c r="S838" s="185" t="str">
        <f t="shared" si="145"/>
        <v>מטבח וחדר אוכל</v>
      </c>
      <c r="T838" s="186" t="str">
        <f t="shared" si="146"/>
        <v>כלי עבודה מסוגים שונים</v>
      </c>
      <c r="U838" s="187">
        <f t="shared" si="140"/>
        <v>0</v>
      </c>
      <c r="V838" s="181">
        <f t="shared" si="141"/>
        <v>-2</v>
      </c>
      <c r="W838" s="181">
        <f t="shared" si="142"/>
        <v>3500</v>
      </c>
      <c r="X838" s="181">
        <f t="shared" si="150"/>
        <v>0</v>
      </c>
      <c r="Y838" s="193"/>
      <c r="AA838" s="189" t="str">
        <f>'טבלה מרכזת תקן מקור'!A838</f>
        <v>תשושי נפש</v>
      </c>
      <c r="AB838" s="189">
        <f>'טבלה מרכזת תקן מקור'!B838</f>
        <v>60</v>
      </c>
      <c r="AC838" s="189" t="str">
        <f>'טבלה מרכזת תקן מקור'!C838</f>
        <v>מטבח וחדר אוכל</v>
      </c>
      <c r="AD838" s="189" t="str">
        <f>'טבלה מרכזת תקן מקור'!D838</f>
        <v>כלי הכנה-מטבח מחמם</v>
      </c>
      <c r="AE838" s="189" t="str">
        <f>'טבלה מרכזת תקן מקור'!E838</f>
        <v>כלי עבודה מסוגים שונים</v>
      </c>
      <c r="AF838" s="189">
        <f>'טבלה מרכזת תקן מקור'!F838</f>
        <v>3500</v>
      </c>
      <c r="AG838" s="189">
        <f>'טבלה מרכזת תקן מקור'!G838</f>
        <v>2</v>
      </c>
      <c r="AH838" s="189">
        <f>'טבלה מרכזת תקן מקור'!H838</f>
        <v>7000</v>
      </c>
    </row>
    <row r="839" spans="2:34" ht="15" thickBot="1" x14ac:dyDescent="0.25">
      <c r="B839" s="190" t="str">
        <f>תקן[[#This Row],[סוג מרכז]]</f>
        <v>תשושי נפש</v>
      </c>
      <c r="C839" s="190">
        <f>תקן[[#This Row],[גודל מרכז]]</f>
        <v>60</v>
      </c>
      <c r="D839" s="190" t="str">
        <f>תקן[[#This Row],[סוג פריט]]</f>
        <v>מטבח וחדר אוכל</v>
      </c>
      <c r="E839" s="190" t="str">
        <f>תקן[[#This Row],[קטגוריה]]</f>
        <v>מטבח</v>
      </c>
      <c r="F839" s="177" t="str">
        <f>תקן[[#This Row],[תיאור הפריט]]</f>
        <v>מדיח כלים דלפקי</v>
      </c>
      <c r="G839" s="190">
        <f>תקן[[#This Row],[עלות פריט]]</f>
        <v>8500</v>
      </c>
      <c r="H839" s="190">
        <f>תקן[[#This Row],[כמות]]</f>
        <v>0</v>
      </c>
      <c r="I839" s="190">
        <f>תקן[[#This Row],[סהכ עלות]]</f>
        <v>0</v>
      </c>
      <c r="J839" s="191"/>
      <c r="K839" s="179" t="str">
        <f t="shared" si="149"/>
        <v>מדיח כלים דלפקי</v>
      </c>
      <c r="L839" s="180"/>
      <c r="M839" s="181">
        <f t="shared" si="147"/>
        <v>0</v>
      </c>
      <c r="N839" s="181">
        <f t="shared" si="148"/>
        <v>0</v>
      </c>
      <c r="O839" s="180"/>
      <c r="P839" s="192"/>
      <c r="Q839" s="185" t="str">
        <f t="shared" si="143"/>
        <v>תשושי נפש</v>
      </c>
      <c r="R839" s="185">
        <f t="shared" si="144"/>
        <v>60</v>
      </c>
      <c r="S839" s="185" t="str">
        <f t="shared" si="145"/>
        <v>מטבח וחדר אוכל</v>
      </c>
      <c r="T839" s="186" t="str">
        <f t="shared" si="146"/>
        <v>מדיח כלים דלפקי</v>
      </c>
      <c r="U839" s="187">
        <f t="shared" si="140"/>
        <v>0</v>
      </c>
      <c r="V839" s="181">
        <f t="shared" si="141"/>
        <v>0</v>
      </c>
      <c r="W839" s="181">
        <f t="shared" si="142"/>
        <v>8500</v>
      </c>
      <c r="X839" s="181">
        <f t="shared" si="150"/>
        <v>0</v>
      </c>
      <c r="Y839" s="193"/>
      <c r="AA839" s="189" t="str">
        <f>'טבלה מרכזת תקן מקור'!A839</f>
        <v>תשושי נפש</v>
      </c>
      <c r="AB839" s="189">
        <f>'טבלה מרכזת תקן מקור'!B839</f>
        <v>60</v>
      </c>
      <c r="AC839" s="189" t="str">
        <f>'טבלה מרכזת תקן מקור'!C839</f>
        <v>מטבח וחדר אוכל</v>
      </c>
      <c r="AD839" s="189" t="str">
        <f>'טבלה מרכזת תקן מקור'!D839</f>
        <v>מטבח</v>
      </c>
      <c r="AE839" s="189" t="str">
        <f>'טבלה מרכזת תקן מקור'!E839</f>
        <v>מדיח כלים דלפקי</v>
      </c>
      <c r="AF839" s="189">
        <f>'טבלה מרכזת תקן מקור'!F839</f>
        <v>8500</v>
      </c>
      <c r="AG839" s="189">
        <f>'טבלה מרכזת תקן מקור'!G839</f>
        <v>0</v>
      </c>
      <c r="AH839" s="189">
        <f>'טבלה מרכזת תקן מקור'!H839</f>
        <v>0</v>
      </c>
    </row>
    <row r="840" spans="2:34" ht="29.25" thickBot="1" x14ac:dyDescent="0.25">
      <c r="B840" s="190" t="str">
        <f>תקן[[#This Row],[סוג מרכז]]</f>
        <v>תשושי נפש</v>
      </c>
      <c r="C840" s="190">
        <f>תקן[[#This Row],[גודל מרכז]]</f>
        <v>60</v>
      </c>
      <c r="D840" s="190" t="str">
        <f>תקן[[#This Row],[סוג פריט]]</f>
        <v>מטבח וחדר אוכל</v>
      </c>
      <c r="E840" s="190" t="str">
        <f>תקן[[#This Row],[קטגוריה]]</f>
        <v>מטבח</v>
      </c>
      <c r="F840" s="177" t="str">
        <f>תקן[[#This Row],[תיאור הפריט]]</f>
        <v>מדיח כלים דלת מתרוממת+מעמד</v>
      </c>
      <c r="G840" s="190">
        <f>תקן[[#This Row],[עלות פריט]]</f>
        <v>17000</v>
      </c>
      <c r="H840" s="190">
        <f>תקן[[#This Row],[כמות]]</f>
        <v>1</v>
      </c>
      <c r="I840" s="190">
        <f>תקן[[#This Row],[סהכ עלות]]</f>
        <v>17000</v>
      </c>
      <c r="J840" s="191"/>
      <c r="K840" s="179" t="str">
        <f t="shared" si="149"/>
        <v>מדיח כלים דלת מתרוממת+מעמד</v>
      </c>
      <c r="L840" s="180"/>
      <c r="M840" s="181">
        <f t="shared" si="147"/>
        <v>-1</v>
      </c>
      <c r="N840" s="181">
        <f t="shared" si="148"/>
        <v>0</v>
      </c>
      <c r="O840" s="180"/>
      <c r="P840" s="192"/>
      <c r="Q840" s="185" t="str">
        <f t="shared" si="143"/>
        <v>תשושי נפש</v>
      </c>
      <c r="R840" s="185">
        <f t="shared" si="144"/>
        <v>60</v>
      </c>
      <c r="S840" s="185" t="str">
        <f t="shared" si="145"/>
        <v>מטבח וחדר אוכל</v>
      </c>
      <c r="T840" s="186" t="str">
        <f t="shared" si="146"/>
        <v>מדיח כלים דלת מתרוממת+מעמד</v>
      </c>
      <c r="U840" s="187">
        <f t="shared" si="140"/>
        <v>0</v>
      </c>
      <c r="V840" s="181">
        <f t="shared" si="141"/>
        <v>-1</v>
      </c>
      <c r="W840" s="181">
        <f t="shared" si="142"/>
        <v>17000</v>
      </c>
      <c r="X840" s="181">
        <f t="shared" si="150"/>
        <v>0</v>
      </c>
      <c r="Y840" s="193"/>
      <c r="AA840" s="189" t="str">
        <f>'טבלה מרכזת תקן מקור'!A840</f>
        <v>תשושי נפש</v>
      </c>
      <c r="AB840" s="189">
        <f>'טבלה מרכזת תקן מקור'!B840</f>
        <v>60</v>
      </c>
      <c r="AC840" s="189" t="str">
        <f>'טבלה מרכזת תקן מקור'!C840</f>
        <v>מטבח וחדר אוכל</v>
      </c>
      <c r="AD840" s="189" t="str">
        <f>'טבלה מרכזת תקן מקור'!D840</f>
        <v>מטבח</v>
      </c>
      <c r="AE840" s="189" t="str">
        <f>'טבלה מרכזת תקן מקור'!E840</f>
        <v>מדיח כלים דלת מתרוממת+מעמד</v>
      </c>
      <c r="AF840" s="189">
        <f>'טבלה מרכזת תקן מקור'!F840</f>
        <v>17000</v>
      </c>
      <c r="AG840" s="189">
        <f>'טבלה מרכזת תקן מקור'!G840</f>
        <v>1</v>
      </c>
      <c r="AH840" s="189">
        <f>'טבלה מרכזת תקן מקור'!H840</f>
        <v>17000</v>
      </c>
    </row>
    <row r="841" spans="2:34" ht="15" thickBot="1" x14ac:dyDescent="0.25">
      <c r="B841" s="190" t="str">
        <f>תקן[[#This Row],[סוג מרכז]]</f>
        <v>תשושי נפש</v>
      </c>
      <c r="C841" s="190">
        <f>תקן[[#This Row],[גודל מרכז]]</f>
        <v>60</v>
      </c>
      <c r="D841" s="190" t="str">
        <f>תקן[[#This Row],[סוג פריט]]</f>
        <v>מטבח וחדר אוכל</v>
      </c>
      <c r="E841" s="190" t="str">
        <f>תקן[[#This Row],[קטגוריה]]</f>
        <v>מטבח</v>
      </c>
      <c r="F841" s="177" t="str">
        <f>תקן[[#This Row],[תיאור הפריט]]</f>
        <v>מיחם אוטומטי 150 כוסות</v>
      </c>
      <c r="G841" s="190">
        <f>תקן[[#This Row],[עלות פריט]]</f>
        <v>5000</v>
      </c>
      <c r="H841" s="190">
        <f>תקן[[#This Row],[כמות]]</f>
        <v>1</v>
      </c>
      <c r="I841" s="190">
        <f>תקן[[#This Row],[סהכ עלות]]</f>
        <v>5000</v>
      </c>
      <c r="J841" s="191"/>
      <c r="K841" s="179" t="str">
        <f t="shared" si="149"/>
        <v>מיחם אוטומטי 150 כוסות</v>
      </c>
      <c r="L841" s="180"/>
      <c r="M841" s="181">
        <f t="shared" si="147"/>
        <v>-1</v>
      </c>
      <c r="N841" s="181">
        <f t="shared" si="148"/>
        <v>0</v>
      </c>
      <c r="O841" s="180"/>
      <c r="P841" s="192"/>
      <c r="Q841" s="185" t="str">
        <f t="shared" si="143"/>
        <v>תשושי נפש</v>
      </c>
      <c r="R841" s="185">
        <f t="shared" si="144"/>
        <v>60</v>
      </c>
      <c r="S841" s="185" t="str">
        <f t="shared" si="145"/>
        <v>מטבח וחדר אוכל</v>
      </c>
      <c r="T841" s="186" t="str">
        <f t="shared" si="146"/>
        <v>מיחם אוטומטי 150 כוסות</v>
      </c>
      <c r="U841" s="187">
        <f t="shared" ref="U841:U904" si="151">L841</f>
        <v>0</v>
      </c>
      <c r="V841" s="181">
        <f t="shared" ref="V841:V904" si="152">M841</f>
        <v>-1</v>
      </c>
      <c r="W841" s="181">
        <f t="shared" ref="W841:W904" si="153">G841</f>
        <v>5000</v>
      </c>
      <c r="X841" s="181">
        <f t="shared" si="150"/>
        <v>0</v>
      </c>
      <c r="Y841" s="193"/>
      <c r="AA841" s="189" t="str">
        <f>'טבלה מרכזת תקן מקור'!A841</f>
        <v>תשושי נפש</v>
      </c>
      <c r="AB841" s="189">
        <f>'טבלה מרכזת תקן מקור'!B841</f>
        <v>60</v>
      </c>
      <c r="AC841" s="189" t="str">
        <f>'טבלה מרכזת תקן מקור'!C841</f>
        <v>מטבח וחדר אוכל</v>
      </c>
      <c r="AD841" s="189" t="str">
        <f>'טבלה מרכזת תקן מקור'!D841</f>
        <v>מטבח</v>
      </c>
      <c r="AE841" s="189" t="str">
        <f>'טבלה מרכזת תקן מקור'!E841</f>
        <v>מיחם אוטומטי 150 כוסות</v>
      </c>
      <c r="AF841" s="189">
        <f>'טבלה מרכזת תקן מקור'!F841</f>
        <v>5000</v>
      </c>
      <c r="AG841" s="189">
        <f>'טבלה מרכזת תקן מקור'!G841</f>
        <v>1</v>
      </c>
      <c r="AH841" s="189">
        <f>'טבלה מרכזת תקן מקור'!H841</f>
        <v>5000</v>
      </c>
    </row>
    <row r="842" spans="2:34" ht="29.25" thickBot="1" x14ac:dyDescent="0.25">
      <c r="B842" s="190" t="str">
        <f>תקן[[#This Row],[סוג מרכז]]</f>
        <v>תשושי נפש</v>
      </c>
      <c r="C842" s="190">
        <f>תקן[[#This Row],[גודל מרכז]]</f>
        <v>60</v>
      </c>
      <c r="D842" s="190" t="str">
        <f>תקן[[#This Row],[סוג פריט]]</f>
        <v>מטבח וחדר אוכל</v>
      </c>
      <c r="E842" s="190" t="str">
        <f>תקן[[#This Row],[קטגוריה]]</f>
        <v>מטבח</v>
      </c>
      <c r="F842" s="177" t="str">
        <f>תקן[[#This Row],[תיאור הפריט]]</f>
        <v>מיכלים מבודדים להעברת מזון</v>
      </c>
      <c r="G842" s="190">
        <f>תקן[[#This Row],[עלות פריט]]</f>
        <v>400</v>
      </c>
      <c r="H842" s="190">
        <f>תקן[[#This Row],[כמות]]</f>
        <v>5</v>
      </c>
      <c r="I842" s="190">
        <f>תקן[[#This Row],[סהכ עלות]]</f>
        <v>2000</v>
      </c>
      <c r="J842" s="191"/>
      <c r="K842" s="179" t="str">
        <f t="shared" si="149"/>
        <v>מיכלים מבודדים להעברת מזון</v>
      </c>
      <c r="L842" s="180"/>
      <c r="M842" s="181">
        <f t="shared" si="147"/>
        <v>-5</v>
      </c>
      <c r="N842" s="181">
        <f t="shared" si="148"/>
        <v>0</v>
      </c>
      <c r="O842" s="180"/>
      <c r="P842" s="192"/>
      <c r="Q842" s="185" t="str">
        <f t="shared" ref="Q842:Q905" si="154">B842</f>
        <v>תשושי נפש</v>
      </c>
      <c r="R842" s="185">
        <f t="shared" ref="R842:R905" si="155">C842</f>
        <v>60</v>
      </c>
      <c r="S842" s="185" t="str">
        <f t="shared" ref="S842:S905" si="156">D842</f>
        <v>מטבח וחדר אוכל</v>
      </c>
      <c r="T842" s="186" t="str">
        <f t="shared" ref="T842:T905" si="157">F842</f>
        <v>מיכלים מבודדים להעברת מזון</v>
      </c>
      <c r="U842" s="187">
        <f t="shared" si="151"/>
        <v>0</v>
      </c>
      <c r="V842" s="181">
        <f t="shared" si="152"/>
        <v>-5</v>
      </c>
      <c r="W842" s="181">
        <f t="shared" si="153"/>
        <v>400</v>
      </c>
      <c r="X842" s="181">
        <f t="shared" si="150"/>
        <v>0</v>
      </c>
      <c r="Y842" s="193"/>
      <c r="AA842" s="189" t="str">
        <f>'טבלה מרכזת תקן מקור'!A842</f>
        <v>תשושי נפש</v>
      </c>
      <c r="AB842" s="189">
        <f>'טבלה מרכזת תקן מקור'!B842</f>
        <v>60</v>
      </c>
      <c r="AC842" s="189" t="str">
        <f>'טבלה מרכזת תקן מקור'!C842</f>
        <v>מטבח וחדר אוכל</v>
      </c>
      <c r="AD842" s="189" t="str">
        <f>'טבלה מרכזת תקן מקור'!D842</f>
        <v>מטבח</v>
      </c>
      <c r="AE842" s="189" t="str">
        <f>'טבלה מרכזת תקן מקור'!E842</f>
        <v>מיכלים מבודדים להעברת מזון</v>
      </c>
      <c r="AF842" s="189">
        <f>'טבלה מרכזת תקן מקור'!F842</f>
        <v>400</v>
      </c>
      <c r="AG842" s="189">
        <f>'טבלה מרכזת תקן מקור'!G842</f>
        <v>5</v>
      </c>
      <c r="AH842" s="189">
        <f>'טבלה מרכזת תקן מקור'!H842</f>
        <v>2000</v>
      </c>
    </row>
    <row r="843" spans="2:34" ht="15" thickBot="1" x14ac:dyDescent="0.25">
      <c r="B843" s="190" t="str">
        <f>תקן[[#This Row],[סוג מרכז]]</f>
        <v>תשושי נפש</v>
      </c>
      <c r="C843" s="190">
        <f>תקן[[#This Row],[גודל מרכז]]</f>
        <v>60</v>
      </c>
      <c r="D843" s="190" t="str">
        <f>תקן[[#This Row],[סוג פריט]]</f>
        <v>מטבח וחדר אוכל</v>
      </c>
      <c r="E843" s="190" t="str">
        <f>תקן[[#This Row],[קטגוריה]]</f>
        <v>מטבח</v>
      </c>
      <c r="F843" s="177" t="str">
        <f>תקן[[#This Row],[תיאור הפריט]]</f>
        <v>מיקסר מקצועי</v>
      </c>
      <c r="G843" s="190">
        <f>תקן[[#This Row],[עלות פריט]]</f>
        <v>4500</v>
      </c>
      <c r="H843" s="190">
        <f>תקן[[#This Row],[כמות]]</f>
        <v>1</v>
      </c>
      <c r="I843" s="190">
        <f>תקן[[#This Row],[סהכ עלות]]</f>
        <v>4500</v>
      </c>
      <c r="J843" s="191"/>
      <c r="K843" s="179" t="str">
        <f t="shared" si="149"/>
        <v>מיקסר מקצועי</v>
      </c>
      <c r="L843" s="180"/>
      <c r="M843" s="181">
        <f t="shared" si="147"/>
        <v>-1</v>
      </c>
      <c r="N843" s="181">
        <f t="shared" si="148"/>
        <v>0</v>
      </c>
      <c r="O843" s="180"/>
      <c r="P843" s="192"/>
      <c r="Q843" s="185" t="str">
        <f t="shared" si="154"/>
        <v>תשושי נפש</v>
      </c>
      <c r="R843" s="185">
        <f t="shared" si="155"/>
        <v>60</v>
      </c>
      <c r="S843" s="185" t="str">
        <f t="shared" si="156"/>
        <v>מטבח וחדר אוכל</v>
      </c>
      <c r="T843" s="186" t="str">
        <f t="shared" si="157"/>
        <v>מיקסר מקצועי</v>
      </c>
      <c r="U843" s="187">
        <f t="shared" si="151"/>
        <v>0</v>
      </c>
      <c r="V843" s="181">
        <f t="shared" si="152"/>
        <v>-1</v>
      </c>
      <c r="W843" s="181">
        <f t="shared" si="153"/>
        <v>4500</v>
      </c>
      <c r="X843" s="181">
        <f t="shared" si="150"/>
        <v>0</v>
      </c>
      <c r="Y843" s="193"/>
      <c r="AA843" s="189" t="str">
        <f>'טבלה מרכזת תקן מקור'!A843</f>
        <v>תשושי נפש</v>
      </c>
      <c r="AB843" s="189">
        <f>'טבלה מרכזת תקן מקור'!B843</f>
        <v>60</v>
      </c>
      <c r="AC843" s="189" t="str">
        <f>'טבלה מרכזת תקן מקור'!C843</f>
        <v>מטבח וחדר אוכל</v>
      </c>
      <c r="AD843" s="189" t="str">
        <f>'טבלה מרכזת תקן מקור'!D843</f>
        <v>מטבח</v>
      </c>
      <c r="AE843" s="189" t="str">
        <f>'טבלה מרכזת תקן מקור'!E843</f>
        <v>מיקסר מקצועי</v>
      </c>
      <c r="AF843" s="189">
        <f>'טבלה מרכזת תקן מקור'!F843</f>
        <v>4500</v>
      </c>
      <c r="AG843" s="189">
        <f>'טבלה מרכזת תקן מקור'!G843</f>
        <v>1</v>
      </c>
      <c r="AH843" s="189">
        <f>'טבלה מרכזת תקן מקור'!H843</f>
        <v>4500</v>
      </c>
    </row>
    <row r="844" spans="2:34" ht="15" thickBot="1" x14ac:dyDescent="0.25">
      <c r="B844" s="190" t="str">
        <f>תקן[[#This Row],[סוג מרכז]]</f>
        <v>תשושי נפש</v>
      </c>
      <c r="C844" s="190">
        <f>תקן[[#This Row],[גודל מרכז]]</f>
        <v>60</v>
      </c>
      <c r="D844" s="190" t="str">
        <f>תקן[[#This Row],[סוג פריט]]</f>
        <v>מטבח וחדר אוכל</v>
      </c>
      <c r="E844" s="190" t="str">
        <f>תקן[[#This Row],[קטגוריה]]</f>
        <v>מטבח</v>
      </c>
      <c r="F844" s="177" t="str">
        <f>תקן[[#This Row],[תיאור הפריט]]</f>
        <v>מכונה לקילוף תפוחי אדמה</v>
      </c>
      <c r="G844" s="190">
        <f>תקן[[#This Row],[עלות פריט]]</f>
        <v>8000</v>
      </c>
      <c r="H844" s="190">
        <f>תקן[[#This Row],[כמות]]</f>
        <v>1</v>
      </c>
      <c r="I844" s="190">
        <f>תקן[[#This Row],[סהכ עלות]]</f>
        <v>8000</v>
      </c>
      <c r="J844" s="191"/>
      <c r="K844" s="179" t="str">
        <f t="shared" si="149"/>
        <v>מכונה לקילוף תפוחי אדמה</v>
      </c>
      <c r="L844" s="180"/>
      <c r="M844" s="181">
        <f t="shared" si="147"/>
        <v>-1</v>
      </c>
      <c r="N844" s="181">
        <f t="shared" si="148"/>
        <v>0</v>
      </c>
      <c r="O844" s="180"/>
      <c r="P844" s="192"/>
      <c r="Q844" s="185" t="str">
        <f t="shared" si="154"/>
        <v>תשושי נפש</v>
      </c>
      <c r="R844" s="185">
        <f t="shared" si="155"/>
        <v>60</v>
      </c>
      <c r="S844" s="185" t="str">
        <f t="shared" si="156"/>
        <v>מטבח וחדר אוכל</v>
      </c>
      <c r="T844" s="186" t="str">
        <f t="shared" si="157"/>
        <v>מכונה לקילוף תפוחי אדמה</v>
      </c>
      <c r="U844" s="187">
        <f t="shared" si="151"/>
        <v>0</v>
      </c>
      <c r="V844" s="181">
        <f t="shared" si="152"/>
        <v>-1</v>
      </c>
      <c r="W844" s="181">
        <f t="shared" si="153"/>
        <v>8000</v>
      </c>
      <c r="X844" s="181">
        <f t="shared" si="150"/>
        <v>0</v>
      </c>
      <c r="Y844" s="193"/>
      <c r="AA844" s="189" t="str">
        <f>'טבלה מרכזת תקן מקור'!A844</f>
        <v>תשושי נפש</v>
      </c>
      <c r="AB844" s="189">
        <f>'טבלה מרכזת תקן מקור'!B844</f>
        <v>60</v>
      </c>
      <c r="AC844" s="189" t="str">
        <f>'טבלה מרכזת תקן מקור'!C844</f>
        <v>מטבח וחדר אוכל</v>
      </c>
      <c r="AD844" s="189" t="str">
        <f>'טבלה מרכזת תקן מקור'!D844</f>
        <v>מטבח</v>
      </c>
      <c r="AE844" s="189" t="str">
        <f>'טבלה מרכזת תקן מקור'!E844</f>
        <v>מכונה לקילוף תפוחי אדמה</v>
      </c>
      <c r="AF844" s="189">
        <f>'טבלה מרכזת תקן מקור'!F844</f>
        <v>8000</v>
      </c>
      <c r="AG844" s="189">
        <f>'טבלה מרכזת תקן מקור'!G844</f>
        <v>1</v>
      </c>
      <c r="AH844" s="189">
        <f>'טבלה מרכזת תקן מקור'!H844</f>
        <v>8000</v>
      </c>
    </row>
    <row r="845" spans="2:34" ht="15" thickBot="1" x14ac:dyDescent="0.25">
      <c r="B845" s="190" t="str">
        <f>תקן[[#This Row],[סוג מרכז]]</f>
        <v>תשושי נפש</v>
      </c>
      <c r="C845" s="190">
        <f>תקן[[#This Row],[גודל מרכז]]</f>
        <v>60</v>
      </c>
      <c r="D845" s="190" t="str">
        <f>תקן[[#This Row],[סוג פריט]]</f>
        <v>מטבח וחדר אוכל</v>
      </c>
      <c r="E845" s="190" t="str">
        <f>תקן[[#This Row],[קטגוריה]]</f>
        <v>מטבח</v>
      </c>
      <c r="F845" s="177" t="str">
        <f>תקן[[#This Row],[תיאור הפריט]]</f>
        <v>מעבד מזון מקצועי</v>
      </c>
      <c r="G845" s="190">
        <f>תקן[[#This Row],[עלות פריט]]</f>
        <v>2500</v>
      </c>
      <c r="H845" s="190">
        <f>תקן[[#This Row],[כמות]]</f>
        <v>1</v>
      </c>
      <c r="I845" s="190">
        <f>תקן[[#This Row],[סהכ עלות]]</f>
        <v>2500</v>
      </c>
      <c r="J845" s="191"/>
      <c r="K845" s="179" t="str">
        <f t="shared" si="149"/>
        <v>מעבד מזון מקצועי</v>
      </c>
      <c r="L845" s="180"/>
      <c r="M845" s="181">
        <f t="shared" si="147"/>
        <v>-1</v>
      </c>
      <c r="N845" s="181">
        <f t="shared" si="148"/>
        <v>0</v>
      </c>
      <c r="O845" s="180"/>
      <c r="P845" s="192"/>
      <c r="Q845" s="185" t="str">
        <f t="shared" si="154"/>
        <v>תשושי נפש</v>
      </c>
      <c r="R845" s="185">
        <f t="shared" si="155"/>
        <v>60</v>
      </c>
      <c r="S845" s="185" t="str">
        <f t="shared" si="156"/>
        <v>מטבח וחדר אוכל</v>
      </c>
      <c r="T845" s="186" t="str">
        <f t="shared" si="157"/>
        <v>מעבד מזון מקצועי</v>
      </c>
      <c r="U845" s="187">
        <f t="shared" si="151"/>
        <v>0</v>
      </c>
      <c r="V845" s="181">
        <f t="shared" si="152"/>
        <v>-1</v>
      </c>
      <c r="W845" s="181">
        <f t="shared" si="153"/>
        <v>2500</v>
      </c>
      <c r="X845" s="181">
        <f t="shared" si="150"/>
        <v>0</v>
      </c>
      <c r="Y845" s="193"/>
      <c r="AA845" s="189" t="str">
        <f>'טבלה מרכזת תקן מקור'!A845</f>
        <v>תשושי נפש</v>
      </c>
      <c r="AB845" s="189">
        <f>'טבלה מרכזת תקן מקור'!B845</f>
        <v>60</v>
      </c>
      <c r="AC845" s="189" t="str">
        <f>'טבלה מרכזת תקן מקור'!C845</f>
        <v>מטבח וחדר אוכל</v>
      </c>
      <c r="AD845" s="189" t="str">
        <f>'טבלה מרכזת תקן מקור'!D845</f>
        <v>מטבח</v>
      </c>
      <c r="AE845" s="189" t="str">
        <f>'טבלה מרכזת תקן מקור'!E845</f>
        <v>מעבד מזון מקצועי</v>
      </c>
      <c r="AF845" s="189">
        <f>'טבלה מרכזת תקן מקור'!F845</f>
        <v>2500</v>
      </c>
      <c r="AG845" s="189">
        <f>'טבלה מרכזת תקן מקור'!G845</f>
        <v>1</v>
      </c>
      <c r="AH845" s="189">
        <f>'טבלה מרכזת תקן מקור'!H845</f>
        <v>2500</v>
      </c>
    </row>
    <row r="846" spans="2:34" ht="15" thickBot="1" x14ac:dyDescent="0.25">
      <c r="B846" s="190" t="str">
        <f>תקן[[#This Row],[סוג מרכז]]</f>
        <v>תשושי נפש</v>
      </c>
      <c r="C846" s="190">
        <f>תקן[[#This Row],[גודל מרכז]]</f>
        <v>60</v>
      </c>
      <c r="D846" s="190" t="str">
        <f>תקן[[#This Row],[סוג פריט]]</f>
        <v>מטבח וחדר אוכל</v>
      </c>
      <c r="E846" s="190" t="str">
        <f>תקן[[#This Row],[קטגוריה]]</f>
        <v>חדר אוכל-כלי הגשה</v>
      </c>
      <c r="F846" s="177" t="str">
        <f>תקן[[#This Row],[תיאור הפריט]]</f>
        <v>מפות בד</v>
      </c>
      <c r="G846" s="190">
        <f>תקן[[#This Row],[עלות פריט]]</f>
        <v>150</v>
      </c>
      <c r="H846" s="190">
        <f>תקן[[#This Row],[כמות]]</f>
        <v>32</v>
      </c>
      <c r="I846" s="190">
        <f>תקן[[#This Row],[סהכ עלות]]</f>
        <v>4800</v>
      </c>
      <c r="J846" s="191"/>
      <c r="K846" s="179" t="str">
        <f t="shared" si="149"/>
        <v>מפות בד</v>
      </c>
      <c r="L846" s="180"/>
      <c r="M846" s="181">
        <f t="shared" si="147"/>
        <v>-32</v>
      </c>
      <c r="N846" s="181">
        <f t="shared" si="148"/>
        <v>0</v>
      </c>
      <c r="O846" s="180"/>
      <c r="P846" s="192"/>
      <c r="Q846" s="185" t="str">
        <f t="shared" si="154"/>
        <v>תשושי נפש</v>
      </c>
      <c r="R846" s="185">
        <f t="shared" si="155"/>
        <v>60</v>
      </c>
      <c r="S846" s="185" t="str">
        <f t="shared" si="156"/>
        <v>מטבח וחדר אוכל</v>
      </c>
      <c r="T846" s="186" t="str">
        <f t="shared" si="157"/>
        <v>מפות בד</v>
      </c>
      <c r="U846" s="187">
        <f t="shared" si="151"/>
        <v>0</v>
      </c>
      <c r="V846" s="181">
        <f t="shared" si="152"/>
        <v>-32</v>
      </c>
      <c r="W846" s="181">
        <f t="shared" si="153"/>
        <v>150</v>
      </c>
      <c r="X846" s="181">
        <f t="shared" si="150"/>
        <v>0</v>
      </c>
      <c r="Y846" s="193"/>
      <c r="AA846" s="189" t="str">
        <f>'טבלה מרכזת תקן מקור'!A846</f>
        <v>תשושי נפש</v>
      </c>
      <c r="AB846" s="189">
        <f>'טבלה מרכזת תקן מקור'!B846</f>
        <v>60</v>
      </c>
      <c r="AC846" s="189" t="str">
        <f>'טבלה מרכזת תקן מקור'!C846</f>
        <v>מטבח וחדר אוכל</v>
      </c>
      <c r="AD846" s="189" t="str">
        <f>'טבלה מרכזת תקן מקור'!D846</f>
        <v>חדר אוכל-כלי הגשה</v>
      </c>
      <c r="AE846" s="189" t="str">
        <f>'טבלה מרכזת תקן מקור'!E846</f>
        <v>מפות בד</v>
      </c>
      <c r="AF846" s="189">
        <f>'טבלה מרכזת תקן מקור'!F846</f>
        <v>150</v>
      </c>
      <c r="AG846" s="189">
        <f>'טבלה מרכזת תקן מקור'!G846</f>
        <v>32</v>
      </c>
      <c r="AH846" s="189">
        <f>'טבלה מרכזת תקן מקור'!H846</f>
        <v>4800</v>
      </c>
    </row>
    <row r="847" spans="2:34" ht="15" thickBot="1" x14ac:dyDescent="0.25">
      <c r="B847" s="190" t="str">
        <f>תקן[[#This Row],[סוג מרכז]]</f>
        <v>תשושי נפש</v>
      </c>
      <c r="C847" s="190">
        <f>תקן[[#This Row],[גודל מרכז]]</f>
        <v>60</v>
      </c>
      <c r="D847" s="190" t="str">
        <f>תקן[[#This Row],[סוג פריט]]</f>
        <v>מטבח וחדר אוכל</v>
      </c>
      <c r="E847" s="190" t="str">
        <f>תקן[[#This Row],[קטגוריה]]</f>
        <v>מטבח</v>
      </c>
      <c r="F847" s="177" t="str">
        <f>תקן[[#This Row],[תיאור הפריט]]</f>
        <v>מקפיא תעשייתי דלת אחת</v>
      </c>
      <c r="G847" s="190">
        <f>תקן[[#This Row],[עלות פריט]]</f>
        <v>9000</v>
      </c>
      <c r="H847" s="190">
        <f>תקן[[#This Row],[כמות]]</f>
        <v>1</v>
      </c>
      <c r="I847" s="190">
        <f>תקן[[#This Row],[סהכ עלות]]</f>
        <v>9000</v>
      </c>
      <c r="J847" s="191"/>
      <c r="K847" s="179" t="str">
        <f t="shared" si="149"/>
        <v>מקפיא תעשייתי דלת אחת</v>
      </c>
      <c r="L847" s="180"/>
      <c r="M847" s="181">
        <f t="shared" si="147"/>
        <v>-1</v>
      </c>
      <c r="N847" s="181">
        <f t="shared" si="148"/>
        <v>0</v>
      </c>
      <c r="O847" s="180"/>
      <c r="P847" s="192"/>
      <c r="Q847" s="185" t="str">
        <f t="shared" si="154"/>
        <v>תשושי נפש</v>
      </c>
      <c r="R847" s="185">
        <f t="shared" si="155"/>
        <v>60</v>
      </c>
      <c r="S847" s="185" t="str">
        <f t="shared" si="156"/>
        <v>מטבח וחדר אוכל</v>
      </c>
      <c r="T847" s="186" t="str">
        <f t="shared" si="157"/>
        <v>מקפיא תעשייתי דלת אחת</v>
      </c>
      <c r="U847" s="187">
        <f t="shared" si="151"/>
        <v>0</v>
      </c>
      <c r="V847" s="181">
        <f t="shared" si="152"/>
        <v>-1</v>
      </c>
      <c r="W847" s="181">
        <f t="shared" si="153"/>
        <v>9000</v>
      </c>
      <c r="X847" s="181">
        <f t="shared" si="150"/>
        <v>0</v>
      </c>
      <c r="Y847" s="193"/>
      <c r="AA847" s="189" t="str">
        <f>'טבלה מרכזת תקן מקור'!A847</f>
        <v>תשושי נפש</v>
      </c>
      <c r="AB847" s="189">
        <f>'טבלה מרכזת תקן מקור'!B847</f>
        <v>60</v>
      </c>
      <c r="AC847" s="189" t="str">
        <f>'טבלה מרכזת תקן מקור'!C847</f>
        <v>מטבח וחדר אוכל</v>
      </c>
      <c r="AD847" s="189" t="str">
        <f>'טבלה מרכזת תקן מקור'!D847</f>
        <v>מטבח</v>
      </c>
      <c r="AE847" s="189" t="str">
        <f>'טבלה מרכזת תקן מקור'!E847</f>
        <v>מקפיא תעשייתי דלת אחת</v>
      </c>
      <c r="AF847" s="189">
        <f>'טבלה מרכזת תקן מקור'!F847</f>
        <v>9000</v>
      </c>
      <c r="AG847" s="189">
        <f>'טבלה מרכזת תקן מקור'!G847</f>
        <v>1</v>
      </c>
      <c r="AH847" s="189">
        <f>'טבלה מרכזת תקן מקור'!H847</f>
        <v>9000</v>
      </c>
    </row>
    <row r="848" spans="2:34" ht="15" thickBot="1" x14ac:dyDescent="0.25">
      <c r="B848" s="190" t="str">
        <f>תקן[[#This Row],[סוג מרכז]]</f>
        <v>תשושי נפש</v>
      </c>
      <c r="C848" s="190">
        <f>תקן[[#This Row],[גודל מרכז]]</f>
        <v>60</v>
      </c>
      <c r="D848" s="190" t="str">
        <f>תקן[[#This Row],[סוג פריט]]</f>
        <v>מטבח וחדר אוכל</v>
      </c>
      <c r="E848" s="190" t="str">
        <f>תקן[[#This Row],[קטגוריה]]</f>
        <v>מטבח</v>
      </c>
      <c r="F848" s="177" t="str">
        <f>תקן[[#This Row],[תיאור הפריט]]</f>
        <v>מקרר תעשייתי דלת אחת</v>
      </c>
      <c r="G848" s="190">
        <f>תקן[[#This Row],[עלות פריט]]</f>
        <v>7700</v>
      </c>
      <c r="H848" s="190">
        <f>תקן[[#This Row],[כמות]]</f>
        <v>0</v>
      </c>
      <c r="I848" s="190">
        <f>תקן[[#This Row],[סהכ עלות]]</f>
        <v>0</v>
      </c>
      <c r="J848" s="191"/>
      <c r="K848" s="179" t="str">
        <f t="shared" si="149"/>
        <v>מקרר תעשייתי דלת אחת</v>
      </c>
      <c r="L848" s="180"/>
      <c r="M848" s="181">
        <f t="shared" si="147"/>
        <v>0</v>
      </c>
      <c r="N848" s="181">
        <f t="shared" si="148"/>
        <v>0</v>
      </c>
      <c r="O848" s="180"/>
      <c r="P848" s="192"/>
      <c r="Q848" s="185" t="str">
        <f t="shared" si="154"/>
        <v>תשושי נפש</v>
      </c>
      <c r="R848" s="185">
        <f t="shared" si="155"/>
        <v>60</v>
      </c>
      <c r="S848" s="185" t="str">
        <f t="shared" si="156"/>
        <v>מטבח וחדר אוכל</v>
      </c>
      <c r="T848" s="186" t="str">
        <f t="shared" si="157"/>
        <v>מקרר תעשייתי דלת אחת</v>
      </c>
      <c r="U848" s="187">
        <f t="shared" si="151"/>
        <v>0</v>
      </c>
      <c r="V848" s="181">
        <f t="shared" si="152"/>
        <v>0</v>
      </c>
      <c r="W848" s="181">
        <f t="shared" si="153"/>
        <v>7700</v>
      </c>
      <c r="X848" s="181">
        <f t="shared" si="150"/>
        <v>0</v>
      </c>
      <c r="Y848" s="193"/>
      <c r="AA848" s="189" t="str">
        <f>'טבלה מרכזת תקן מקור'!A848</f>
        <v>תשושי נפש</v>
      </c>
      <c r="AB848" s="189">
        <f>'טבלה מרכזת תקן מקור'!B848</f>
        <v>60</v>
      </c>
      <c r="AC848" s="189" t="str">
        <f>'טבלה מרכזת תקן מקור'!C848</f>
        <v>מטבח וחדר אוכל</v>
      </c>
      <c r="AD848" s="189" t="str">
        <f>'טבלה מרכזת תקן מקור'!D848</f>
        <v>מטבח</v>
      </c>
      <c r="AE848" s="189" t="str">
        <f>'טבלה מרכזת תקן מקור'!E848</f>
        <v>מקרר תעשייתי דלת אחת</v>
      </c>
      <c r="AF848" s="189">
        <f>'טבלה מרכזת תקן מקור'!F848</f>
        <v>7700</v>
      </c>
      <c r="AG848" s="189">
        <f>'טבלה מרכזת תקן מקור'!G848</f>
        <v>0</v>
      </c>
      <c r="AH848" s="189">
        <f>'טבלה מרכזת תקן מקור'!H848</f>
        <v>0</v>
      </c>
    </row>
    <row r="849" spans="2:34" ht="29.25" thickBot="1" x14ac:dyDescent="0.25">
      <c r="B849" s="190" t="str">
        <f>תקן[[#This Row],[סוג מרכז]]</f>
        <v>תשושי נפש</v>
      </c>
      <c r="C849" s="190">
        <f>תקן[[#This Row],[גודל מרכז]]</f>
        <v>60</v>
      </c>
      <c r="D849" s="190" t="str">
        <f>תקן[[#This Row],[סוג פריט]]</f>
        <v>מטבח וחדר אוכל</v>
      </c>
      <c r="E849" s="190" t="str">
        <f>תקן[[#This Row],[קטגוריה]]</f>
        <v>מטבח</v>
      </c>
      <c r="F849" s="177" t="str">
        <f>תקן[[#This Row],[תיאור הפריט]]</f>
        <v>מקרר תעשייתי שתי דלתות</v>
      </c>
      <c r="G849" s="190">
        <f>תקן[[#This Row],[עלות פריט]]</f>
        <v>10800</v>
      </c>
      <c r="H849" s="190">
        <f>תקן[[#This Row],[כמות]]</f>
        <v>1</v>
      </c>
      <c r="I849" s="190">
        <f>תקן[[#This Row],[סהכ עלות]]</f>
        <v>10800</v>
      </c>
      <c r="J849" s="191"/>
      <c r="K849" s="179" t="str">
        <f t="shared" si="149"/>
        <v>מקרר תעשייתי שתי דלתות</v>
      </c>
      <c r="L849" s="180"/>
      <c r="M849" s="181">
        <f t="shared" si="147"/>
        <v>-1</v>
      </c>
      <c r="N849" s="181">
        <f t="shared" si="148"/>
        <v>0</v>
      </c>
      <c r="O849" s="180"/>
      <c r="P849" s="192"/>
      <c r="Q849" s="185" t="str">
        <f t="shared" si="154"/>
        <v>תשושי נפש</v>
      </c>
      <c r="R849" s="185">
        <f t="shared" si="155"/>
        <v>60</v>
      </c>
      <c r="S849" s="185" t="str">
        <f t="shared" si="156"/>
        <v>מטבח וחדר אוכל</v>
      </c>
      <c r="T849" s="186" t="str">
        <f t="shared" si="157"/>
        <v>מקרר תעשייתי שתי דלתות</v>
      </c>
      <c r="U849" s="187">
        <f t="shared" si="151"/>
        <v>0</v>
      </c>
      <c r="V849" s="181">
        <f t="shared" si="152"/>
        <v>-1</v>
      </c>
      <c r="W849" s="181">
        <f t="shared" si="153"/>
        <v>10800</v>
      </c>
      <c r="X849" s="181">
        <f t="shared" si="150"/>
        <v>0</v>
      </c>
      <c r="Y849" s="193"/>
      <c r="AA849" s="189" t="str">
        <f>'טבלה מרכזת תקן מקור'!A849</f>
        <v>תשושי נפש</v>
      </c>
      <c r="AB849" s="189">
        <f>'טבלה מרכזת תקן מקור'!B849</f>
        <v>60</v>
      </c>
      <c r="AC849" s="189" t="str">
        <f>'טבלה מרכזת תקן מקור'!C849</f>
        <v>מטבח וחדר אוכל</v>
      </c>
      <c r="AD849" s="189" t="str">
        <f>'טבלה מרכזת תקן מקור'!D849</f>
        <v>מטבח</v>
      </c>
      <c r="AE849" s="189" t="str">
        <f>'טבלה מרכזת תקן מקור'!E849</f>
        <v>מקרר תעשייתי שתי דלתות</v>
      </c>
      <c r="AF849" s="189">
        <f>'טבלה מרכזת תקן מקור'!F849</f>
        <v>10800</v>
      </c>
      <c r="AG849" s="189">
        <f>'טבלה מרכזת תקן מקור'!G849</f>
        <v>1</v>
      </c>
      <c r="AH849" s="189">
        <f>'טבלה מרכזת תקן מקור'!H849</f>
        <v>10800</v>
      </c>
    </row>
    <row r="850" spans="2:34" ht="29.25" thickBot="1" x14ac:dyDescent="0.25">
      <c r="B850" s="190" t="str">
        <f>תקן[[#This Row],[סוג מרכז]]</f>
        <v>תשושי נפש</v>
      </c>
      <c r="C850" s="190">
        <f>תקן[[#This Row],[גודל מרכז]]</f>
        <v>60</v>
      </c>
      <c r="D850" s="190" t="str">
        <f>תקן[[#This Row],[סוג פריט]]</f>
        <v>מטבח וחדר אוכל</v>
      </c>
      <c r="E850" s="190" t="str">
        <f>תקן[[#This Row],[קטגוריה]]</f>
        <v>מטבח</v>
      </c>
      <c r="F850" s="177" t="str">
        <f>תקן[[#This Row],[תיאור הפריט]]</f>
        <v>מרכך מים אוטומטי למטבח</v>
      </c>
      <c r="G850" s="190">
        <f>תקן[[#This Row],[עלות פריט]]</f>
        <v>3000</v>
      </c>
      <c r="H850" s="190">
        <f>תקן[[#This Row],[כמות]]</f>
        <v>1</v>
      </c>
      <c r="I850" s="190">
        <f>תקן[[#This Row],[סהכ עלות]]</f>
        <v>3000</v>
      </c>
      <c r="J850" s="191"/>
      <c r="K850" s="179" t="str">
        <f t="shared" si="149"/>
        <v>מרכך מים אוטומטי למטבח</v>
      </c>
      <c r="L850" s="180"/>
      <c r="M850" s="181">
        <f t="shared" si="147"/>
        <v>-1</v>
      </c>
      <c r="N850" s="181">
        <f t="shared" si="148"/>
        <v>0</v>
      </c>
      <c r="O850" s="180"/>
      <c r="P850" s="192"/>
      <c r="Q850" s="185" t="str">
        <f t="shared" si="154"/>
        <v>תשושי נפש</v>
      </c>
      <c r="R850" s="185">
        <f t="shared" si="155"/>
        <v>60</v>
      </c>
      <c r="S850" s="185" t="str">
        <f t="shared" si="156"/>
        <v>מטבח וחדר אוכל</v>
      </c>
      <c r="T850" s="186" t="str">
        <f t="shared" si="157"/>
        <v>מרכך מים אוטומטי למטבח</v>
      </c>
      <c r="U850" s="187">
        <f t="shared" si="151"/>
        <v>0</v>
      </c>
      <c r="V850" s="181">
        <f t="shared" si="152"/>
        <v>-1</v>
      </c>
      <c r="W850" s="181">
        <f t="shared" si="153"/>
        <v>3000</v>
      </c>
      <c r="X850" s="181">
        <f t="shared" si="150"/>
        <v>0</v>
      </c>
      <c r="Y850" s="193"/>
      <c r="AA850" s="189" t="str">
        <f>'טבלה מרכזת תקן מקור'!A850</f>
        <v>תשושי נפש</v>
      </c>
      <c r="AB850" s="189">
        <f>'טבלה מרכזת תקן מקור'!B850</f>
        <v>60</v>
      </c>
      <c r="AC850" s="189" t="str">
        <f>'טבלה מרכזת תקן מקור'!C850</f>
        <v>מטבח וחדר אוכל</v>
      </c>
      <c r="AD850" s="189" t="str">
        <f>'טבלה מרכזת תקן מקור'!D850</f>
        <v>מטבח</v>
      </c>
      <c r="AE850" s="189" t="str">
        <f>'טבלה מרכזת תקן מקור'!E850</f>
        <v>מרכך מים אוטומטי למטבח</v>
      </c>
      <c r="AF850" s="189">
        <f>'טבלה מרכזת תקן מקור'!F850</f>
        <v>3000</v>
      </c>
      <c r="AG850" s="189">
        <f>'טבלה מרכזת תקן מקור'!G850</f>
        <v>1</v>
      </c>
      <c r="AH850" s="189">
        <f>'טבלה מרכזת תקן מקור'!H850</f>
        <v>3000</v>
      </c>
    </row>
    <row r="851" spans="2:34" ht="43.5" thickBot="1" x14ac:dyDescent="0.25">
      <c r="B851" s="190" t="str">
        <f>תקן[[#This Row],[סוג מרכז]]</f>
        <v>תשושי נפש</v>
      </c>
      <c r="C851" s="190">
        <f>תקן[[#This Row],[גודל מרכז]]</f>
        <v>60</v>
      </c>
      <c r="D851" s="190" t="str">
        <f>תקן[[#This Row],[סוג פריט]]</f>
        <v>מטבח וחדר אוכל</v>
      </c>
      <c r="E851" s="190" t="str">
        <f>תקן[[#This Row],[קטגוריה]]</f>
        <v>חדר אוכל-כלי הגשה</v>
      </c>
      <c r="F851" s="177" t="str">
        <f>תקן[[#This Row],[תיאור הפריט]]</f>
        <v>מרקיה, סלסלת לחם, סט מלח פלפל סוכר, מתקן מפיות, קיסמי שיניים</v>
      </c>
      <c r="G851" s="190">
        <f>תקן[[#This Row],[עלות פריט]]</f>
        <v>250</v>
      </c>
      <c r="H851" s="190">
        <f>תקן[[#This Row],[כמות]]</f>
        <v>18</v>
      </c>
      <c r="I851" s="190">
        <f>תקן[[#This Row],[סהכ עלות]]</f>
        <v>4500</v>
      </c>
      <c r="J851" s="191"/>
      <c r="K851" s="179" t="str">
        <f t="shared" si="149"/>
        <v>מרקיה, סלסלת לחם, סט מלח פלפל סוכר, מתקן מפיות, קיסמי שיניים</v>
      </c>
      <c r="L851" s="180"/>
      <c r="M851" s="181">
        <f t="shared" si="147"/>
        <v>-18</v>
      </c>
      <c r="N851" s="181">
        <f t="shared" si="148"/>
        <v>0</v>
      </c>
      <c r="O851" s="180"/>
      <c r="P851" s="192"/>
      <c r="Q851" s="185" t="str">
        <f t="shared" si="154"/>
        <v>תשושי נפש</v>
      </c>
      <c r="R851" s="185">
        <f t="shared" si="155"/>
        <v>60</v>
      </c>
      <c r="S851" s="185" t="str">
        <f t="shared" si="156"/>
        <v>מטבח וחדר אוכל</v>
      </c>
      <c r="T851" s="186" t="str">
        <f t="shared" si="157"/>
        <v>מרקיה, סלסלת לחם, סט מלח פלפל סוכר, מתקן מפיות, קיסמי שיניים</v>
      </c>
      <c r="U851" s="187">
        <f t="shared" si="151"/>
        <v>0</v>
      </c>
      <c r="V851" s="181">
        <f t="shared" si="152"/>
        <v>-18</v>
      </c>
      <c r="W851" s="181">
        <f t="shared" si="153"/>
        <v>250</v>
      </c>
      <c r="X851" s="181">
        <f t="shared" si="150"/>
        <v>0</v>
      </c>
      <c r="Y851" s="193"/>
      <c r="AA851" s="189" t="str">
        <f>'טבלה מרכזת תקן מקור'!A851</f>
        <v>תשושי נפש</v>
      </c>
      <c r="AB851" s="189">
        <f>'טבלה מרכזת תקן מקור'!B851</f>
        <v>60</v>
      </c>
      <c r="AC851" s="189" t="str">
        <f>'טבלה מרכזת תקן מקור'!C851</f>
        <v>מטבח וחדר אוכל</v>
      </c>
      <c r="AD851" s="189" t="str">
        <f>'טבלה מרכזת תקן מקור'!D851</f>
        <v>חדר אוכל-כלי הגשה</v>
      </c>
      <c r="AE851" s="189" t="str">
        <f>'טבלה מרכזת תקן מקור'!E851</f>
        <v>מרקיה, סלסלת לחם, סט מלח פלפל סוכר, מתקן מפיות, קיסמי שיניים</v>
      </c>
      <c r="AF851" s="189">
        <f>'טבלה מרכזת תקן מקור'!F851</f>
        <v>250</v>
      </c>
      <c r="AG851" s="189">
        <f>'טבלה מרכזת תקן מקור'!G851</f>
        <v>18</v>
      </c>
      <c r="AH851" s="189">
        <f>'טבלה מרכזת תקן מקור'!H851</f>
        <v>4500</v>
      </c>
    </row>
    <row r="852" spans="2:34" ht="15" thickBot="1" x14ac:dyDescent="0.25">
      <c r="B852" s="190" t="str">
        <f>תקן[[#This Row],[סוג מרכז]]</f>
        <v>תשושי נפש</v>
      </c>
      <c r="C852" s="190">
        <f>תקן[[#This Row],[גודל מרכז]]</f>
        <v>60</v>
      </c>
      <c r="D852" s="190" t="str">
        <f>תקן[[#This Row],[סוג פריט]]</f>
        <v>מטבח וחדר אוכל</v>
      </c>
      <c r="E852" s="190" t="str">
        <f>תקן[[#This Row],[קטגוריה]]</f>
        <v>מטבח</v>
      </c>
      <c r="F852" s="177" t="str">
        <f>תקן[[#This Row],[תיאור הפריט]]</f>
        <v>עגלת 3 קומות</v>
      </c>
      <c r="G852" s="190">
        <f>תקן[[#This Row],[עלות פריט]]</f>
        <v>1000</v>
      </c>
      <c r="H852" s="190">
        <f>תקן[[#This Row],[כמות]]</f>
        <v>2</v>
      </c>
      <c r="I852" s="190">
        <f>תקן[[#This Row],[סהכ עלות]]</f>
        <v>2000</v>
      </c>
      <c r="J852" s="191"/>
      <c r="K852" s="179" t="str">
        <f t="shared" si="149"/>
        <v>עגלת 3 קומות</v>
      </c>
      <c r="L852" s="180"/>
      <c r="M852" s="181">
        <f t="shared" si="147"/>
        <v>-2</v>
      </c>
      <c r="N852" s="181">
        <f t="shared" si="148"/>
        <v>0</v>
      </c>
      <c r="O852" s="180"/>
      <c r="P852" s="192"/>
      <c r="Q852" s="185" t="str">
        <f t="shared" si="154"/>
        <v>תשושי נפש</v>
      </c>
      <c r="R852" s="185">
        <f t="shared" si="155"/>
        <v>60</v>
      </c>
      <c r="S852" s="185" t="str">
        <f t="shared" si="156"/>
        <v>מטבח וחדר אוכל</v>
      </c>
      <c r="T852" s="186" t="str">
        <f t="shared" si="157"/>
        <v>עגלת 3 קומות</v>
      </c>
      <c r="U852" s="187">
        <f t="shared" si="151"/>
        <v>0</v>
      </c>
      <c r="V852" s="181">
        <f t="shared" si="152"/>
        <v>-2</v>
      </c>
      <c r="W852" s="181">
        <f t="shared" si="153"/>
        <v>1000</v>
      </c>
      <c r="X852" s="181">
        <f t="shared" si="150"/>
        <v>0</v>
      </c>
      <c r="Y852" s="193"/>
      <c r="AA852" s="189" t="str">
        <f>'טבלה מרכזת תקן מקור'!A852</f>
        <v>תשושי נפש</v>
      </c>
      <c r="AB852" s="189">
        <f>'טבלה מרכזת תקן מקור'!B852</f>
        <v>60</v>
      </c>
      <c r="AC852" s="189" t="str">
        <f>'טבלה מרכזת תקן מקור'!C852</f>
        <v>מטבח וחדר אוכל</v>
      </c>
      <c r="AD852" s="189" t="str">
        <f>'טבלה מרכזת תקן מקור'!D852</f>
        <v>מטבח</v>
      </c>
      <c r="AE852" s="189" t="str">
        <f>'טבלה מרכזת תקן מקור'!E852</f>
        <v>עגלת 3 קומות</v>
      </c>
      <c r="AF852" s="189">
        <f>'טבלה מרכזת תקן מקור'!F852</f>
        <v>1000</v>
      </c>
      <c r="AG852" s="189">
        <f>'טבלה מרכזת תקן מקור'!G852</f>
        <v>2</v>
      </c>
      <c r="AH852" s="189">
        <f>'טבלה מרכזת תקן מקור'!H852</f>
        <v>2000</v>
      </c>
    </row>
    <row r="853" spans="2:34" ht="15" thickBot="1" x14ac:dyDescent="0.25">
      <c r="B853" s="190" t="str">
        <f>תקן[[#This Row],[סוג מרכז]]</f>
        <v>תשושי נפש</v>
      </c>
      <c r="C853" s="190">
        <f>תקן[[#This Row],[גודל מרכז]]</f>
        <v>60</v>
      </c>
      <c r="D853" s="190" t="str">
        <f>תקן[[#This Row],[סוג פריט]]</f>
        <v>מטבח וחדר אוכל</v>
      </c>
      <c r="E853" s="190" t="str">
        <f>תקן[[#This Row],[קטגוריה]]</f>
        <v>מטבח</v>
      </c>
      <c r="F853" s="177" t="str">
        <f>תקן[[#This Row],[תיאור הפריט]]</f>
        <v>עגלת נירוסטה לפח אשפה</v>
      </c>
      <c r="G853" s="190">
        <f>תקן[[#This Row],[עלות פריט]]</f>
        <v>500</v>
      </c>
      <c r="H853" s="190">
        <f>תקן[[#This Row],[כמות]]</f>
        <v>1</v>
      </c>
      <c r="I853" s="190">
        <f>תקן[[#This Row],[סהכ עלות]]</f>
        <v>500</v>
      </c>
      <c r="J853" s="191"/>
      <c r="K853" s="179" t="str">
        <f t="shared" si="149"/>
        <v>עגלת נירוסטה לפח אשפה</v>
      </c>
      <c r="L853" s="180"/>
      <c r="M853" s="181">
        <f t="shared" si="147"/>
        <v>-1</v>
      </c>
      <c r="N853" s="181">
        <f t="shared" si="148"/>
        <v>0</v>
      </c>
      <c r="O853" s="180"/>
      <c r="P853" s="192"/>
      <c r="Q853" s="185" t="str">
        <f t="shared" si="154"/>
        <v>תשושי נפש</v>
      </c>
      <c r="R853" s="185">
        <f t="shared" si="155"/>
        <v>60</v>
      </c>
      <c r="S853" s="185" t="str">
        <f t="shared" si="156"/>
        <v>מטבח וחדר אוכל</v>
      </c>
      <c r="T853" s="186" t="str">
        <f t="shared" si="157"/>
        <v>עגלת נירוסטה לפח אשפה</v>
      </c>
      <c r="U853" s="187">
        <f t="shared" si="151"/>
        <v>0</v>
      </c>
      <c r="V853" s="181">
        <f t="shared" si="152"/>
        <v>-1</v>
      </c>
      <c r="W853" s="181">
        <f t="shared" si="153"/>
        <v>500</v>
      </c>
      <c r="X853" s="181">
        <f t="shared" si="150"/>
        <v>0</v>
      </c>
      <c r="Y853" s="193"/>
      <c r="AA853" s="189" t="str">
        <f>'טבלה מרכזת תקן מקור'!A853</f>
        <v>תשושי נפש</v>
      </c>
      <c r="AB853" s="189">
        <f>'טבלה מרכזת תקן מקור'!B853</f>
        <v>60</v>
      </c>
      <c r="AC853" s="189" t="str">
        <f>'טבלה מרכזת תקן מקור'!C853</f>
        <v>מטבח וחדר אוכל</v>
      </c>
      <c r="AD853" s="189" t="str">
        <f>'טבלה מרכזת תקן מקור'!D853</f>
        <v>מטבח</v>
      </c>
      <c r="AE853" s="189" t="str">
        <f>'טבלה מרכזת תקן מקור'!E853</f>
        <v>עגלת נירוסטה לפח אשפה</v>
      </c>
      <c r="AF853" s="189">
        <f>'טבלה מרכזת תקן מקור'!F853</f>
        <v>500</v>
      </c>
      <c r="AG853" s="189">
        <f>'טבלה מרכזת תקן מקור'!G853</f>
        <v>1</v>
      </c>
      <c r="AH853" s="189">
        <f>'טבלה מרכזת תקן מקור'!H853</f>
        <v>500</v>
      </c>
    </row>
    <row r="854" spans="2:34" ht="15" thickBot="1" x14ac:dyDescent="0.25">
      <c r="B854" s="190" t="str">
        <f>תקן[[#This Row],[סוג מרכז]]</f>
        <v>תשושי נפש</v>
      </c>
      <c r="C854" s="190">
        <f>תקן[[#This Row],[גודל מרכז]]</f>
        <v>60</v>
      </c>
      <c r="D854" s="190" t="str">
        <f>תקן[[#This Row],[סוג פריט]]</f>
        <v>מטבח וחדר אוכל</v>
      </c>
      <c r="E854" s="190" t="str">
        <f>תקן[[#This Row],[קטגוריה]]</f>
        <v>מטבח</v>
      </c>
      <c r="F854" s="177" t="str">
        <f>תקן[[#This Row],[תיאור הפריט]]</f>
        <v>קומביסטימר+מעמד</v>
      </c>
      <c r="G854" s="190">
        <f>תקן[[#This Row],[עלות פריט]]</f>
        <v>15000</v>
      </c>
      <c r="H854" s="190">
        <f>תקן[[#This Row],[כמות]]</f>
        <v>2</v>
      </c>
      <c r="I854" s="190">
        <f>תקן[[#This Row],[סהכ עלות]]</f>
        <v>30000</v>
      </c>
      <c r="J854" s="191"/>
      <c r="K854" s="179" t="str">
        <f t="shared" si="149"/>
        <v>קומביסטימר+מעמד</v>
      </c>
      <c r="L854" s="180"/>
      <c r="M854" s="181">
        <f t="shared" si="147"/>
        <v>-2</v>
      </c>
      <c r="N854" s="181">
        <f t="shared" si="148"/>
        <v>0</v>
      </c>
      <c r="O854" s="180"/>
      <c r="P854" s="192"/>
      <c r="Q854" s="185" t="str">
        <f t="shared" si="154"/>
        <v>תשושי נפש</v>
      </c>
      <c r="R854" s="185">
        <f t="shared" si="155"/>
        <v>60</v>
      </c>
      <c r="S854" s="185" t="str">
        <f t="shared" si="156"/>
        <v>מטבח וחדר אוכל</v>
      </c>
      <c r="T854" s="186" t="str">
        <f t="shared" si="157"/>
        <v>קומביסטימר+מעמד</v>
      </c>
      <c r="U854" s="187">
        <f t="shared" si="151"/>
        <v>0</v>
      </c>
      <c r="V854" s="181">
        <f t="shared" si="152"/>
        <v>-2</v>
      </c>
      <c r="W854" s="181">
        <f t="shared" si="153"/>
        <v>15000</v>
      </c>
      <c r="X854" s="181">
        <f t="shared" si="150"/>
        <v>0</v>
      </c>
      <c r="Y854" s="193"/>
      <c r="AA854" s="189" t="str">
        <f>'טבלה מרכזת תקן מקור'!A854</f>
        <v>תשושי נפש</v>
      </c>
      <c r="AB854" s="189">
        <f>'טבלה מרכזת תקן מקור'!B854</f>
        <v>60</v>
      </c>
      <c r="AC854" s="189" t="str">
        <f>'טבלה מרכזת תקן מקור'!C854</f>
        <v>מטבח וחדר אוכל</v>
      </c>
      <c r="AD854" s="189" t="str">
        <f>'טבלה מרכזת תקן מקור'!D854</f>
        <v>מטבח</v>
      </c>
      <c r="AE854" s="189" t="str">
        <f>'טבלה מרכזת תקן מקור'!E854</f>
        <v>קומביסטימר+מעמד</v>
      </c>
      <c r="AF854" s="189">
        <f>'טבלה מרכזת תקן מקור'!F854</f>
        <v>15000</v>
      </c>
      <c r="AG854" s="189">
        <f>'טבלה מרכזת תקן מקור'!G854</f>
        <v>2</v>
      </c>
      <c r="AH854" s="189">
        <f>'טבלה מרכזת תקן מקור'!H854</f>
        <v>30000</v>
      </c>
    </row>
    <row r="855" spans="2:34" ht="15" thickBot="1" x14ac:dyDescent="0.25">
      <c r="B855" s="190" t="str">
        <f>תקן[[#This Row],[סוג מרכז]]</f>
        <v>תשושי נפש</v>
      </c>
      <c r="C855" s="190">
        <f>תקן[[#This Row],[גודל מרכז]]</f>
        <v>60</v>
      </c>
      <c r="D855" s="190" t="str">
        <f>תקן[[#This Row],[סוג פריט]]</f>
        <v>מטבח וחדר אוכל</v>
      </c>
      <c r="E855" s="190" t="str">
        <f>תקן[[#This Row],[קטגוריה]]</f>
        <v>מטבח</v>
      </c>
      <c r="F855" s="177" t="str">
        <f>תקן[[#This Row],[תיאור הפריט]]</f>
        <v>קוצץ ירקות מקצועי</v>
      </c>
      <c r="G855" s="190">
        <f>תקן[[#This Row],[עלות פריט]]</f>
        <v>5000</v>
      </c>
      <c r="H855" s="190">
        <f>תקן[[#This Row],[כמות]]</f>
        <v>1</v>
      </c>
      <c r="I855" s="190">
        <f>תקן[[#This Row],[סהכ עלות]]</f>
        <v>5000</v>
      </c>
      <c r="J855" s="191"/>
      <c r="K855" s="179" t="str">
        <f t="shared" si="149"/>
        <v>קוצץ ירקות מקצועי</v>
      </c>
      <c r="L855" s="180"/>
      <c r="M855" s="181">
        <f t="shared" si="147"/>
        <v>-1</v>
      </c>
      <c r="N855" s="181">
        <f t="shared" si="148"/>
        <v>0</v>
      </c>
      <c r="O855" s="180"/>
      <c r="P855" s="192"/>
      <c r="Q855" s="185" t="str">
        <f t="shared" si="154"/>
        <v>תשושי נפש</v>
      </c>
      <c r="R855" s="185">
        <f t="shared" si="155"/>
        <v>60</v>
      </c>
      <c r="S855" s="185" t="str">
        <f t="shared" si="156"/>
        <v>מטבח וחדר אוכל</v>
      </c>
      <c r="T855" s="186" t="str">
        <f t="shared" si="157"/>
        <v>קוצץ ירקות מקצועי</v>
      </c>
      <c r="U855" s="187">
        <f t="shared" si="151"/>
        <v>0</v>
      </c>
      <c r="V855" s="181">
        <f t="shared" si="152"/>
        <v>-1</v>
      </c>
      <c r="W855" s="181">
        <f t="shared" si="153"/>
        <v>5000</v>
      </c>
      <c r="X855" s="181">
        <f t="shared" si="150"/>
        <v>0</v>
      </c>
      <c r="Y855" s="193"/>
      <c r="AA855" s="189" t="str">
        <f>'טבלה מרכזת תקן מקור'!A855</f>
        <v>תשושי נפש</v>
      </c>
      <c r="AB855" s="189">
        <f>'טבלה מרכזת תקן מקור'!B855</f>
        <v>60</v>
      </c>
      <c r="AC855" s="189" t="str">
        <f>'טבלה מרכזת תקן מקור'!C855</f>
        <v>מטבח וחדר אוכל</v>
      </c>
      <c r="AD855" s="189" t="str">
        <f>'טבלה מרכזת תקן מקור'!D855</f>
        <v>מטבח</v>
      </c>
      <c r="AE855" s="189" t="str">
        <f>'טבלה מרכזת תקן מקור'!E855</f>
        <v>קוצץ ירקות מקצועי</v>
      </c>
      <c r="AF855" s="189">
        <f>'טבלה מרכזת תקן מקור'!F855</f>
        <v>5000</v>
      </c>
      <c r="AG855" s="189">
        <f>'טבלה מרכזת תקן מקור'!G855</f>
        <v>1</v>
      </c>
      <c r="AH855" s="189">
        <f>'טבלה מרכזת תקן מקור'!H855</f>
        <v>5000</v>
      </c>
    </row>
    <row r="856" spans="2:34" ht="43.5" thickBot="1" x14ac:dyDescent="0.25">
      <c r="B856" s="190" t="str">
        <f>תקן[[#This Row],[סוג מרכז]]</f>
        <v>תשושי נפש</v>
      </c>
      <c r="C856" s="190">
        <f>תקן[[#This Row],[גודל מרכז]]</f>
        <v>60</v>
      </c>
      <c r="D856" s="190" t="str">
        <f>תקן[[#This Row],[סוג פריט]]</f>
        <v>מטבח וחדר אוכל</v>
      </c>
      <c r="E856" s="190" t="str">
        <f>תקן[[#This Row],[קטגוריה]]</f>
        <v>חדר אוכל-כלי הגשה</v>
      </c>
      <c r="F856" s="177" t="str">
        <f>תקן[[#This Row],[תיאור הפריט]]</f>
        <v>קערות הגשה, מצקות וכפות הגשה, ארגזי פלסטויק לאיסוף</v>
      </c>
      <c r="G856" s="190">
        <f>תקן[[#This Row],[עלות פריט]]</f>
        <v>1200</v>
      </c>
      <c r="H856" s="190">
        <f>תקן[[#This Row],[כמות]]</f>
        <v>3</v>
      </c>
      <c r="I856" s="190">
        <f>תקן[[#This Row],[סהכ עלות]]</f>
        <v>3600</v>
      </c>
      <c r="J856" s="191"/>
      <c r="K856" s="179" t="str">
        <f t="shared" si="149"/>
        <v>קערות הגשה, מצקות וכפות הגשה, ארגזי פלסטויק לאיסוף</v>
      </c>
      <c r="L856" s="180"/>
      <c r="M856" s="181">
        <f t="shared" si="147"/>
        <v>-3</v>
      </c>
      <c r="N856" s="181">
        <f t="shared" si="148"/>
        <v>0</v>
      </c>
      <c r="O856" s="180"/>
      <c r="P856" s="192"/>
      <c r="Q856" s="185" t="str">
        <f t="shared" si="154"/>
        <v>תשושי נפש</v>
      </c>
      <c r="R856" s="185">
        <f t="shared" si="155"/>
        <v>60</v>
      </c>
      <c r="S856" s="185" t="str">
        <f t="shared" si="156"/>
        <v>מטבח וחדר אוכל</v>
      </c>
      <c r="T856" s="186" t="str">
        <f t="shared" si="157"/>
        <v>קערות הגשה, מצקות וכפות הגשה, ארגזי פלסטויק לאיסוף</v>
      </c>
      <c r="U856" s="187">
        <f t="shared" si="151"/>
        <v>0</v>
      </c>
      <c r="V856" s="181">
        <f t="shared" si="152"/>
        <v>-3</v>
      </c>
      <c r="W856" s="181">
        <f t="shared" si="153"/>
        <v>1200</v>
      </c>
      <c r="X856" s="181">
        <f t="shared" si="150"/>
        <v>0</v>
      </c>
      <c r="Y856" s="193"/>
      <c r="AA856" s="189" t="str">
        <f>'טבלה מרכזת תקן מקור'!A856</f>
        <v>תשושי נפש</v>
      </c>
      <c r="AB856" s="189">
        <f>'טבלה מרכזת תקן מקור'!B856</f>
        <v>60</v>
      </c>
      <c r="AC856" s="189" t="str">
        <f>'טבלה מרכזת תקן מקור'!C856</f>
        <v>מטבח וחדר אוכל</v>
      </c>
      <c r="AD856" s="189" t="str">
        <f>'טבלה מרכזת תקן מקור'!D856</f>
        <v>חדר אוכל-כלי הגשה</v>
      </c>
      <c r="AE856" s="189" t="str">
        <f>'טבלה מרכזת תקן מקור'!E856</f>
        <v>קערות הגשה, מצקות וכפות הגשה, ארגזי פלסטויק לאיסוף</v>
      </c>
      <c r="AF856" s="189">
        <f>'טבלה מרכזת תקן מקור'!F856</f>
        <v>1200</v>
      </c>
      <c r="AG856" s="189">
        <f>'טבלה מרכזת תקן מקור'!G856</f>
        <v>3</v>
      </c>
      <c r="AH856" s="189">
        <f>'טבלה מרכזת תקן מקור'!H856</f>
        <v>3600</v>
      </c>
    </row>
    <row r="857" spans="2:34" ht="29.25" thickBot="1" x14ac:dyDescent="0.25">
      <c r="B857" s="190" t="str">
        <f>תקן[[#This Row],[סוג מרכז]]</f>
        <v>תשושי נפש</v>
      </c>
      <c r="C857" s="190">
        <f>תקן[[#This Row],[גודל מרכז]]</f>
        <v>60</v>
      </c>
      <c r="D857" s="190" t="str">
        <f>תקן[[#This Row],[סוג פריט]]</f>
        <v>מטבח וחדר אוכל</v>
      </c>
      <c r="E857" s="190" t="str">
        <f>תקן[[#This Row],[קטגוריה]]</f>
        <v>כלי הכנה-מטבח מחמם</v>
      </c>
      <c r="F857" s="177" t="str">
        <f>תקן[[#This Row],[תיאור הפריט]]</f>
        <v>קערות וקעריות מסוגים שונים</v>
      </c>
      <c r="G857" s="190">
        <f>תקן[[#This Row],[עלות פריט]]</f>
        <v>500</v>
      </c>
      <c r="H857" s="190">
        <f>תקן[[#This Row],[כמות]]</f>
        <v>2</v>
      </c>
      <c r="I857" s="190">
        <f>תקן[[#This Row],[סהכ עלות]]</f>
        <v>1000</v>
      </c>
      <c r="J857" s="191"/>
      <c r="K857" s="179" t="str">
        <f t="shared" si="149"/>
        <v>קערות וקעריות מסוגים שונים</v>
      </c>
      <c r="L857" s="180"/>
      <c r="M857" s="181">
        <f t="shared" si="147"/>
        <v>-2</v>
      </c>
      <c r="N857" s="181">
        <f t="shared" si="148"/>
        <v>0</v>
      </c>
      <c r="O857" s="180"/>
      <c r="P857" s="192"/>
      <c r="Q857" s="185" t="str">
        <f t="shared" si="154"/>
        <v>תשושי נפש</v>
      </c>
      <c r="R857" s="185">
        <f t="shared" si="155"/>
        <v>60</v>
      </c>
      <c r="S857" s="185" t="str">
        <f t="shared" si="156"/>
        <v>מטבח וחדר אוכל</v>
      </c>
      <c r="T857" s="186" t="str">
        <f t="shared" si="157"/>
        <v>קערות וקעריות מסוגים שונים</v>
      </c>
      <c r="U857" s="187">
        <f t="shared" si="151"/>
        <v>0</v>
      </c>
      <c r="V857" s="181">
        <f t="shared" si="152"/>
        <v>-2</v>
      </c>
      <c r="W857" s="181">
        <f t="shared" si="153"/>
        <v>500</v>
      </c>
      <c r="X857" s="181">
        <f t="shared" si="150"/>
        <v>0</v>
      </c>
      <c r="Y857" s="193"/>
      <c r="AA857" s="189" t="str">
        <f>'טבלה מרכזת תקן מקור'!A857</f>
        <v>תשושי נפש</v>
      </c>
      <c r="AB857" s="189">
        <f>'טבלה מרכזת תקן מקור'!B857</f>
        <v>60</v>
      </c>
      <c r="AC857" s="189" t="str">
        <f>'טבלה מרכזת תקן מקור'!C857</f>
        <v>מטבח וחדר אוכל</v>
      </c>
      <c r="AD857" s="189" t="str">
        <f>'טבלה מרכזת תקן מקור'!D857</f>
        <v>כלי הכנה-מטבח מחמם</v>
      </c>
      <c r="AE857" s="189" t="str">
        <f>'טבלה מרכזת תקן מקור'!E857</f>
        <v>קערות וקעריות מסוגים שונים</v>
      </c>
      <c r="AF857" s="189">
        <f>'טבלה מרכזת תקן מקור'!F857</f>
        <v>500</v>
      </c>
      <c r="AG857" s="189">
        <f>'טבלה מרכזת תקן מקור'!G857</f>
        <v>2</v>
      </c>
      <c r="AH857" s="189">
        <f>'טבלה מרכזת תקן מקור'!H857</f>
        <v>1000</v>
      </c>
    </row>
    <row r="858" spans="2:34" ht="29.25" thickBot="1" x14ac:dyDescent="0.25">
      <c r="B858" s="190" t="str">
        <f>תקן[[#This Row],[סוג מרכז]]</f>
        <v>תשושי נפש</v>
      </c>
      <c r="C858" s="190">
        <f>תקן[[#This Row],[גודל מרכז]]</f>
        <v>60</v>
      </c>
      <c r="D858" s="190" t="str">
        <f>תקן[[#This Row],[סוג פריט]]</f>
        <v>מטבח וחדר אוכל</v>
      </c>
      <c r="E858" s="190" t="str">
        <f>תקן[[#This Row],[קטגוריה]]</f>
        <v>מטבח</v>
      </c>
      <c r="F858" s="177" t="str">
        <f>תקן[[#This Row],[תיאור הפריט]]</f>
        <v>שולחן ( 2 מ') עם כיור כפול + מדף תחתוןן</v>
      </c>
      <c r="G858" s="190">
        <f>תקן[[#This Row],[עלות פריט]]</f>
        <v>4200</v>
      </c>
      <c r="H858" s="190">
        <f>תקן[[#This Row],[כמות]]</f>
        <v>1</v>
      </c>
      <c r="I858" s="190">
        <f>תקן[[#This Row],[סהכ עלות]]</f>
        <v>4200</v>
      </c>
      <c r="J858" s="191"/>
      <c r="K858" s="179" t="str">
        <f t="shared" si="149"/>
        <v>שולחן ( 2 מ') עם כיור כפול + מדף תחתוןן</v>
      </c>
      <c r="L858" s="180"/>
      <c r="M858" s="181">
        <f t="shared" si="147"/>
        <v>-1</v>
      </c>
      <c r="N858" s="181">
        <f t="shared" si="148"/>
        <v>0</v>
      </c>
      <c r="O858" s="180"/>
      <c r="P858" s="192"/>
      <c r="Q858" s="185" t="str">
        <f t="shared" si="154"/>
        <v>תשושי נפש</v>
      </c>
      <c r="R858" s="185">
        <f t="shared" si="155"/>
        <v>60</v>
      </c>
      <c r="S858" s="185" t="str">
        <f t="shared" si="156"/>
        <v>מטבח וחדר אוכל</v>
      </c>
      <c r="T858" s="186" t="str">
        <f t="shared" si="157"/>
        <v>שולחן ( 2 מ') עם כיור כפול + מדף תחתוןן</v>
      </c>
      <c r="U858" s="187">
        <f t="shared" si="151"/>
        <v>0</v>
      </c>
      <c r="V858" s="181">
        <f t="shared" si="152"/>
        <v>-1</v>
      </c>
      <c r="W858" s="181">
        <f t="shared" si="153"/>
        <v>4200</v>
      </c>
      <c r="X858" s="181">
        <f t="shared" si="150"/>
        <v>0</v>
      </c>
      <c r="Y858" s="193"/>
      <c r="AA858" s="189" t="str">
        <f>'טבלה מרכזת תקן מקור'!A858</f>
        <v>תשושי נפש</v>
      </c>
      <c r="AB858" s="189">
        <f>'טבלה מרכזת תקן מקור'!B858</f>
        <v>60</v>
      </c>
      <c r="AC858" s="189" t="str">
        <f>'טבלה מרכזת תקן מקור'!C858</f>
        <v>מטבח וחדר אוכל</v>
      </c>
      <c r="AD858" s="189" t="str">
        <f>'טבלה מרכזת תקן מקור'!D858</f>
        <v>מטבח</v>
      </c>
      <c r="AE858" s="189" t="str">
        <f>'טבלה מרכזת תקן מקור'!E858</f>
        <v>שולחן ( 2 מ') עם כיור כפול + מדף תחתוןן</v>
      </c>
      <c r="AF858" s="189">
        <f>'טבלה מרכזת תקן מקור'!F858</f>
        <v>4200</v>
      </c>
      <c r="AG858" s="189">
        <f>'טבלה מרכזת תקן מקור'!G858</f>
        <v>1</v>
      </c>
      <c r="AH858" s="189">
        <f>'טבלה מרכזת תקן מקור'!H858</f>
        <v>4200</v>
      </c>
    </row>
    <row r="859" spans="2:34" ht="29.25" thickBot="1" x14ac:dyDescent="0.25">
      <c r="B859" s="190" t="str">
        <f>תקן[[#This Row],[סוג מרכז]]</f>
        <v>תשושי נפש</v>
      </c>
      <c r="C859" s="190">
        <f>תקן[[#This Row],[גודל מרכז]]</f>
        <v>60</v>
      </c>
      <c r="D859" s="190" t="str">
        <f>תקן[[#This Row],[סוג פריט]]</f>
        <v>מטבח וחדר אוכל</v>
      </c>
      <c r="E859" s="190" t="str">
        <f>תקן[[#This Row],[קטגוריה]]</f>
        <v>מטבח</v>
      </c>
      <c r="F859" s="177" t="str">
        <f>תקן[[#This Row],[תיאור הפריט]]</f>
        <v>שולחן עבודה ללא כיורים + מדף תחתון</v>
      </c>
      <c r="G859" s="190">
        <f>תקן[[#This Row],[עלות פריט]]</f>
        <v>2500</v>
      </c>
      <c r="H859" s="190">
        <f>תקן[[#This Row],[כמות]]</f>
        <v>3</v>
      </c>
      <c r="I859" s="190">
        <f>תקן[[#This Row],[סהכ עלות]]</f>
        <v>7500</v>
      </c>
      <c r="J859" s="191"/>
      <c r="K859" s="179" t="str">
        <f t="shared" si="149"/>
        <v>שולחן עבודה ללא כיורים + מדף תחתון</v>
      </c>
      <c r="L859" s="180"/>
      <c r="M859" s="181">
        <f t="shared" si="147"/>
        <v>-3</v>
      </c>
      <c r="N859" s="181">
        <f t="shared" si="148"/>
        <v>0</v>
      </c>
      <c r="O859" s="180"/>
      <c r="P859" s="192"/>
      <c r="Q859" s="185" t="str">
        <f t="shared" si="154"/>
        <v>תשושי נפש</v>
      </c>
      <c r="R859" s="185">
        <f t="shared" si="155"/>
        <v>60</v>
      </c>
      <c r="S859" s="185" t="str">
        <f t="shared" si="156"/>
        <v>מטבח וחדר אוכל</v>
      </c>
      <c r="T859" s="186" t="str">
        <f t="shared" si="157"/>
        <v>שולחן עבודה ללא כיורים + מדף תחתון</v>
      </c>
      <c r="U859" s="187">
        <f t="shared" si="151"/>
        <v>0</v>
      </c>
      <c r="V859" s="181">
        <f t="shared" si="152"/>
        <v>-3</v>
      </c>
      <c r="W859" s="181">
        <f t="shared" si="153"/>
        <v>2500</v>
      </c>
      <c r="X859" s="181">
        <f t="shared" si="150"/>
        <v>0</v>
      </c>
      <c r="Y859" s="193"/>
      <c r="AA859" s="189" t="str">
        <f>'טבלה מרכזת תקן מקור'!A859</f>
        <v>תשושי נפש</v>
      </c>
      <c r="AB859" s="189">
        <f>'טבלה מרכזת תקן מקור'!B859</f>
        <v>60</v>
      </c>
      <c r="AC859" s="189" t="str">
        <f>'טבלה מרכזת תקן מקור'!C859</f>
        <v>מטבח וחדר אוכל</v>
      </c>
      <c r="AD859" s="189" t="str">
        <f>'טבלה מרכזת תקן מקור'!D859</f>
        <v>מטבח</v>
      </c>
      <c r="AE859" s="189" t="str">
        <f>'טבלה מרכזת תקן מקור'!E859</f>
        <v>שולחן עבודה ללא כיורים + מדף תחתון</v>
      </c>
      <c r="AF859" s="189">
        <f>'טבלה מרכזת תקן מקור'!F859</f>
        <v>2500</v>
      </c>
      <c r="AG859" s="189">
        <f>'טבלה מרכזת תקן מקור'!G859</f>
        <v>3</v>
      </c>
      <c r="AH859" s="189">
        <f>'טבלה מרכזת תקן מקור'!H859</f>
        <v>7500</v>
      </c>
    </row>
    <row r="860" spans="2:34" ht="29.25" thickBot="1" x14ac:dyDescent="0.25">
      <c r="B860" s="190" t="str">
        <f>תקן[[#This Row],[סוג מרכז]]</f>
        <v>תשושי נפש</v>
      </c>
      <c r="C860" s="190">
        <f>תקן[[#This Row],[גודל מרכז]]</f>
        <v>60</v>
      </c>
      <c r="D860" s="190" t="str">
        <f>תקן[[#This Row],[סוג פריט]]</f>
        <v>מטבח וחדר אוכל</v>
      </c>
      <c r="E860" s="190" t="str">
        <f>תקן[[#This Row],[קטגוריה]]</f>
        <v>מטבח</v>
      </c>
      <c r="F860" s="177" t="str">
        <f>תקן[[#This Row],[תיאור הפריט]]</f>
        <v>שולחן עם כיור יחיד ( 2 מ') + מדף תחתוןן</v>
      </c>
      <c r="G860" s="190">
        <f>תקן[[#This Row],[עלות פריט]]</f>
        <v>3500</v>
      </c>
      <c r="H860" s="190">
        <f>תקן[[#This Row],[כמות]]</f>
        <v>2</v>
      </c>
      <c r="I860" s="190">
        <f>תקן[[#This Row],[סהכ עלות]]</f>
        <v>7000</v>
      </c>
      <c r="J860" s="191"/>
      <c r="K860" s="179" t="str">
        <f t="shared" si="149"/>
        <v>שולחן עם כיור יחיד ( 2 מ') + מדף תחתוןן</v>
      </c>
      <c r="L860" s="180"/>
      <c r="M860" s="181">
        <f t="shared" si="147"/>
        <v>-2</v>
      </c>
      <c r="N860" s="181">
        <f t="shared" si="148"/>
        <v>0</v>
      </c>
      <c r="O860" s="180"/>
      <c r="P860" s="192"/>
      <c r="Q860" s="185" t="str">
        <f t="shared" si="154"/>
        <v>תשושי נפש</v>
      </c>
      <c r="R860" s="185">
        <f t="shared" si="155"/>
        <v>60</v>
      </c>
      <c r="S860" s="185" t="str">
        <f t="shared" si="156"/>
        <v>מטבח וחדר אוכל</v>
      </c>
      <c r="T860" s="186" t="str">
        <f t="shared" si="157"/>
        <v>שולחן עם כיור יחיד ( 2 מ') + מדף תחתוןן</v>
      </c>
      <c r="U860" s="187">
        <f t="shared" si="151"/>
        <v>0</v>
      </c>
      <c r="V860" s="181">
        <f t="shared" si="152"/>
        <v>-2</v>
      </c>
      <c r="W860" s="181">
        <f t="shared" si="153"/>
        <v>3500</v>
      </c>
      <c r="X860" s="181">
        <f t="shared" si="150"/>
        <v>0</v>
      </c>
      <c r="Y860" s="193"/>
      <c r="AA860" s="189" t="str">
        <f>'טבלה מרכזת תקן מקור'!A860</f>
        <v>תשושי נפש</v>
      </c>
      <c r="AB860" s="189">
        <f>'טבלה מרכזת תקן מקור'!B860</f>
        <v>60</v>
      </c>
      <c r="AC860" s="189" t="str">
        <f>'טבלה מרכזת תקן מקור'!C860</f>
        <v>מטבח וחדר אוכל</v>
      </c>
      <c r="AD860" s="189" t="str">
        <f>'טבלה מרכזת תקן מקור'!D860</f>
        <v>מטבח</v>
      </c>
      <c r="AE860" s="189" t="str">
        <f>'טבלה מרכזת תקן מקור'!E860</f>
        <v>שולחן עם כיור יחיד ( 2 מ') + מדף תחתוןן</v>
      </c>
      <c r="AF860" s="189">
        <f>'טבלה מרכזת תקן מקור'!F860</f>
        <v>3500</v>
      </c>
      <c r="AG860" s="189">
        <f>'טבלה מרכזת תקן מקור'!G860</f>
        <v>2</v>
      </c>
      <c r="AH860" s="189">
        <f>'טבלה מרכזת תקן מקור'!H860</f>
        <v>7000</v>
      </c>
    </row>
    <row r="861" spans="2:34" ht="15" thickBot="1" x14ac:dyDescent="0.25">
      <c r="B861" s="190" t="str">
        <f>תקן[[#This Row],[סוג מרכז]]</f>
        <v>תשושי נפש</v>
      </c>
      <c r="C861" s="190">
        <f>תקן[[#This Row],[גודל מרכז]]</f>
        <v>60</v>
      </c>
      <c r="D861" s="190" t="str">
        <f>תקן[[#This Row],[סוג פריט]]</f>
        <v>מטבח וחדר אוכל</v>
      </c>
      <c r="E861" s="190" t="str">
        <f>תקן[[#This Row],[קטגוריה]]</f>
        <v>מטבח</v>
      </c>
      <c r="F861" s="177" t="str">
        <f>תקן[[#This Row],[תיאור הפריט]]</f>
        <v>תנור בישול ואפייה</v>
      </c>
      <c r="G861" s="190">
        <f>תקן[[#This Row],[עלות פריט]]</f>
        <v>6500</v>
      </c>
      <c r="H861" s="190">
        <f>תקן[[#This Row],[כמות]]</f>
        <v>1</v>
      </c>
      <c r="I861" s="190">
        <f>תקן[[#This Row],[סהכ עלות]]</f>
        <v>6500</v>
      </c>
      <c r="J861" s="191"/>
      <c r="K861" s="179" t="str">
        <f t="shared" si="149"/>
        <v>תנור בישול ואפייה</v>
      </c>
      <c r="L861" s="180"/>
      <c r="M861" s="181">
        <f t="shared" si="147"/>
        <v>-1</v>
      </c>
      <c r="N861" s="181">
        <f t="shared" si="148"/>
        <v>0</v>
      </c>
      <c r="O861" s="180"/>
      <c r="P861" s="192"/>
      <c r="Q861" s="185" t="str">
        <f t="shared" si="154"/>
        <v>תשושי נפש</v>
      </c>
      <c r="R861" s="185">
        <f t="shared" si="155"/>
        <v>60</v>
      </c>
      <c r="S861" s="185" t="str">
        <f t="shared" si="156"/>
        <v>מטבח וחדר אוכל</v>
      </c>
      <c r="T861" s="186" t="str">
        <f t="shared" si="157"/>
        <v>תנור בישול ואפייה</v>
      </c>
      <c r="U861" s="187">
        <f t="shared" si="151"/>
        <v>0</v>
      </c>
      <c r="V861" s="181">
        <f t="shared" si="152"/>
        <v>-1</v>
      </c>
      <c r="W861" s="181">
        <f t="shared" si="153"/>
        <v>6500</v>
      </c>
      <c r="X861" s="181">
        <f t="shared" si="150"/>
        <v>0</v>
      </c>
      <c r="Y861" s="193"/>
      <c r="AA861" s="189" t="str">
        <f>'טבלה מרכזת תקן מקור'!A861</f>
        <v>תשושי נפש</v>
      </c>
      <c r="AB861" s="189">
        <f>'טבלה מרכזת תקן מקור'!B861</f>
        <v>60</v>
      </c>
      <c r="AC861" s="189" t="str">
        <f>'טבלה מרכזת תקן מקור'!C861</f>
        <v>מטבח וחדר אוכל</v>
      </c>
      <c r="AD861" s="189" t="str">
        <f>'טבלה מרכזת תקן מקור'!D861</f>
        <v>מטבח</v>
      </c>
      <c r="AE861" s="189" t="str">
        <f>'טבלה מרכזת תקן מקור'!E861</f>
        <v>תנור בישול ואפייה</v>
      </c>
      <c r="AF861" s="189">
        <f>'טבלה מרכזת תקן מקור'!F861</f>
        <v>6500</v>
      </c>
      <c r="AG861" s="189">
        <f>'טבלה מרכזת תקן מקור'!G861</f>
        <v>1</v>
      </c>
      <c r="AH861" s="189">
        <f>'טבלה מרכזת תקן מקור'!H861</f>
        <v>6500</v>
      </c>
    </row>
    <row r="862" spans="2:34" ht="15" thickBot="1" x14ac:dyDescent="0.25">
      <c r="B862" s="190" t="str">
        <f>תקן[[#This Row],[סוג מרכז]]</f>
        <v>תשושי נפש</v>
      </c>
      <c r="C862" s="190">
        <f>תקן[[#This Row],[גודל מרכז]]</f>
        <v>60</v>
      </c>
      <c r="D862" s="190" t="str">
        <f>תקן[[#This Row],[סוג פריט]]</f>
        <v>מטבח וחדר אוכל</v>
      </c>
      <c r="E862" s="190" t="str">
        <f>תקן[[#This Row],[קטגוריה]]</f>
        <v>מטבח</v>
      </c>
      <c r="F862" s="177" t="str">
        <f>תקן[[#This Row],[תיאור הפריט]]</f>
        <v>תנור מיקרוגל</v>
      </c>
      <c r="G862" s="190">
        <f>תקן[[#This Row],[עלות פריט]]</f>
        <v>1200</v>
      </c>
      <c r="H862" s="190">
        <f>תקן[[#This Row],[כמות]]</f>
        <v>1</v>
      </c>
      <c r="I862" s="190">
        <f>תקן[[#This Row],[סהכ עלות]]</f>
        <v>1200</v>
      </c>
      <c r="J862" s="191"/>
      <c r="K862" s="179" t="str">
        <f t="shared" si="149"/>
        <v>תנור מיקרוגל</v>
      </c>
      <c r="L862" s="180"/>
      <c r="M862" s="181">
        <f t="shared" si="147"/>
        <v>-1</v>
      </c>
      <c r="N862" s="181">
        <f t="shared" si="148"/>
        <v>0</v>
      </c>
      <c r="O862" s="180"/>
      <c r="P862" s="192"/>
      <c r="Q862" s="185" t="str">
        <f t="shared" si="154"/>
        <v>תשושי נפש</v>
      </c>
      <c r="R862" s="185">
        <f t="shared" si="155"/>
        <v>60</v>
      </c>
      <c r="S862" s="185" t="str">
        <f t="shared" si="156"/>
        <v>מטבח וחדר אוכל</v>
      </c>
      <c r="T862" s="186" t="str">
        <f t="shared" si="157"/>
        <v>תנור מיקרוגל</v>
      </c>
      <c r="U862" s="187">
        <f t="shared" si="151"/>
        <v>0</v>
      </c>
      <c r="V862" s="181">
        <f t="shared" si="152"/>
        <v>-1</v>
      </c>
      <c r="W862" s="181">
        <f t="shared" si="153"/>
        <v>1200</v>
      </c>
      <c r="X862" s="181">
        <f t="shared" si="150"/>
        <v>0</v>
      </c>
      <c r="Y862" s="193"/>
      <c r="AA862" s="189" t="str">
        <f>'טבלה מרכזת תקן מקור'!A862</f>
        <v>תשושי נפש</v>
      </c>
      <c r="AB862" s="189">
        <f>'טבלה מרכזת תקן מקור'!B862</f>
        <v>60</v>
      </c>
      <c r="AC862" s="189" t="str">
        <f>'טבלה מרכזת תקן מקור'!C862</f>
        <v>מטבח וחדר אוכל</v>
      </c>
      <c r="AD862" s="189" t="str">
        <f>'טבלה מרכזת תקן מקור'!D862</f>
        <v>מטבח</v>
      </c>
      <c r="AE862" s="189" t="str">
        <f>'טבלה מרכזת תקן מקור'!E862</f>
        <v>תנור מיקרוגל</v>
      </c>
      <c r="AF862" s="189">
        <f>'טבלה מרכזת תקן מקור'!F862</f>
        <v>1200</v>
      </c>
      <c r="AG862" s="189">
        <f>'טבלה מרכזת תקן מקור'!G862</f>
        <v>1</v>
      </c>
      <c r="AH862" s="189">
        <f>'טבלה מרכזת תקן מקור'!H862</f>
        <v>1200</v>
      </c>
    </row>
    <row r="863" spans="2:34" ht="29.25" thickBot="1" x14ac:dyDescent="0.25">
      <c r="B863" s="190" t="str">
        <f>תקן[[#This Row],[סוג מרכז]]</f>
        <v>תשושי נפש</v>
      </c>
      <c r="C863" s="190">
        <f>תקן[[#This Row],[גודל מרכז]]</f>
        <v>60</v>
      </c>
      <c r="D863" s="190" t="str">
        <f>תקן[[#This Row],[סוג פריט]]</f>
        <v>מטבח וחדר אוכל</v>
      </c>
      <c r="E863" s="190" t="str">
        <f>תקן[[#This Row],[קטגוריה]]</f>
        <v>חדר אוכל</v>
      </c>
      <c r="F863" s="177" t="str">
        <f>תקן[[#This Row],[תיאור הפריט]]</f>
        <v>תפריט דיגיטלי עם אפשרות להזמנות</v>
      </c>
      <c r="G863" s="190">
        <f>תקן[[#This Row],[עלות פריט]]</f>
        <v>2500</v>
      </c>
      <c r="H863" s="190">
        <f>תקן[[#This Row],[כמות]]</f>
        <v>1</v>
      </c>
      <c r="I863" s="190">
        <f>תקן[[#This Row],[סהכ עלות]]</f>
        <v>2500</v>
      </c>
      <c r="J863" s="191"/>
      <c r="K863" s="179" t="str">
        <f t="shared" si="149"/>
        <v>תפריט דיגיטלי עם אפשרות להזמנות</v>
      </c>
      <c r="L863" s="180"/>
      <c r="M863" s="181">
        <f t="shared" si="147"/>
        <v>-1</v>
      </c>
      <c r="N863" s="181">
        <f t="shared" si="148"/>
        <v>0</v>
      </c>
      <c r="O863" s="180"/>
      <c r="P863" s="192"/>
      <c r="Q863" s="185" t="str">
        <f t="shared" si="154"/>
        <v>תשושי נפש</v>
      </c>
      <c r="R863" s="185">
        <f t="shared" si="155"/>
        <v>60</v>
      </c>
      <c r="S863" s="185" t="str">
        <f t="shared" si="156"/>
        <v>מטבח וחדר אוכל</v>
      </c>
      <c r="T863" s="186" t="str">
        <f t="shared" si="157"/>
        <v>תפריט דיגיטלי עם אפשרות להזמנות</v>
      </c>
      <c r="U863" s="187">
        <f t="shared" si="151"/>
        <v>0</v>
      </c>
      <c r="V863" s="181">
        <f t="shared" si="152"/>
        <v>-1</v>
      </c>
      <c r="W863" s="181">
        <f t="shared" si="153"/>
        <v>2500</v>
      </c>
      <c r="X863" s="181">
        <f t="shared" si="150"/>
        <v>0</v>
      </c>
      <c r="Y863" s="193"/>
      <c r="AA863" s="189" t="str">
        <f>'טבלה מרכזת תקן מקור'!A863</f>
        <v>תשושי נפש</v>
      </c>
      <c r="AB863" s="189">
        <f>'טבלה מרכזת תקן מקור'!B863</f>
        <v>60</v>
      </c>
      <c r="AC863" s="189" t="str">
        <f>'טבלה מרכזת תקן מקור'!C863</f>
        <v>מטבח וחדר אוכל</v>
      </c>
      <c r="AD863" s="189" t="str">
        <f>'טבלה מרכזת תקן מקור'!D863</f>
        <v>חדר אוכל</v>
      </c>
      <c r="AE863" s="189" t="str">
        <f>'טבלה מרכזת תקן מקור'!E863</f>
        <v>תפריט דיגיטלי עם אפשרות להזמנות</v>
      </c>
      <c r="AF863" s="189">
        <f>'טבלה מרכזת תקן מקור'!F863</f>
        <v>2500</v>
      </c>
      <c r="AG863" s="189">
        <f>'טבלה מרכזת תקן מקור'!G863</f>
        <v>1</v>
      </c>
      <c r="AH863" s="189">
        <f>'טבלה מרכזת תקן מקור'!H863</f>
        <v>2500</v>
      </c>
    </row>
    <row r="864" spans="2:34" ht="15" thickBot="1" x14ac:dyDescent="0.25">
      <c r="B864" s="190" t="str">
        <f>תקן[[#This Row],[סוג מרכז]]</f>
        <v>תשושי נפש</v>
      </c>
      <c r="C864" s="190">
        <f>תקן[[#This Row],[גודל מרכז]]</f>
        <v>60</v>
      </c>
      <c r="D864" s="190" t="str">
        <f>תקן[[#This Row],[סוג פריט]]</f>
        <v>מיחשוב</v>
      </c>
      <c r="E864" s="190" t="str">
        <f>תקן[[#This Row],[קטגוריה]]</f>
        <v>חדר מזכירות וקבלה</v>
      </c>
      <c r="F864" s="177" t="str">
        <f>תקן[[#This Row],[תיאור הפריט]]</f>
        <v>מגרסת נייר משרדית</v>
      </c>
      <c r="G864" s="190">
        <f>תקן[[#This Row],[עלות פריט]]</f>
        <v>600</v>
      </c>
      <c r="H864" s="190">
        <f>תקן[[#This Row],[כמות]]</f>
        <v>1</v>
      </c>
      <c r="I864" s="190">
        <f>תקן[[#This Row],[סהכ עלות]]</f>
        <v>600</v>
      </c>
      <c r="J864" s="191"/>
      <c r="K864" s="179" t="str">
        <f t="shared" si="149"/>
        <v>מגרסת נייר משרדית</v>
      </c>
      <c r="L864" s="180"/>
      <c r="M864" s="181">
        <f t="shared" si="147"/>
        <v>-1</v>
      </c>
      <c r="N864" s="181">
        <f t="shared" si="148"/>
        <v>0</v>
      </c>
      <c r="O864" s="180"/>
      <c r="P864" s="192"/>
      <c r="Q864" s="185" t="str">
        <f t="shared" si="154"/>
        <v>תשושי נפש</v>
      </c>
      <c r="R864" s="185">
        <f t="shared" si="155"/>
        <v>60</v>
      </c>
      <c r="S864" s="185" t="str">
        <f t="shared" si="156"/>
        <v>מיחשוב</v>
      </c>
      <c r="T864" s="186" t="str">
        <f t="shared" si="157"/>
        <v>מגרסת נייר משרדית</v>
      </c>
      <c r="U864" s="187">
        <f t="shared" si="151"/>
        <v>0</v>
      </c>
      <c r="V864" s="181">
        <f t="shared" si="152"/>
        <v>-1</v>
      </c>
      <c r="W864" s="181">
        <f t="shared" si="153"/>
        <v>600</v>
      </c>
      <c r="X864" s="181">
        <f t="shared" si="150"/>
        <v>0</v>
      </c>
      <c r="Y864" s="193"/>
      <c r="AA864" s="189" t="str">
        <f>'טבלה מרכזת תקן מקור'!A864</f>
        <v>תשושי נפש</v>
      </c>
      <c r="AB864" s="189">
        <f>'טבלה מרכזת תקן מקור'!B864</f>
        <v>60</v>
      </c>
      <c r="AC864" s="189" t="str">
        <f>'טבלה מרכזת תקן מקור'!C864</f>
        <v>מיחשוב</v>
      </c>
      <c r="AD864" s="189" t="str">
        <f>'טבלה מרכזת תקן מקור'!D864</f>
        <v>חדר מזכירות וקבלה</v>
      </c>
      <c r="AE864" s="189" t="str">
        <f>'טבלה מרכזת תקן מקור'!E864</f>
        <v>מגרסת נייר משרדית</v>
      </c>
      <c r="AF864" s="189">
        <f>'טבלה מרכזת תקן מקור'!F864</f>
        <v>600</v>
      </c>
      <c r="AG864" s="189">
        <f>'טבלה מרכזת תקן מקור'!G864</f>
        <v>1</v>
      </c>
      <c r="AH864" s="189">
        <f>'טבלה מרכזת תקן מקור'!H864</f>
        <v>600</v>
      </c>
    </row>
    <row r="865" spans="2:34" ht="15" thickBot="1" x14ac:dyDescent="0.25">
      <c r="B865" s="190" t="str">
        <f>תקן[[#This Row],[סוג מרכז]]</f>
        <v>תשושי נפש</v>
      </c>
      <c r="C865" s="190">
        <f>תקן[[#This Row],[גודל מרכז]]</f>
        <v>60</v>
      </c>
      <c r="D865" s="190" t="str">
        <f>תקן[[#This Row],[סוג פריט]]</f>
        <v>מיחשוב</v>
      </c>
      <c r="E865" s="190" t="str">
        <f>תקן[[#This Row],[קטגוריה]]</f>
        <v>חדר מזכירות וקבלה</v>
      </c>
      <c r="F865" s="177" t="str">
        <f>תקן[[#This Row],[תיאור הפריט]]</f>
        <v>מדפסת משולבת</v>
      </c>
      <c r="G865" s="190">
        <f>תקן[[#This Row],[עלות פריט]]</f>
        <v>1200</v>
      </c>
      <c r="H865" s="190">
        <f>תקן[[#This Row],[כמות]]</f>
        <v>1</v>
      </c>
      <c r="I865" s="190">
        <f>תקן[[#This Row],[סהכ עלות]]</f>
        <v>1200</v>
      </c>
      <c r="J865" s="191"/>
      <c r="K865" s="179" t="str">
        <f t="shared" si="149"/>
        <v>מדפסת משולבת</v>
      </c>
      <c r="L865" s="180"/>
      <c r="M865" s="181">
        <f t="shared" si="147"/>
        <v>-1</v>
      </c>
      <c r="N865" s="181">
        <f t="shared" si="148"/>
        <v>0</v>
      </c>
      <c r="O865" s="180"/>
      <c r="P865" s="192"/>
      <c r="Q865" s="185" t="str">
        <f t="shared" si="154"/>
        <v>תשושי נפש</v>
      </c>
      <c r="R865" s="185">
        <f t="shared" si="155"/>
        <v>60</v>
      </c>
      <c r="S865" s="185" t="str">
        <f t="shared" si="156"/>
        <v>מיחשוב</v>
      </c>
      <c r="T865" s="186" t="str">
        <f t="shared" si="157"/>
        <v>מדפסת משולבת</v>
      </c>
      <c r="U865" s="187">
        <f t="shared" si="151"/>
        <v>0</v>
      </c>
      <c r="V865" s="181">
        <f t="shared" si="152"/>
        <v>-1</v>
      </c>
      <c r="W865" s="181">
        <f t="shared" si="153"/>
        <v>1200</v>
      </c>
      <c r="X865" s="181">
        <f t="shared" si="150"/>
        <v>0</v>
      </c>
      <c r="Y865" s="193"/>
      <c r="AA865" s="189" t="str">
        <f>'טבלה מרכזת תקן מקור'!A865</f>
        <v>תשושי נפש</v>
      </c>
      <c r="AB865" s="189">
        <f>'טבלה מרכזת תקן מקור'!B865</f>
        <v>60</v>
      </c>
      <c r="AC865" s="189" t="str">
        <f>'טבלה מרכזת תקן מקור'!C865</f>
        <v>מיחשוב</v>
      </c>
      <c r="AD865" s="189" t="str">
        <f>'טבלה מרכזת תקן מקור'!D865</f>
        <v>חדר מזכירות וקבלה</v>
      </c>
      <c r="AE865" s="189" t="str">
        <f>'טבלה מרכזת תקן מקור'!E865</f>
        <v>מדפסת משולבת</v>
      </c>
      <c r="AF865" s="189">
        <f>'טבלה מרכזת תקן מקור'!F865</f>
        <v>1200</v>
      </c>
      <c r="AG865" s="189">
        <f>'טבלה מרכזת תקן מקור'!G865</f>
        <v>1</v>
      </c>
      <c r="AH865" s="189">
        <f>'טבלה מרכזת תקן מקור'!H865</f>
        <v>1200</v>
      </c>
    </row>
    <row r="866" spans="2:34" ht="15" thickBot="1" x14ac:dyDescent="0.25">
      <c r="B866" s="190" t="str">
        <f>תקן[[#This Row],[סוג מרכז]]</f>
        <v>תשושי נפש</v>
      </c>
      <c r="C866" s="190">
        <f>תקן[[#This Row],[גודל מרכז]]</f>
        <v>60</v>
      </c>
      <c r="D866" s="190" t="str">
        <f>תקן[[#This Row],[סוג פריט]]</f>
        <v>מיחשוב</v>
      </c>
      <c r="E866" s="190" t="str">
        <f>תקן[[#This Row],[קטגוריה]]</f>
        <v>חדר מחשבים</v>
      </c>
      <c r="F866" s="177" t="str">
        <f>תקן[[#This Row],[תיאור הפריט]]</f>
        <v>מדפסת משולבת</v>
      </c>
      <c r="G866" s="190">
        <f>תקן[[#This Row],[עלות פריט]]</f>
        <v>1200</v>
      </c>
      <c r="H866" s="190">
        <f>תקן[[#This Row],[כמות]]</f>
        <v>1</v>
      </c>
      <c r="I866" s="190">
        <f>תקן[[#This Row],[סהכ עלות]]</f>
        <v>1200</v>
      </c>
      <c r="J866" s="191"/>
      <c r="K866" s="179" t="str">
        <f t="shared" si="149"/>
        <v>מדפסת משולבת</v>
      </c>
      <c r="L866" s="180"/>
      <c r="M866" s="181">
        <f t="shared" si="147"/>
        <v>-1</v>
      </c>
      <c r="N866" s="181">
        <f t="shared" si="148"/>
        <v>0</v>
      </c>
      <c r="O866" s="180"/>
      <c r="P866" s="192"/>
      <c r="Q866" s="185" t="str">
        <f t="shared" si="154"/>
        <v>תשושי נפש</v>
      </c>
      <c r="R866" s="185">
        <f t="shared" si="155"/>
        <v>60</v>
      </c>
      <c r="S866" s="185" t="str">
        <f t="shared" si="156"/>
        <v>מיחשוב</v>
      </c>
      <c r="T866" s="186" t="str">
        <f t="shared" si="157"/>
        <v>מדפסת משולבת</v>
      </c>
      <c r="U866" s="187">
        <f t="shared" si="151"/>
        <v>0</v>
      </c>
      <c r="V866" s="181">
        <f t="shared" si="152"/>
        <v>-1</v>
      </c>
      <c r="W866" s="181">
        <f t="shared" si="153"/>
        <v>1200</v>
      </c>
      <c r="X866" s="181">
        <f t="shared" si="150"/>
        <v>0</v>
      </c>
      <c r="Y866" s="193"/>
      <c r="AA866" s="189" t="str">
        <f>'טבלה מרכזת תקן מקור'!A866</f>
        <v>תשושי נפש</v>
      </c>
      <c r="AB866" s="189">
        <f>'טבלה מרכזת תקן מקור'!B866</f>
        <v>60</v>
      </c>
      <c r="AC866" s="189" t="str">
        <f>'טבלה מרכזת תקן מקור'!C866</f>
        <v>מיחשוב</v>
      </c>
      <c r="AD866" s="189" t="str">
        <f>'טבלה מרכזת תקן מקור'!D866</f>
        <v>חדר מחשבים</v>
      </c>
      <c r="AE866" s="189" t="str">
        <f>'טבלה מרכזת תקן מקור'!E866</f>
        <v>מדפסת משולבת</v>
      </c>
      <c r="AF866" s="189">
        <f>'טבלה מרכזת תקן מקור'!F866</f>
        <v>1200</v>
      </c>
      <c r="AG866" s="189">
        <f>'טבלה מרכזת תקן מקור'!G866</f>
        <v>1</v>
      </c>
      <c r="AH866" s="189">
        <f>'טבלה מרכזת תקן מקור'!H866</f>
        <v>1200</v>
      </c>
    </row>
    <row r="867" spans="2:34" ht="15" thickBot="1" x14ac:dyDescent="0.25">
      <c r="B867" s="190" t="str">
        <f>תקן[[#This Row],[סוג מרכז]]</f>
        <v>תשושי נפש</v>
      </c>
      <c r="C867" s="190">
        <f>תקן[[#This Row],[גודל מרכז]]</f>
        <v>60</v>
      </c>
      <c r="D867" s="190" t="str">
        <f>תקן[[#This Row],[סוג פריט]]</f>
        <v>מיחשוב</v>
      </c>
      <c r="E867" s="190" t="str">
        <f>תקן[[#This Row],[קטגוריה]]</f>
        <v>חדר מחשבים</v>
      </c>
      <c r="F867" s="177" t="str">
        <f>תקן[[#This Row],[תיאור הפריט]]</f>
        <v>מחשב נייד לתצוגות</v>
      </c>
      <c r="G867" s="190">
        <f>תקן[[#This Row],[עלות פריט]]</f>
        <v>2500</v>
      </c>
      <c r="H867" s="190">
        <f>תקן[[#This Row],[כמות]]</f>
        <v>1</v>
      </c>
      <c r="I867" s="190">
        <f>תקן[[#This Row],[סהכ עלות]]</f>
        <v>2500</v>
      </c>
      <c r="J867" s="191"/>
      <c r="K867" s="179" t="str">
        <f t="shared" si="149"/>
        <v>מחשב נייד לתצוגות</v>
      </c>
      <c r="L867" s="180"/>
      <c r="M867" s="181">
        <f t="shared" si="147"/>
        <v>-1</v>
      </c>
      <c r="N867" s="181">
        <f t="shared" si="148"/>
        <v>0</v>
      </c>
      <c r="O867" s="180"/>
      <c r="P867" s="192"/>
      <c r="Q867" s="185" t="str">
        <f t="shared" si="154"/>
        <v>תשושי נפש</v>
      </c>
      <c r="R867" s="185">
        <f t="shared" si="155"/>
        <v>60</v>
      </c>
      <c r="S867" s="185" t="str">
        <f t="shared" si="156"/>
        <v>מיחשוב</v>
      </c>
      <c r="T867" s="186" t="str">
        <f t="shared" si="157"/>
        <v>מחשב נייד לתצוגות</v>
      </c>
      <c r="U867" s="187">
        <f t="shared" si="151"/>
        <v>0</v>
      </c>
      <c r="V867" s="181">
        <f t="shared" si="152"/>
        <v>-1</v>
      </c>
      <c r="W867" s="181">
        <f t="shared" si="153"/>
        <v>2500</v>
      </c>
      <c r="X867" s="181">
        <f t="shared" si="150"/>
        <v>0</v>
      </c>
      <c r="Y867" s="193"/>
      <c r="AA867" s="189" t="str">
        <f>'טבלה מרכזת תקן מקור'!A867</f>
        <v>תשושי נפש</v>
      </c>
      <c r="AB867" s="189">
        <f>'טבלה מרכזת תקן מקור'!B867</f>
        <v>60</v>
      </c>
      <c r="AC867" s="189" t="str">
        <f>'טבלה מרכזת תקן מקור'!C867</f>
        <v>מיחשוב</v>
      </c>
      <c r="AD867" s="189" t="str">
        <f>'טבלה מרכזת תקן מקור'!D867</f>
        <v>חדר מחשבים</v>
      </c>
      <c r="AE867" s="189" t="str">
        <f>'טבלה מרכזת תקן מקור'!E867</f>
        <v>מחשב נייד לתצוגות</v>
      </c>
      <c r="AF867" s="189">
        <f>'טבלה מרכזת תקן מקור'!F867</f>
        <v>2500</v>
      </c>
      <c r="AG867" s="189">
        <f>'טבלה מרכזת תקן מקור'!G867</f>
        <v>1</v>
      </c>
      <c r="AH867" s="189">
        <f>'טבלה מרכזת תקן מקור'!H867</f>
        <v>2500</v>
      </c>
    </row>
    <row r="868" spans="2:34" ht="15" thickBot="1" x14ac:dyDescent="0.25">
      <c r="B868" s="190" t="str">
        <f>תקן[[#This Row],[סוג מרכז]]</f>
        <v>תשושי נפש</v>
      </c>
      <c r="C868" s="190">
        <f>תקן[[#This Row],[גודל מרכז]]</f>
        <v>60</v>
      </c>
      <c r="D868" s="190" t="str">
        <f>תקן[[#This Row],[סוג פריט]]</f>
        <v>מיחשוב</v>
      </c>
      <c r="E868" s="190" t="str">
        <f>תקן[[#This Row],[קטגוריה]]</f>
        <v>חדר מחשבים</v>
      </c>
      <c r="F868" s="177" t="str">
        <f>תקן[[#This Row],[תיאור הפריט]]</f>
        <v xml:space="preserve">מחשב+תוכנות </v>
      </c>
      <c r="G868" s="190">
        <f>תקן[[#This Row],[עלות פריט]]</f>
        <v>3500</v>
      </c>
      <c r="H868" s="190">
        <f>תקן[[#This Row],[כמות]]</f>
        <v>3</v>
      </c>
      <c r="I868" s="190">
        <f>תקן[[#This Row],[סהכ עלות]]</f>
        <v>10500</v>
      </c>
      <c r="J868" s="191"/>
      <c r="K868" s="179" t="str">
        <f t="shared" si="149"/>
        <v xml:space="preserve">מחשב+תוכנות </v>
      </c>
      <c r="L868" s="180"/>
      <c r="M868" s="181">
        <f t="shared" si="147"/>
        <v>-3</v>
      </c>
      <c r="N868" s="181">
        <f t="shared" si="148"/>
        <v>0</v>
      </c>
      <c r="O868" s="180"/>
      <c r="P868" s="192"/>
      <c r="Q868" s="185" t="str">
        <f t="shared" si="154"/>
        <v>תשושי נפש</v>
      </c>
      <c r="R868" s="185">
        <f t="shared" si="155"/>
        <v>60</v>
      </c>
      <c r="S868" s="185" t="str">
        <f t="shared" si="156"/>
        <v>מיחשוב</v>
      </c>
      <c r="T868" s="186" t="str">
        <f t="shared" si="157"/>
        <v xml:space="preserve">מחשב+תוכנות </v>
      </c>
      <c r="U868" s="187">
        <f t="shared" si="151"/>
        <v>0</v>
      </c>
      <c r="V868" s="181">
        <f t="shared" si="152"/>
        <v>-3</v>
      </c>
      <c r="W868" s="181">
        <f t="shared" si="153"/>
        <v>3500</v>
      </c>
      <c r="X868" s="181">
        <f t="shared" si="150"/>
        <v>0</v>
      </c>
      <c r="Y868" s="193"/>
      <c r="AA868" s="189" t="str">
        <f>'טבלה מרכזת תקן מקור'!A868</f>
        <v>תשושי נפש</v>
      </c>
      <c r="AB868" s="189">
        <f>'טבלה מרכזת תקן מקור'!B868</f>
        <v>60</v>
      </c>
      <c r="AC868" s="189" t="str">
        <f>'טבלה מרכזת תקן מקור'!C868</f>
        <v>מיחשוב</v>
      </c>
      <c r="AD868" s="189" t="str">
        <f>'טבלה מרכזת תקן מקור'!D868</f>
        <v>חדר מחשבים</v>
      </c>
      <c r="AE868" s="189" t="str">
        <f>'טבלה מרכזת תקן מקור'!E868</f>
        <v xml:space="preserve">מחשב+תוכנות </v>
      </c>
      <c r="AF868" s="189">
        <f>'טבלה מרכזת תקן מקור'!F868</f>
        <v>3500</v>
      </c>
      <c r="AG868" s="189">
        <f>'טבלה מרכזת תקן מקור'!G868</f>
        <v>3</v>
      </c>
      <c r="AH868" s="189">
        <f>'טבלה מרכזת תקן מקור'!H868</f>
        <v>10500</v>
      </c>
    </row>
    <row r="869" spans="2:34" ht="29.25" thickBot="1" x14ac:dyDescent="0.25">
      <c r="B869" s="190" t="str">
        <f>תקן[[#This Row],[סוג מרכז]]</f>
        <v>תשושי נפש</v>
      </c>
      <c r="C869" s="190">
        <f>תקן[[#This Row],[גודל מרכז]]</f>
        <v>60</v>
      </c>
      <c r="D869" s="190" t="str">
        <f>תקן[[#This Row],[סוג פריט]]</f>
        <v>מיחשוב</v>
      </c>
      <c r="E869" s="190" t="str">
        <f>תקן[[#This Row],[קטגוריה]]</f>
        <v>חדר מזכירות וקבלה</v>
      </c>
      <c r="F869" s="177" t="str">
        <f>תקן[[#This Row],[תיאור הפריט]]</f>
        <v>מחשב+תוכנות הפעלה ומשרד</v>
      </c>
      <c r="G869" s="190">
        <f>תקן[[#This Row],[עלות פריט]]</f>
        <v>3500</v>
      </c>
      <c r="H869" s="190">
        <f>תקן[[#This Row],[כמות]]</f>
        <v>1</v>
      </c>
      <c r="I869" s="190">
        <f>תקן[[#This Row],[סהכ עלות]]</f>
        <v>3500</v>
      </c>
      <c r="J869" s="191"/>
      <c r="K869" s="179" t="str">
        <f t="shared" si="149"/>
        <v>מחשב+תוכנות הפעלה ומשרד</v>
      </c>
      <c r="L869" s="180"/>
      <c r="M869" s="181">
        <f t="shared" si="147"/>
        <v>-1</v>
      </c>
      <c r="N869" s="181">
        <f t="shared" si="148"/>
        <v>0</v>
      </c>
      <c r="O869" s="180"/>
      <c r="P869" s="192"/>
      <c r="Q869" s="185" t="str">
        <f t="shared" si="154"/>
        <v>תשושי נפש</v>
      </c>
      <c r="R869" s="185">
        <f t="shared" si="155"/>
        <v>60</v>
      </c>
      <c r="S869" s="185" t="str">
        <f t="shared" si="156"/>
        <v>מיחשוב</v>
      </c>
      <c r="T869" s="186" t="str">
        <f t="shared" si="157"/>
        <v>מחשב+תוכנות הפעלה ומשרד</v>
      </c>
      <c r="U869" s="187">
        <f t="shared" si="151"/>
        <v>0</v>
      </c>
      <c r="V869" s="181">
        <f t="shared" si="152"/>
        <v>-1</v>
      </c>
      <c r="W869" s="181">
        <f t="shared" si="153"/>
        <v>3500</v>
      </c>
      <c r="X869" s="181">
        <f t="shared" si="150"/>
        <v>0</v>
      </c>
      <c r="Y869" s="193"/>
      <c r="AA869" s="189" t="str">
        <f>'טבלה מרכזת תקן מקור'!A869</f>
        <v>תשושי נפש</v>
      </c>
      <c r="AB869" s="189">
        <f>'טבלה מרכזת תקן מקור'!B869</f>
        <v>60</v>
      </c>
      <c r="AC869" s="189" t="str">
        <f>'טבלה מרכזת תקן מקור'!C869</f>
        <v>מיחשוב</v>
      </c>
      <c r="AD869" s="189" t="str">
        <f>'טבלה מרכזת תקן מקור'!D869</f>
        <v>חדר מזכירות וקבלה</v>
      </c>
      <c r="AE869" s="189" t="str">
        <f>'טבלה מרכזת תקן מקור'!E869</f>
        <v>מחשב+תוכנות הפעלה ומשרד</v>
      </c>
      <c r="AF869" s="189">
        <f>'טבלה מרכזת תקן מקור'!F869</f>
        <v>3500</v>
      </c>
      <c r="AG869" s="189">
        <f>'טבלה מרכזת תקן מקור'!G869</f>
        <v>1</v>
      </c>
      <c r="AH869" s="189">
        <f>'טבלה מרכזת תקן מקור'!H869</f>
        <v>3500</v>
      </c>
    </row>
    <row r="870" spans="2:34" ht="29.25" thickBot="1" x14ac:dyDescent="0.25">
      <c r="B870" s="190" t="str">
        <f>תקן[[#This Row],[סוג מרכז]]</f>
        <v>תשושי נפש</v>
      </c>
      <c r="C870" s="190">
        <f>תקן[[#This Row],[גודל מרכז]]</f>
        <v>60</v>
      </c>
      <c r="D870" s="190" t="str">
        <f>תקן[[#This Row],[סוג פריט]]</f>
        <v>מיחשוב</v>
      </c>
      <c r="E870" s="190" t="str">
        <f>תקן[[#This Row],[קטגוריה]]</f>
        <v>חדרי צוות/רב תחומי</v>
      </c>
      <c r="F870" s="177" t="str">
        <f>תקן[[#This Row],[תיאור הפריט]]</f>
        <v>מחשב+תוכנות הפעלה ומשרד</v>
      </c>
      <c r="G870" s="190">
        <f>תקן[[#This Row],[עלות פריט]]</f>
        <v>3500</v>
      </c>
      <c r="H870" s="190">
        <f>תקן[[#This Row],[כמות]]</f>
        <v>2</v>
      </c>
      <c r="I870" s="190">
        <f>תקן[[#This Row],[סהכ עלות]]</f>
        <v>7000</v>
      </c>
      <c r="J870" s="191"/>
      <c r="K870" s="179" t="str">
        <f t="shared" si="149"/>
        <v>מחשב+תוכנות הפעלה ומשרד</v>
      </c>
      <c r="L870" s="180"/>
      <c r="M870" s="181">
        <f t="shared" si="147"/>
        <v>-2</v>
      </c>
      <c r="N870" s="181">
        <f t="shared" si="148"/>
        <v>0</v>
      </c>
      <c r="O870" s="180"/>
      <c r="P870" s="192"/>
      <c r="Q870" s="185" t="str">
        <f t="shared" si="154"/>
        <v>תשושי נפש</v>
      </c>
      <c r="R870" s="185">
        <f t="shared" si="155"/>
        <v>60</v>
      </c>
      <c r="S870" s="185" t="str">
        <f t="shared" si="156"/>
        <v>מיחשוב</v>
      </c>
      <c r="T870" s="186" t="str">
        <f t="shared" si="157"/>
        <v>מחשב+תוכנות הפעלה ומשרד</v>
      </c>
      <c r="U870" s="187">
        <f t="shared" si="151"/>
        <v>0</v>
      </c>
      <c r="V870" s="181">
        <f t="shared" si="152"/>
        <v>-2</v>
      </c>
      <c r="W870" s="181">
        <f t="shared" si="153"/>
        <v>3500</v>
      </c>
      <c r="X870" s="181">
        <f t="shared" si="150"/>
        <v>0</v>
      </c>
      <c r="Y870" s="193"/>
      <c r="AA870" s="189" t="str">
        <f>'טבלה מרכזת תקן מקור'!A870</f>
        <v>תשושי נפש</v>
      </c>
      <c r="AB870" s="189">
        <f>'טבלה מרכזת תקן מקור'!B870</f>
        <v>60</v>
      </c>
      <c r="AC870" s="189" t="str">
        <f>'טבלה מרכזת תקן מקור'!C870</f>
        <v>מיחשוב</v>
      </c>
      <c r="AD870" s="189" t="str">
        <f>'טבלה מרכזת תקן מקור'!D870</f>
        <v>חדרי צוות/רב תחומי</v>
      </c>
      <c r="AE870" s="189" t="str">
        <f>'טבלה מרכזת תקן מקור'!E870</f>
        <v>מחשב+תוכנות הפעלה ומשרד</v>
      </c>
      <c r="AF870" s="189">
        <f>'טבלה מרכזת תקן מקור'!F870</f>
        <v>3500</v>
      </c>
      <c r="AG870" s="189">
        <f>'טבלה מרכזת תקן מקור'!G870</f>
        <v>2</v>
      </c>
      <c r="AH870" s="189">
        <f>'טבלה מרכזת תקן מקור'!H870</f>
        <v>7000</v>
      </c>
    </row>
    <row r="871" spans="2:34" ht="15" thickBot="1" x14ac:dyDescent="0.25">
      <c r="B871" s="190" t="str">
        <f>תקן[[#This Row],[סוג מרכז]]</f>
        <v>תשושי נפש</v>
      </c>
      <c r="C871" s="190">
        <f>תקן[[#This Row],[גודל מרכז]]</f>
        <v>60</v>
      </c>
      <c r="D871" s="190" t="str">
        <f>תקן[[#This Row],[סוג פריט]]</f>
        <v>ציוד אלקטרוני</v>
      </c>
      <c r="E871" s="190" t="str">
        <f>תקן[[#This Row],[קטגוריה]]</f>
        <v>כללי</v>
      </c>
      <c r="F871" s="177" t="str">
        <f>תקן[[#This Row],[תיאור הפריט]]</f>
        <v>דפיברלטור</v>
      </c>
      <c r="G871" s="190">
        <f>תקן[[#This Row],[עלות פריט]]</f>
        <v>4500</v>
      </c>
      <c r="H871" s="190">
        <f>תקן[[#This Row],[כמות]]</f>
        <v>1</v>
      </c>
      <c r="I871" s="190">
        <f>תקן[[#This Row],[סהכ עלות]]</f>
        <v>4500</v>
      </c>
      <c r="J871" s="191"/>
      <c r="K871" s="179" t="str">
        <f t="shared" si="149"/>
        <v>דפיברלטור</v>
      </c>
      <c r="L871" s="180"/>
      <c r="M871" s="181">
        <f t="shared" si="147"/>
        <v>-1</v>
      </c>
      <c r="N871" s="181">
        <f t="shared" si="148"/>
        <v>0</v>
      </c>
      <c r="O871" s="180"/>
      <c r="P871" s="192"/>
      <c r="Q871" s="185" t="str">
        <f t="shared" si="154"/>
        <v>תשושי נפש</v>
      </c>
      <c r="R871" s="185">
        <f t="shared" si="155"/>
        <v>60</v>
      </c>
      <c r="S871" s="185" t="str">
        <f t="shared" si="156"/>
        <v>ציוד אלקטרוני</v>
      </c>
      <c r="T871" s="186" t="str">
        <f t="shared" si="157"/>
        <v>דפיברלטור</v>
      </c>
      <c r="U871" s="187">
        <f t="shared" si="151"/>
        <v>0</v>
      </c>
      <c r="V871" s="181">
        <f t="shared" si="152"/>
        <v>-1</v>
      </c>
      <c r="W871" s="181">
        <f t="shared" si="153"/>
        <v>4500</v>
      </c>
      <c r="X871" s="181">
        <f t="shared" si="150"/>
        <v>0</v>
      </c>
      <c r="Y871" s="193"/>
      <c r="AA871" s="189" t="str">
        <f>'טבלה מרכזת תקן מקור'!A871</f>
        <v>תשושי נפש</v>
      </c>
      <c r="AB871" s="189">
        <f>'טבלה מרכזת תקן מקור'!B871</f>
        <v>60</v>
      </c>
      <c r="AC871" s="189" t="str">
        <f>'טבלה מרכזת תקן מקור'!C871</f>
        <v>ציוד אלקטרוני</v>
      </c>
      <c r="AD871" s="189" t="str">
        <f>'טבלה מרכזת תקן מקור'!D871</f>
        <v>כללי</v>
      </c>
      <c r="AE871" s="189" t="str">
        <f>'טבלה מרכזת תקן מקור'!E871</f>
        <v>דפיברלטור</v>
      </c>
      <c r="AF871" s="189">
        <f>'טבלה מרכזת תקן מקור'!F871</f>
        <v>4500</v>
      </c>
      <c r="AG871" s="189">
        <f>'טבלה מרכזת תקן מקור'!G871</f>
        <v>1</v>
      </c>
      <c r="AH871" s="189">
        <f>'טבלה מרכזת תקן מקור'!H871</f>
        <v>4500</v>
      </c>
    </row>
    <row r="872" spans="2:34" ht="29.25" thickBot="1" x14ac:dyDescent="0.25">
      <c r="B872" s="190" t="str">
        <f>תקן[[#This Row],[סוג מרכז]]</f>
        <v>תשושי נפש</v>
      </c>
      <c r="C872" s="190">
        <f>תקן[[#This Row],[גודל מרכז]]</f>
        <v>60</v>
      </c>
      <c r="D872" s="190" t="str">
        <f>תקן[[#This Row],[סוג פריט]]</f>
        <v>ציוד אלקטרוני</v>
      </c>
      <c r="E872" s="190" t="str">
        <f>תקן[[#This Row],[קטגוריה]]</f>
        <v>חדר מחשבים</v>
      </c>
      <c r="F872" s="177" t="str">
        <f>תקן[[#This Row],[תיאור הפריט]]</f>
        <v>טלוויזיה 42 (כולל הובלה והתקנה)</v>
      </c>
      <c r="G872" s="190">
        <f>תקן[[#This Row],[עלות פריט]]</f>
        <v>2500</v>
      </c>
      <c r="H872" s="190">
        <f>תקן[[#This Row],[כמות]]</f>
        <v>1</v>
      </c>
      <c r="I872" s="190">
        <f>תקן[[#This Row],[סהכ עלות]]</f>
        <v>2500</v>
      </c>
      <c r="J872" s="191"/>
      <c r="K872" s="179" t="str">
        <f t="shared" si="149"/>
        <v>טלוויזיה 42 (כולל הובלה והתקנה)</v>
      </c>
      <c r="L872" s="180"/>
      <c r="M872" s="181">
        <f t="shared" si="147"/>
        <v>-1</v>
      </c>
      <c r="N872" s="181">
        <f t="shared" si="148"/>
        <v>0</v>
      </c>
      <c r="O872" s="180"/>
      <c r="P872" s="192"/>
      <c r="Q872" s="185" t="str">
        <f t="shared" si="154"/>
        <v>תשושי נפש</v>
      </c>
      <c r="R872" s="185">
        <f t="shared" si="155"/>
        <v>60</v>
      </c>
      <c r="S872" s="185" t="str">
        <f t="shared" si="156"/>
        <v>ציוד אלקטרוני</v>
      </c>
      <c r="T872" s="186" t="str">
        <f t="shared" si="157"/>
        <v>טלוויזיה 42 (כולל הובלה והתקנה)</v>
      </c>
      <c r="U872" s="187">
        <f t="shared" si="151"/>
        <v>0</v>
      </c>
      <c r="V872" s="181">
        <f t="shared" si="152"/>
        <v>-1</v>
      </c>
      <c r="W872" s="181">
        <f t="shared" si="153"/>
        <v>2500</v>
      </c>
      <c r="X872" s="181">
        <f t="shared" si="150"/>
        <v>0</v>
      </c>
      <c r="Y872" s="193"/>
      <c r="AA872" s="189" t="str">
        <f>'טבלה מרכזת תקן מקור'!A872</f>
        <v>תשושי נפש</v>
      </c>
      <c r="AB872" s="189">
        <f>'טבלה מרכזת תקן מקור'!B872</f>
        <v>60</v>
      </c>
      <c r="AC872" s="189" t="str">
        <f>'טבלה מרכזת תקן מקור'!C872</f>
        <v>ציוד אלקטרוני</v>
      </c>
      <c r="AD872" s="189" t="str">
        <f>'טבלה מרכזת תקן מקור'!D872</f>
        <v>חדר מחשבים</v>
      </c>
      <c r="AE872" s="189" t="str">
        <f>'טבלה מרכזת תקן מקור'!E872</f>
        <v>טלוויזיה 42 (כולל הובלה והתקנה)</v>
      </c>
      <c r="AF872" s="189">
        <f>'טבלה מרכזת תקן מקור'!F872</f>
        <v>2500</v>
      </c>
      <c r="AG872" s="189">
        <f>'טבלה מרכזת תקן מקור'!G872</f>
        <v>1</v>
      </c>
      <c r="AH872" s="189">
        <f>'טבלה מרכזת תקן מקור'!H872</f>
        <v>2500</v>
      </c>
    </row>
    <row r="873" spans="2:34" ht="29.25" thickBot="1" x14ac:dyDescent="0.25">
      <c r="B873" s="190" t="str">
        <f>תקן[[#This Row],[סוג מרכז]]</f>
        <v>תשושי נפש</v>
      </c>
      <c r="C873" s="190">
        <f>תקן[[#This Row],[גודל מרכז]]</f>
        <v>60</v>
      </c>
      <c r="D873" s="190" t="str">
        <f>תקן[[#This Row],[סוג פריט]]</f>
        <v>ציוד אלקטרוני</v>
      </c>
      <c r="E873" s="190" t="str">
        <f>תקן[[#This Row],[קטגוריה]]</f>
        <v>חדר מנהל</v>
      </c>
      <c r="F873" s="177" t="str">
        <f>תקן[[#This Row],[תיאור הפריט]]</f>
        <v>טלוויזיה 42 (כולל הובלה והתקנה)</v>
      </c>
      <c r="G873" s="190">
        <f>תקן[[#This Row],[עלות פריט]]</f>
        <v>2500</v>
      </c>
      <c r="H873" s="190">
        <f>תקן[[#This Row],[כמות]]</f>
        <v>1</v>
      </c>
      <c r="I873" s="190">
        <f>תקן[[#This Row],[סהכ עלות]]</f>
        <v>2500</v>
      </c>
      <c r="J873" s="191"/>
      <c r="K873" s="179" t="str">
        <f t="shared" si="149"/>
        <v>טלוויזיה 42 (כולל הובלה והתקנה)</v>
      </c>
      <c r="L873" s="180"/>
      <c r="M873" s="181">
        <f t="shared" si="147"/>
        <v>-1</v>
      </c>
      <c r="N873" s="181">
        <f t="shared" si="148"/>
        <v>0</v>
      </c>
      <c r="O873" s="180"/>
      <c r="P873" s="192"/>
      <c r="Q873" s="185" t="str">
        <f t="shared" si="154"/>
        <v>תשושי נפש</v>
      </c>
      <c r="R873" s="185">
        <f t="shared" si="155"/>
        <v>60</v>
      </c>
      <c r="S873" s="185" t="str">
        <f t="shared" si="156"/>
        <v>ציוד אלקטרוני</v>
      </c>
      <c r="T873" s="186" t="str">
        <f t="shared" si="157"/>
        <v>טלוויזיה 42 (כולל הובלה והתקנה)</v>
      </c>
      <c r="U873" s="187">
        <f t="shared" si="151"/>
        <v>0</v>
      </c>
      <c r="V873" s="181">
        <f t="shared" si="152"/>
        <v>-1</v>
      </c>
      <c r="W873" s="181">
        <f t="shared" si="153"/>
        <v>2500</v>
      </c>
      <c r="X873" s="181">
        <f t="shared" si="150"/>
        <v>0</v>
      </c>
      <c r="Y873" s="193"/>
      <c r="AA873" s="189" t="str">
        <f>'טבלה מרכזת תקן מקור'!A873</f>
        <v>תשושי נפש</v>
      </c>
      <c r="AB873" s="189">
        <f>'טבלה מרכזת תקן מקור'!B873</f>
        <v>60</v>
      </c>
      <c r="AC873" s="189" t="str">
        <f>'טבלה מרכזת תקן מקור'!C873</f>
        <v>ציוד אלקטרוני</v>
      </c>
      <c r="AD873" s="189" t="str">
        <f>'טבלה מרכזת תקן מקור'!D873</f>
        <v>חדר מנהל</v>
      </c>
      <c r="AE873" s="189" t="str">
        <f>'טבלה מרכזת תקן מקור'!E873</f>
        <v>טלוויזיה 42 (כולל הובלה והתקנה)</v>
      </c>
      <c r="AF873" s="189">
        <f>'טבלה מרכזת תקן מקור'!F873</f>
        <v>2500</v>
      </c>
      <c r="AG873" s="189">
        <f>'טבלה מרכזת תקן מקור'!G873</f>
        <v>1</v>
      </c>
      <c r="AH873" s="189">
        <f>'טבלה מרכזת תקן מקור'!H873</f>
        <v>2500</v>
      </c>
    </row>
    <row r="874" spans="2:34" ht="29.25" thickBot="1" x14ac:dyDescent="0.25">
      <c r="B874" s="190" t="str">
        <f>תקן[[#This Row],[סוג מרכז]]</f>
        <v>תשושי נפש</v>
      </c>
      <c r="C874" s="190">
        <f>תקן[[#This Row],[גודל מרכז]]</f>
        <v>60</v>
      </c>
      <c r="D874" s="190" t="str">
        <f>תקן[[#This Row],[סוג פריט]]</f>
        <v>ציוד אלקטרוני</v>
      </c>
      <c r="E874" s="190" t="str">
        <f>תקן[[#This Row],[קטגוריה]]</f>
        <v>חדרי פעילות/תעסוקה</v>
      </c>
      <c r="F874" s="177" t="str">
        <f>תקן[[#This Row],[תיאור הפריט]]</f>
        <v>טלוויזיה 42 (כולל הובלה והתקנה)</v>
      </c>
      <c r="G874" s="190">
        <f>תקן[[#This Row],[עלות פריט]]</f>
        <v>2500</v>
      </c>
      <c r="H874" s="190">
        <f>תקן[[#This Row],[כמות]]</f>
        <v>2</v>
      </c>
      <c r="I874" s="190">
        <f>תקן[[#This Row],[סהכ עלות]]</f>
        <v>5000</v>
      </c>
      <c r="J874" s="191"/>
      <c r="K874" s="179" t="str">
        <f t="shared" si="149"/>
        <v>טלוויזיה 42 (כולל הובלה והתקנה)</v>
      </c>
      <c r="L874" s="180"/>
      <c r="M874" s="181">
        <f t="shared" si="147"/>
        <v>-2</v>
      </c>
      <c r="N874" s="181">
        <f t="shared" si="148"/>
        <v>0</v>
      </c>
      <c r="O874" s="180"/>
      <c r="P874" s="192"/>
      <c r="Q874" s="185" t="str">
        <f t="shared" si="154"/>
        <v>תשושי נפש</v>
      </c>
      <c r="R874" s="185">
        <f t="shared" si="155"/>
        <v>60</v>
      </c>
      <c r="S874" s="185" t="str">
        <f t="shared" si="156"/>
        <v>ציוד אלקטרוני</v>
      </c>
      <c r="T874" s="186" t="str">
        <f t="shared" si="157"/>
        <v>טלוויזיה 42 (כולל הובלה והתקנה)</v>
      </c>
      <c r="U874" s="187">
        <f t="shared" si="151"/>
        <v>0</v>
      </c>
      <c r="V874" s="181">
        <f t="shared" si="152"/>
        <v>-2</v>
      </c>
      <c r="W874" s="181">
        <f t="shared" si="153"/>
        <v>2500</v>
      </c>
      <c r="X874" s="181">
        <f t="shared" si="150"/>
        <v>0</v>
      </c>
      <c r="Y874" s="193"/>
      <c r="AA874" s="189" t="str">
        <f>'טבלה מרכזת תקן מקור'!A874</f>
        <v>תשושי נפש</v>
      </c>
      <c r="AB874" s="189">
        <f>'טבלה מרכזת תקן מקור'!B874</f>
        <v>60</v>
      </c>
      <c r="AC874" s="189" t="str">
        <f>'טבלה מרכזת תקן מקור'!C874</f>
        <v>ציוד אלקטרוני</v>
      </c>
      <c r="AD874" s="189" t="str">
        <f>'טבלה מרכזת תקן מקור'!D874</f>
        <v>חדרי פעילות/תעסוקה</v>
      </c>
      <c r="AE874" s="189" t="str">
        <f>'טבלה מרכזת תקן מקור'!E874</f>
        <v>טלוויזיה 42 (כולל הובלה והתקנה)</v>
      </c>
      <c r="AF874" s="189">
        <f>'טבלה מרכזת תקן מקור'!F874</f>
        <v>2500</v>
      </c>
      <c r="AG874" s="189">
        <f>'טבלה מרכזת תקן מקור'!G874</f>
        <v>2</v>
      </c>
      <c r="AH874" s="189">
        <f>'טבלה מרכזת תקן מקור'!H874</f>
        <v>5000</v>
      </c>
    </row>
    <row r="875" spans="2:34" ht="29.25" thickBot="1" x14ac:dyDescent="0.25">
      <c r="B875" s="190" t="str">
        <f>תקן[[#This Row],[סוג מרכז]]</f>
        <v>תשושי נפש</v>
      </c>
      <c r="C875" s="190">
        <f>תקן[[#This Row],[גודל מרכז]]</f>
        <v>60</v>
      </c>
      <c r="D875" s="190" t="str">
        <f>תקן[[#This Row],[סוג פריט]]</f>
        <v>ציוד אלקטרוני</v>
      </c>
      <c r="E875" s="190" t="str">
        <f>תקן[[#This Row],[קטגוריה]]</f>
        <v>חדרי צוות/רב תחומי</v>
      </c>
      <c r="F875" s="177" t="str">
        <f>תקן[[#This Row],[תיאור הפריט]]</f>
        <v>טלוויזיה 42 (כולל הובלה והתקנה)</v>
      </c>
      <c r="G875" s="190">
        <f>תקן[[#This Row],[עלות פריט]]</f>
        <v>2500</v>
      </c>
      <c r="H875" s="190">
        <f>תקן[[#This Row],[כמות]]</f>
        <v>2</v>
      </c>
      <c r="I875" s="190">
        <f>תקן[[#This Row],[סהכ עלות]]</f>
        <v>5000</v>
      </c>
      <c r="J875" s="191"/>
      <c r="K875" s="179" t="str">
        <f t="shared" si="149"/>
        <v>טלוויזיה 42 (כולל הובלה והתקנה)</v>
      </c>
      <c r="L875" s="180"/>
      <c r="M875" s="181">
        <f t="shared" si="147"/>
        <v>-2</v>
      </c>
      <c r="N875" s="181">
        <f t="shared" si="148"/>
        <v>0</v>
      </c>
      <c r="O875" s="180"/>
      <c r="P875" s="192"/>
      <c r="Q875" s="185" t="str">
        <f t="shared" si="154"/>
        <v>תשושי נפש</v>
      </c>
      <c r="R875" s="185">
        <f t="shared" si="155"/>
        <v>60</v>
      </c>
      <c r="S875" s="185" t="str">
        <f t="shared" si="156"/>
        <v>ציוד אלקטרוני</v>
      </c>
      <c r="T875" s="186" t="str">
        <f t="shared" si="157"/>
        <v>טלוויזיה 42 (כולל הובלה והתקנה)</v>
      </c>
      <c r="U875" s="187">
        <f t="shared" si="151"/>
        <v>0</v>
      </c>
      <c r="V875" s="181">
        <f t="shared" si="152"/>
        <v>-2</v>
      </c>
      <c r="W875" s="181">
        <f t="shared" si="153"/>
        <v>2500</v>
      </c>
      <c r="X875" s="181">
        <f t="shared" si="150"/>
        <v>0</v>
      </c>
      <c r="Y875" s="193"/>
      <c r="AA875" s="189" t="str">
        <f>'טבלה מרכזת תקן מקור'!A875</f>
        <v>תשושי נפש</v>
      </c>
      <c r="AB875" s="189">
        <f>'טבלה מרכזת תקן מקור'!B875</f>
        <v>60</v>
      </c>
      <c r="AC875" s="189" t="str">
        <f>'טבלה מרכזת תקן מקור'!C875</f>
        <v>ציוד אלקטרוני</v>
      </c>
      <c r="AD875" s="189" t="str">
        <f>'טבלה מרכזת תקן מקור'!D875</f>
        <v>חדרי צוות/רב תחומי</v>
      </c>
      <c r="AE875" s="189" t="str">
        <f>'טבלה מרכזת תקן מקור'!E875</f>
        <v>טלוויזיה 42 (כולל הובלה והתקנה)</v>
      </c>
      <c r="AF875" s="189">
        <f>'טבלה מרכזת תקן מקור'!F875</f>
        <v>2500</v>
      </c>
      <c r="AG875" s="189">
        <f>'טבלה מרכזת תקן מקור'!G875</f>
        <v>2</v>
      </c>
      <c r="AH875" s="189">
        <f>'טבלה מרכזת תקן מקור'!H875</f>
        <v>5000</v>
      </c>
    </row>
    <row r="876" spans="2:34" ht="29.25" thickBot="1" x14ac:dyDescent="0.25">
      <c r="B876" s="190" t="str">
        <f>תקן[[#This Row],[סוג מרכז]]</f>
        <v>תשושי נפש</v>
      </c>
      <c r="C876" s="190">
        <f>תקן[[#This Row],[גודל מרכז]]</f>
        <v>60</v>
      </c>
      <c r="D876" s="190" t="str">
        <f>תקן[[#This Row],[סוג פריט]]</f>
        <v>ציוד אלקטרוני</v>
      </c>
      <c r="E876" s="190" t="str">
        <f>תקן[[#This Row],[קטגוריה]]</f>
        <v>אולם כניסה</v>
      </c>
      <c r="F876" s="177" t="str">
        <f>תקן[[#This Row],[תיאור הפריט]]</f>
        <v>טלוויזיה 65 (כולל הובלה והתקנה)</v>
      </c>
      <c r="G876" s="190">
        <f>תקן[[#This Row],[עלות פריט]]</f>
        <v>5000</v>
      </c>
      <c r="H876" s="190">
        <f>תקן[[#This Row],[כמות]]</f>
        <v>1</v>
      </c>
      <c r="I876" s="190">
        <f>תקן[[#This Row],[סהכ עלות]]</f>
        <v>5000</v>
      </c>
      <c r="J876" s="191"/>
      <c r="K876" s="179" t="str">
        <f t="shared" si="149"/>
        <v>טלוויזיה 65 (כולל הובלה והתקנה)</v>
      </c>
      <c r="L876" s="180"/>
      <c r="M876" s="181">
        <f t="shared" si="147"/>
        <v>-1</v>
      </c>
      <c r="N876" s="181">
        <f t="shared" si="148"/>
        <v>0</v>
      </c>
      <c r="O876" s="180"/>
      <c r="P876" s="192"/>
      <c r="Q876" s="185" t="str">
        <f t="shared" si="154"/>
        <v>תשושי נפש</v>
      </c>
      <c r="R876" s="185">
        <f t="shared" si="155"/>
        <v>60</v>
      </c>
      <c r="S876" s="185" t="str">
        <f t="shared" si="156"/>
        <v>ציוד אלקטרוני</v>
      </c>
      <c r="T876" s="186" t="str">
        <f t="shared" si="157"/>
        <v>טלוויזיה 65 (כולל הובלה והתקנה)</v>
      </c>
      <c r="U876" s="187">
        <f t="shared" si="151"/>
        <v>0</v>
      </c>
      <c r="V876" s="181">
        <f t="shared" si="152"/>
        <v>-1</v>
      </c>
      <c r="W876" s="181">
        <f t="shared" si="153"/>
        <v>5000</v>
      </c>
      <c r="X876" s="181">
        <f t="shared" si="150"/>
        <v>0</v>
      </c>
      <c r="Y876" s="193"/>
      <c r="AA876" s="189" t="str">
        <f>'טבלה מרכזת תקן מקור'!A876</f>
        <v>תשושי נפש</v>
      </c>
      <c r="AB876" s="189">
        <f>'טבלה מרכזת תקן מקור'!B876</f>
        <v>60</v>
      </c>
      <c r="AC876" s="189" t="str">
        <f>'טבלה מרכזת תקן מקור'!C876</f>
        <v>ציוד אלקטרוני</v>
      </c>
      <c r="AD876" s="189" t="str">
        <f>'טבלה מרכזת תקן מקור'!D876</f>
        <v>אולם כניסה</v>
      </c>
      <c r="AE876" s="189" t="str">
        <f>'טבלה מרכזת תקן מקור'!E876</f>
        <v>טלוויזיה 65 (כולל הובלה והתקנה)</v>
      </c>
      <c r="AF876" s="189">
        <f>'טבלה מרכזת תקן מקור'!F876</f>
        <v>5000</v>
      </c>
      <c r="AG876" s="189">
        <f>'טבלה מרכזת תקן מקור'!G876</f>
        <v>1</v>
      </c>
      <c r="AH876" s="189">
        <f>'טבלה מרכזת תקן מקור'!H876</f>
        <v>5000</v>
      </c>
    </row>
    <row r="877" spans="2:34" ht="29.25" thickBot="1" x14ac:dyDescent="0.25">
      <c r="B877" s="190" t="str">
        <f>תקן[[#This Row],[סוג מרכז]]</f>
        <v>תשושי נפש</v>
      </c>
      <c r="C877" s="190">
        <f>תקן[[#This Row],[גודל מרכז]]</f>
        <v>60</v>
      </c>
      <c r="D877" s="190" t="str">
        <f>תקן[[#This Row],[סוג פריט]]</f>
        <v>ציוד אלקטרוני</v>
      </c>
      <c r="E877" s="190" t="str">
        <f>תקן[[#This Row],[קטגוריה]]</f>
        <v>חדר אוכל</v>
      </c>
      <c r="F877" s="177" t="str">
        <f>תקן[[#This Row],[תיאור הפריט]]</f>
        <v>טלוויזיה 65 (כולל הובלה והתקנה)</v>
      </c>
      <c r="G877" s="190">
        <f>תקן[[#This Row],[עלות פריט]]</f>
        <v>5000</v>
      </c>
      <c r="H877" s="190">
        <f>תקן[[#This Row],[כמות]]</f>
        <v>1</v>
      </c>
      <c r="I877" s="190">
        <f>תקן[[#This Row],[סהכ עלות]]</f>
        <v>5000</v>
      </c>
      <c r="J877" s="191"/>
      <c r="K877" s="179" t="str">
        <f t="shared" si="149"/>
        <v>טלוויזיה 65 (כולל הובלה והתקנה)</v>
      </c>
      <c r="L877" s="180"/>
      <c r="M877" s="181">
        <f t="shared" si="147"/>
        <v>-1</v>
      </c>
      <c r="N877" s="181">
        <f t="shared" si="148"/>
        <v>0</v>
      </c>
      <c r="O877" s="180"/>
      <c r="P877" s="192"/>
      <c r="Q877" s="185" t="str">
        <f t="shared" si="154"/>
        <v>תשושי נפש</v>
      </c>
      <c r="R877" s="185">
        <f t="shared" si="155"/>
        <v>60</v>
      </c>
      <c r="S877" s="185" t="str">
        <f t="shared" si="156"/>
        <v>ציוד אלקטרוני</v>
      </c>
      <c r="T877" s="186" t="str">
        <f t="shared" si="157"/>
        <v>טלוויזיה 65 (כולל הובלה והתקנה)</v>
      </c>
      <c r="U877" s="187">
        <f t="shared" si="151"/>
        <v>0</v>
      </c>
      <c r="V877" s="181">
        <f t="shared" si="152"/>
        <v>-1</v>
      </c>
      <c r="W877" s="181">
        <f t="shared" si="153"/>
        <v>5000</v>
      </c>
      <c r="X877" s="181">
        <f t="shared" si="150"/>
        <v>0</v>
      </c>
      <c r="Y877" s="193"/>
      <c r="AA877" s="189" t="str">
        <f>'טבלה מרכזת תקן מקור'!A877</f>
        <v>תשושי נפש</v>
      </c>
      <c r="AB877" s="189">
        <f>'טבלה מרכזת תקן מקור'!B877</f>
        <v>60</v>
      </c>
      <c r="AC877" s="189" t="str">
        <f>'טבלה מרכזת תקן מקור'!C877</f>
        <v>ציוד אלקטרוני</v>
      </c>
      <c r="AD877" s="189" t="str">
        <f>'טבלה מרכזת תקן מקור'!D877</f>
        <v>חדר אוכל</v>
      </c>
      <c r="AE877" s="189" t="str">
        <f>'טבלה מרכזת תקן מקור'!E877</f>
        <v>טלוויזיה 65 (כולל הובלה והתקנה)</v>
      </c>
      <c r="AF877" s="189">
        <f>'טבלה מרכזת תקן מקור'!F877</f>
        <v>5000</v>
      </c>
      <c r="AG877" s="189">
        <f>'טבלה מרכזת תקן מקור'!G877</f>
        <v>1</v>
      </c>
      <c r="AH877" s="189">
        <f>'טבלה מרכזת תקן מקור'!H877</f>
        <v>5000</v>
      </c>
    </row>
    <row r="878" spans="2:34" ht="29.25" thickBot="1" x14ac:dyDescent="0.25">
      <c r="B878" s="190" t="str">
        <f>תקן[[#This Row],[סוג מרכז]]</f>
        <v>תשושי נפש</v>
      </c>
      <c r="C878" s="190">
        <f>תקן[[#This Row],[גודל מרכז]]</f>
        <v>60</v>
      </c>
      <c r="D878" s="190" t="str">
        <f>תקן[[#This Row],[סוג פריט]]</f>
        <v>ציוד אלקטרוני</v>
      </c>
      <c r="E878" s="190" t="str">
        <f>תקן[[#This Row],[קטגוריה]]</f>
        <v>חדר אוכל</v>
      </c>
      <c r="F878" s="177" t="str">
        <f>תקן[[#This Row],[תיאור הפריט]]</f>
        <v>טלוויזיה 85 (כולל הובלה והתקנה)</v>
      </c>
      <c r="G878" s="190">
        <f>תקן[[#This Row],[עלות פריט]]</f>
        <v>8000</v>
      </c>
      <c r="H878" s="190">
        <f>תקן[[#This Row],[כמות]]</f>
        <v>1</v>
      </c>
      <c r="I878" s="190">
        <f>תקן[[#This Row],[סהכ עלות]]</f>
        <v>8000</v>
      </c>
      <c r="J878" s="191"/>
      <c r="K878" s="179" t="str">
        <f t="shared" si="149"/>
        <v>טלוויזיה 85 (כולל הובלה והתקנה)</v>
      </c>
      <c r="L878" s="180"/>
      <c r="M878" s="181">
        <f t="shared" ref="M878:M939" si="158">IF(L878-H878&lt;&gt;0,L878-H878,0)</f>
        <v>-1</v>
      </c>
      <c r="N878" s="181">
        <f t="shared" ref="N878:N939" si="159">L878*G878</f>
        <v>0</v>
      </c>
      <c r="O878" s="180"/>
      <c r="P878" s="192"/>
      <c r="Q878" s="185" t="str">
        <f t="shared" si="154"/>
        <v>תשושי נפש</v>
      </c>
      <c r="R878" s="185">
        <f t="shared" si="155"/>
        <v>60</v>
      </c>
      <c r="S878" s="185" t="str">
        <f t="shared" si="156"/>
        <v>ציוד אלקטרוני</v>
      </c>
      <c r="T878" s="186" t="str">
        <f t="shared" si="157"/>
        <v>טלוויזיה 85 (כולל הובלה והתקנה)</v>
      </c>
      <c r="U878" s="187">
        <f t="shared" si="151"/>
        <v>0</v>
      </c>
      <c r="V878" s="181">
        <f t="shared" si="152"/>
        <v>-1</v>
      </c>
      <c r="W878" s="181">
        <f t="shared" si="153"/>
        <v>8000</v>
      </c>
      <c r="X878" s="181">
        <f t="shared" si="150"/>
        <v>0</v>
      </c>
      <c r="Y878" s="193"/>
      <c r="AA878" s="189" t="str">
        <f>'טבלה מרכזת תקן מקור'!A878</f>
        <v>תשושי נפש</v>
      </c>
      <c r="AB878" s="189">
        <f>'טבלה מרכזת תקן מקור'!B878</f>
        <v>60</v>
      </c>
      <c r="AC878" s="189" t="str">
        <f>'טבלה מרכזת תקן מקור'!C878</f>
        <v>ציוד אלקטרוני</v>
      </c>
      <c r="AD878" s="189" t="str">
        <f>'טבלה מרכזת תקן מקור'!D878</f>
        <v>חדר אוכל</v>
      </c>
      <c r="AE878" s="189" t="str">
        <f>'טבלה מרכזת תקן מקור'!E878</f>
        <v>טלוויזיה 85 (כולל הובלה והתקנה)</v>
      </c>
      <c r="AF878" s="189">
        <f>'טבלה מרכזת תקן מקור'!F878</f>
        <v>8000</v>
      </c>
      <c r="AG878" s="189">
        <f>'טבלה מרכזת תקן מקור'!G878</f>
        <v>1</v>
      </c>
      <c r="AH878" s="189">
        <f>'טבלה מרכזת תקן מקור'!H878</f>
        <v>8000</v>
      </c>
    </row>
    <row r="879" spans="2:34" ht="15" thickBot="1" x14ac:dyDescent="0.25">
      <c r="B879" s="190" t="str">
        <f>תקן[[#This Row],[סוג מרכז]]</f>
        <v>תשושי נפש</v>
      </c>
      <c r="C879" s="190">
        <f>תקן[[#This Row],[גודל מרכז]]</f>
        <v>60</v>
      </c>
      <c r="D879" s="190" t="str">
        <f>תקן[[#This Row],[סוג פריט]]</f>
        <v>ציוד אלקטרוני</v>
      </c>
      <c r="E879" s="190" t="str">
        <f>תקן[[#This Row],[קטגוריה]]</f>
        <v>ציוד אלקטרוני</v>
      </c>
      <c r="F879" s="177" t="str">
        <f>תקן[[#This Row],[תיאור הפריט]]</f>
        <v>מגדיל טווח WIFI</v>
      </c>
      <c r="G879" s="190">
        <f>תקן[[#This Row],[עלות פריט]]</f>
        <v>900</v>
      </c>
      <c r="H879" s="190">
        <f>תקן[[#This Row],[כמות]]</f>
        <v>1</v>
      </c>
      <c r="I879" s="190">
        <f>תקן[[#This Row],[סהכ עלות]]</f>
        <v>900</v>
      </c>
      <c r="J879" s="191"/>
      <c r="K879" s="179" t="str">
        <f t="shared" ref="K879:K940" si="160">F879</f>
        <v>מגדיל טווח WIFI</v>
      </c>
      <c r="L879" s="180"/>
      <c r="M879" s="181">
        <f t="shared" si="158"/>
        <v>-1</v>
      </c>
      <c r="N879" s="181">
        <f t="shared" si="159"/>
        <v>0</v>
      </c>
      <c r="O879" s="180"/>
      <c r="P879" s="192"/>
      <c r="Q879" s="185" t="str">
        <f t="shared" si="154"/>
        <v>תשושי נפש</v>
      </c>
      <c r="R879" s="185">
        <f t="shared" si="155"/>
        <v>60</v>
      </c>
      <c r="S879" s="185" t="str">
        <f t="shared" si="156"/>
        <v>ציוד אלקטרוני</v>
      </c>
      <c r="T879" s="186" t="str">
        <f t="shared" si="157"/>
        <v>מגדיל טווח WIFI</v>
      </c>
      <c r="U879" s="187">
        <f t="shared" si="151"/>
        <v>0</v>
      </c>
      <c r="V879" s="181">
        <f t="shared" si="152"/>
        <v>-1</v>
      </c>
      <c r="W879" s="181">
        <f t="shared" si="153"/>
        <v>900</v>
      </c>
      <c r="X879" s="181">
        <f t="shared" ref="X879:X940" si="161">W879*U879</f>
        <v>0</v>
      </c>
      <c r="Y879" s="193"/>
      <c r="AA879" s="189" t="str">
        <f>'טבלה מרכזת תקן מקור'!A879</f>
        <v>תשושי נפש</v>
      </c>
      <c r="AB879" s="189">
        <f>'טבלה מרכזת תקן מקור'!B879</f>
        <v>60</v>
      </c>
      <c r="AC879" s="189" t="str">
        <f>'טבלה מרכזת תקן מקור'!C879</f>
        <v>ציוד אלקטרוני</v>
      </c>
      <c r="AD879" s="189" t="str">
        <f>'טבלה מרכזת תקן מקור'!D879</f>
        <v>ציוד אלקטרוני</v>
      </c>
      <c r="AE879" s="189" t="str">
        <f>'טבלה מרכזת תקן מקור'!E879</f>
        <v>מגדיל טווח WIFI</v>
      </c>
      <c r="AF879" s="189">
        <f>'טבלה מרכזת תקן מקור'!F879</f>
        <v>900</v>
      </c>
      <c r="AG879" s="189">
        <f>'טבלה מרכזת תקן מקור'!G879</f>
        <v>1</v>
      </c>
      <c r="AH879" s="189">
        <f>'טבלה מרכזת תקן מקור'!H879</f>
        <v>900</v>
      </c>
    </row>
    <row r="880" spans="2:34" ht="15" thickBot="1" x14ac:dyDescent="0.25">
      <c r="B880" s="190" t="str">
        <f>תקן[[#This Row],[סוג מרכז]]</f>
        <v>תשושי נפש</v>
      </c>
      <c r="C880" s="190">
        <f>תקן[[#This Row],[גודל מרכז]]</f>
        <v>60</v>
      </c>
      <c r="D880" s="190" t="str">
        <f>תקן[[#This Row],[סוג פריט]]</f>
        <v>ציוד אלקטרוני</v>
      </c>
      <c r="E880" s="190" t="str">
        <f>תקן[[#This Row],[קטגוריה]]</f>
        <v>כללי</v>
      </c>
      <c r="F880" s="177" t="str">
        <f>תקן[[#This Row],[תיאור הפריט]]</f>
        <v>מערכת אזעקה ומצלמות</v>
      </c>
      <c r="G880" s="190">
        <f>תקן[[#This Row],[עלות פריט]]</f>
        <v>5000</v>
      </c>
      <c r="H880" s="190">
        <f>תקן[[#This Row],[כמות]]</f>
        <v>2</v>
      </c>
      <c r="I880" s="190">
        <f>תקן[[#This Row],[סהכ עלות]]</f>
        <v>10000</v>
      </c>
      <c r="J880" s="191"/>
      <c r="K880" s="179" t="str">
        <f t="shared" si="160"/>
        <v>מערכת אזעקה ומצלמות</v>
      </c>
      <c r="L880" s="180"/>
      <c r="M880" s="181">
        <f t="shared" si="158"/>
        <v>-2</v>
      </c>
      <c r="N880" s="181">
        <f t="shared" si="159"/>
        <v>0</v>
      </c>
      <c r="O880" s="180"/>
      <c r="P880" s="192"/>
      <c r="Q880" s="185" t="str">
        <f t="shared" si="154"/>
        <v>תשושי נפש</v>
      </c>
      <c r="R880" s="185">
        <f t="shared" si="155"/>
        <v>60</v>
      </c>
      <c r="S880" s="185" t="str">
        <f t="shared" si="156"/>
        <v>ציוד אלקטרוני</v>
      </c>
      <c r="T880" s="186" t="str">
        <f t="shared" si="157"/>
        <v>מערכת אזעקה ומצלמות</v>
      </c>
      <c r="U880" s="187">
        <f t="shared" si="151"/>
        <v>0</v>
      </c>
      <c r="V880" s="181">
        <f t="shared" si="152"/>
        <v>-2</v>
      </c>
      <c r="W880" s="181">
        <f t="shared" si="153"/>
        <v>5000</v>
      </c>
      <c r="X880" s="181">
        <f t="shared" si="161"/>
        <v>0</v>
      </c>
      <c r="Y880" s="193"/>
      <c r="AA880" s="189" t="str">
        <f>'טבלה מרכזת תקן מקור'!A880</f>
        <v>תשושי נפש</v>
      </c>
      <c r="AB880" s="189">
        <f>'טבלה מרכזת תקן מקור'!B880</f>
        <v>60</v>
      </c>
      <c r="AC880" s="189" t="str">
        <f>'טבלה מרכזת תקן מקור'!C880</f>
        <v>ציוד אלקטרוני</v>
      </c>
      <c r="AD880" s="189" t="str">
        <f>'טבלה מרכזת תקן מקור'!D880</f>
        <v>כללי</v>
      </c>
      <c r="AE880" s="189" t="str">
        <f>'טבלה מרכזת תקן מקור'!E880</f>
        <v>מערכת אזעקה ומצלמות</v>
      </c>
      <c r="AF880" s="189">
        <f>'טבלה מרכזת תקן מקור'!F880</f>
        <v>5000</v>
      </c>
      <c r="AG880" s="189">
        <f>'טבלה מרכזת תקן מקור'!G880</f>
        <v>2</v>
      </c>
      <c r="AH880" s="189">
        <f>'טבלה מרכזת תקן מקור'!H880</f>
        <v>10000</v>
      </c>
    </row>
    <row r="881" spans="2:34" ht="15" thickBot="1" x14ac:dyDescent="0.25">
      <c r="B881" s="190" t="str">
        <f>תקן[[#This Row],[סוג מרכז]]</f>
        <v>תשושי נפש</v>
      </c>
      <c r="C881" s="190">
        <f>תקן[[#This Row],[גודל מרכז]]</f>
        <v>60</v>
      </c>
      <c r="D881" s="190" t="str">
        <f>תקן[[#This Row],[סוג פריט]]</f>
        <v>ציוד אלקטרוני</v>
      </c>
      <c r="E881" s="190" t="str">
        <f>תקן[[#This Row],[קטגוריה]]</f>
        <v>ציוד אלקטרוני</v>
      </c>
      <c r="F881" s="177" t="str">
        <f>תקן[[#This Row],[תיאור הפריט]]</f>
        <v>מערכת התרעה נגד אש</v>
      </c>
      <c r="G881" s="190">
        <f>תקן[[#This Row],[עלות פריט]]</f>
        <v>5200</v>
      </c>
      <c r="H881" s="190">
        <f>תקן[[#This Row],[כמות]]</f>
        <v>1</v>
      </c>
      <c r="I881" s="190">
        <f>תקן[[#This Row],[סהכ עלות]]</f>
        <v>5200</v>
      </c>
      <c r="J881" s="191"/>
      <c r="K881" s="179" t="str">
        <f t="shared" si="160"/>
        <v>מערכת התרעה נגד אש</v>
      </c>
      <c r="L881" s="180"/>
      <c r="M881" s="181">
        <f t="shared" si="158"/>
        <v>-1</v>
      </c>
      <c r="N881" s="181">
        <f t="shared" si="159"/>
        <v>0</v>
      </c>
      <c r="O881" s="180"/>
      <c r="P881" s="192"/>
      <c r="Q881" s="185" t="str">
        <f t="shared" si="154"/>
        <v>תשושי נפש</v>
      </c>
      <c r="R881" s="185">
        <f t="shared" si="155"/>
        <v>60</v>
      </c>
      <c r="S881" s="185" t="str">
        <f t="shared" si="156"/>
        <v>ציוד אלקטרוני</v>
      </c>
      <c r="T881" s="186" t="str">
        <f t="shared" si="157"/>
        <v>מערכת התרעה נגד אש</v>
      </c>
      <c r="U881" s="187">
        <f t="shared" si="151"/>
        <v>0</v>
      </c>
      <c r="V881" s="181">
        <f t="shared" si="152"/>
        <v>-1</v>
      </c>
      <c r="W881" s="181">
        <f t="shared" si="153"/>
        <v>5200</v>
      </c>
      <c r="X881" s="181">
        <f t="shared" si="161"/>
        <v>0</v>
      </c>
      <c r="Y881" s="193"/>
      <c r="AA881" s="189" t="str">
        <f>'טבלה מרכזת תקן מקור'!A881</f>
        <v>תשושי נפש</v>
      </c>
      <c r="AB881" s="189">
        <f>'טבלה מרכזת תקן מקור'!B881</f>
        <v>60</v>
      </c>
      <c r="AC881" s="189" t="str">
        <f>'טבלה מרכזת תקן מקור'!C881</f>
        <v>ציוד אלקטרוני</v>
      </c>
      <c r="AD881" s="189" t="str">
        <f>'טבלה מרכזת תקן מקור'!D881</f>
        <v>ציוד אלקטרוני</v>
      </c>
      <c r="AE881" s="189" t="str">
        <f>'טבלה מרכזת תקן מקור'!E881</f>
        <v>מערכת התרעה נגד אש</v>
      </c>
      <c r="AF881" s="189">
        <f>'טבלה מרכזת תקן מקור'!F881</f>
        <v>5200</v>
      </c>
      <c r="AG881" s="189">
        <f>'טבלה מרכזת תקן מקור'!G881</f>
        <v>1</v>
      </c>
      <c r="AH881" s="189">
        <f>'טבלה מרכזת תקן מקור'!H881</f>
        <v>5200</v>
      </c>
    </row>
    <row r="882" spans="2:34" ht="15" thickBot="1" x14ac:dyDescent="0.25">
      <c r="B882" s="190" t="str">
        <f>תקן[[#This Row],[סוג מרכז]]</f>
        <v>תשושי נפש</v>
      </c>
      <c r="C882" s="190">
        <f>תקן[[#This Row],[גודל מרכז]]</f>
        <v>60</v>
      </c>
      <c r="D882" s="190" t="str">
        <f>תקן[[#This Row],[סוג פריט]]</f>
        <v>ציוד אלקטרוני</v>
      </c>
      <c r="E882" s="190" t="str">
        <f>תקן[[#This Row],[קטגוריה]]</f>
        <v>ציוד אלקטרוני</v>
      </c>
      <c r="F882" s="177" t="str">
        <f>תקן[[#This Row],[תיאור הפריט]]</f>
        <v>מערכת טלפונים</v>
      </c>
      <c r="G882" s="190">
        <f>תקן[[#This Row],[עלות פריט]]</f>
        <v>6100</v>
      </c>
      <c r="H882" s="190">
        <f>תקן[[#This Row],[כמות]]</f>
        <v>1</v>
      </c>
      <c r="I882" s="190">
        <f>תקן[[#This Row],[סהכ עלות]]</f>
        <v>6100</v>
      </c>
      <c r="J882" s="191"/>
      <c r="K882" s="179" t="str">
        <f t="shared" si="160"/>
        <v>מערכת טלפונים</v>
      </c>
      <c r="L882" s="180"/>
      <c r="M882" s="181">
        <f t="shared" si="158"/>
        <v>-1</v>
      </c>
      <c r="N882" s="181">
        <f t="shared" si="159"/>
        <v>0</v>
      </c>
      <c r="O882" s="180"/>
      <c r="P882" s="192"/>
      <c r="Q882" s="185" t="str">
        <f t="shared" si="154"/>
        <v>תשושי נפש</v>
      </c>
      <c r="R882" s="185">
        <f t="shared" si="155"/>
        <v>60</v>
      </c>
      <c r="S882" s="185" t="str">
        <f t="shared" si="156"/>
        <v>ציוד אלקטרוני</v>
      </c>
      <c r="T882" s="186" t="str">
        <f t="shared" si="157"/>
        <v>מערכת טלפונים</v>
      </c>
      <c r="U882" s="187">
        <f t="shared" si="151"/>
        <v>0</v>
      </c>
      <c r="V882" s="181">
        <f t="shared" si="152"/>
        <v>-1</v>
      </c>
      <c r="W882" s="181">
        <f t="shared" si="153"/>
        <v>6100</v>
      </c>
      <c r="X882" s="181">
        <f t="shared" si="161"/>
        <v>0</v>
      </c>
      <c r="Y882" s="193"/>
      <c r="AA882" s="189" t="str">
        <f>'טבלה מרכזת תקן מקור'!A882</f>
        <v>תשושי נפש</v>
      </c>
      <c r="AB882" s="189">
        <f>'טבלה מרכזת תקן מקור'!B882</f>
        <v>60</v>
      </c>
      <c r="AC882" s="189" t="str">
        <f>'טבלה מרכזת תקן מקור'!C882</f>
        <v>ציוד אלקטרוני</v>
      </c>
      <c r="AD882" s="189" t="str">
        <f>'טבלה מרכזת תקן מקור'!D882</f>
        <v>ציוד אלקטרוני</v>
      </c>
      <c r="AE882" s="189" t="str">
        <f>'טבלה מרכזת תקן מקור'!E882</f>
        <v>מערכת טלפונים</v>
      </c>
      <c r="AF882" s="189">
        <f>'טבלה מרכזת תקן מקור'!F882</f>
        <v>6100</v>
      </c>
      <c r="AG882" s="189">
        <f>'טבלה מרכזת תקן מקור'!G882</f>
        <v>1</v>
      </c>
      <c r="AH882" s="189">
        <f>'טבלה מרכזת תקן מקור'!H882</f>
        <v>6100</v>
      </c>
    </row>
    <row r="883" spans="2:34" ht="15" thickBot="1" x14ac:dyDescent="0.25">
      <c r="B883" s="190" t="str">
        <f>תקן[[#This Row],[סוג מרכז]]</f>
        <v>תשושי נפש</v>
      </c>
      <c r="C883" s="190">
        <f>תקן[[#This Row],[גודל מרכז]]</f>
        <v>60</v>
      </c>
      <c r="D883" s="190" t="str">
        <f>תקן[[#This Row],[סוג פריט]]</f>
        <v>ציוד אלקטרוני</v>
      </c>
      <c r="E883" s="190" t="str">
        <f>תקן[[#This Row],[קטגוריה]]</f>
        <v>ציוד אלקטרוני</v>
      </c>
      <c r="F883" s="177" t="str">
        <f>תקן[[#This Row],[תיאור הפריט]]</f>
        <v>מערכת כריזת חירום</v>
      </c>
      <c r="G883" s="190">
        <f>תקן[[#This Row],[עלות פריט]]</f>
        <v>5000</v>
      </c>
      <c r="H883" s="190">
        <f>תקן[[#This Row],[כמות]]</f>
        <v>1</v>
      </c>
      <c r="I883" s="190">
        <f>תקן[[#This Row],[סהכ עלות]]</f>
        <v>5000</v>
      </c>
      <c r="J883" s="191"/>
      <c r="K883" s="179" t="str">
        <f t="shared" si="160"/>
        <v>מערכת כריזת חירום</v>
      </c>
      <c r="L883" s="180"/>
      <c r="M883" s="181">
        <f t="shared" si="158"/>
        <v>-1</v>
      </c>
      <c r="N883" s="181">
        <f t="shared" si="159"/>
        <v>0</v>
      </c>
      <c r="O883" s="180"/>
      <c r="P883" s="192"/>
      <c r="Q883" s="185" t="str">
        <f t="shared" si="154"/>
        <v>תשושי נפש</v>
      </c>
      <c r="R883" s="185">
        <f t="shared" si="155"/>
        <v>60</v>
      </c>
      <c r="S883" s="185" t="str">
        <f t="shared" si="156"/>
        <v>ציוד אלקטרוני</v>
      </c>
      <c r="T883" s="186" t="str">
        <f t="shared" si="157"/>
        <v>מערכת כריזת חירום</v>
      </c>
      <c r="U883" s="187">
        <f t="shared" si="151"/>
        <v>0</v>
      </c>
      <c r="V883" s="181">
        <f t="shared" si="152"/>
        <v>-1</v>
      </c>
      <c r="W883" s="181">
        <f t="shared" si="153"/>
        <v>5000</v>
      </c>
      <c r="X883" s="181">
        <f t="shared" si="161"/>
        <v>0</v>
      </c>
      <c r="Y883" s="193"/>
      <c r="AA883" s="189" t="str">
        <f>'טבלה מרכזת תקן מקור'!A883</f>
        <v>תשושי נפש</v>
      </c>
      <c r="AB883" s="189">
        <f>'טבלה מרכזת תקן מקור'!B883</f>
        <v>60</v>
      </c>
      <c r="AC883" s="189" t="str">
        <f>'טבלה מרכזת תקן מקור'!C883</f>
        <v>ציוד אלקטרוני</v>
      </c>
      <c r="AD883" s="189" t="str">
        <f>'טבלה מרכזת תקן מקור'!D883</f>
        <v>ציוד אלקטרוני</v>
      </c>
      <c r="AE883" s="189" t="str">
        <f>'טבלה מרכזת תקן מקור'!E883</f>
        <v>מערכת כריזת חירום</v>
      </c>
      <c r="AF883" s="189">
        <f>'טבלה מרכזת תקן מקור'!F883</f>
        <v>5000</v>
      </c>
      <c r="AG883" s="189">
        <f>'טבלה מרכזת תקן מקור'!G883</f>
        <v>1</v>
      </c>
      <c r="AH883" s="189">
        <f>'טבלה מרכזת תקן מקור'!H883</f>
        <v>5000</v>
      </c>
    </row>
    <row r="884" spans="2:34" ht="29.25" thickBot="1" x14ac:dyDescent="0.25">
      <c r="B884" s="190" t="str">
        <f>תקן[[#This Row],[סוג מרכז]]</f>
        <v>תשושי נפש</v>
      </c>
      <c r="C884" s="190">
        <f>תקן[[#This Row],[גודל מרכז]]</f>
        <v>60</v>
      </c>
      <c r="D884" s="190" t="str">
        <f>תקן[[#This Row],[סוג פריט]]</f>
        <v>ריהוט</v>
      </c>
      <c r="E884" s="190" t="str">
        <f>תקן[[#This Row],[קטגוריה]]</f>
        <v>חדר מנוחה</v>
      </c>
      <c r="F884" s="177" t="str">
        <f>תקן[[#This Row],[תיאור הפריט]]</f>
        <v>ארון איחסון (רוחב 80-100 ס"מ)</v>
      </c>
      <c r="G884" s="190">
        <f>תקן[[#This Row],[עלות פריט]]</f>
        <v>1000</v>
      </c>
      <c r="H884" s="190">
        <f>תקן[[#This Row],[כמות]]</f>
        <v>1</v>
      </c>
      <c r="I884" s="190">
        <f>תקן[[#This Row],[סהכ עלות]]</f>
        <v>1000</v>
      </c>
      <c r="J884" s="191"/>
      <c r="K884" s="179" t="str">
        <f t="shared" si="160"/>
        <v>ארון איחסון (רוחב 80-100 ס"מ)</v>
      </c>
      <c r="L884" s="180"/>
      <c r="M884" s="181">
        <f t="shared" si="158"/>
        <v>-1</v>
      </c>
      <c r="N884" s="181">
        <f t="shared" si="159"/>
        <v>0</v>
      </c>
      <c r="O884" s="180"/>
      <c r="P884" s="192"/>
      <c r="Q884" s="185" t="str">
        <f t="shared" si="154"/>
        <v>תשושי נפש</v>
      </c>
      <c r="R884" s="185">
        <f t="shared" si="155"/>
        <v>60</v>
      </c>
      <c r="S884" s="185" t="str">
        <f t="shared" si="156"/>
        <v>ריהוט</v>
      </c>
      <c r="T884" s="186" t="str">
        <f t="shared" si="157"/>
        <v>ארון איחסון (רוחב 80-100 ס"מ)</v>
      </c>
      <c r="U884" s="187">
        <f t="shared" si="151"/>
        <v>0</v>
      </c>
      <c r="V884" s="181">
        <f t="shared" si="152"/>
        <v>-1</v>
      </c>
      <c r="W884" s="181">
        <f t="shared" si="153"/>
        <v>1000</v>
      </c>
      <c r="X884" s="181">
        <f t="shared" si="161"/>
        <v>0</v>
      </c>
      <c r="Y884" s="193"/>
      <c r="AA884" s="189" t="str">
        <f>'טבלה מרכזת תקן מקור'!A884</f>
        <v>תשושי נפש</v>
      </c>
      <c r="AB884" s="189">
        <f>'טבלה מרכזת תקן מקור'!B884</f>
        <v>60</v>
      </c>
      <c r="AC884" s="189" t="str">
        <f>'טבלה מרכזת תקן מקור'!C884</f>
        <v>ריהוט</v>
      </c>
      <c r="AD884" s="189" t="str">
        <f>'טבלה מרכזת תקן מקור'!D884</f>
        <v>חדר מנוחה</v>
      </c>
      <c r="AE884" s="189" t="str">
        <f>'טבלה מרכזת תקן מקור'!E884</f>
        <v>ארון איחסון (רוחב 80-100 ס"מ)</v>
      </c>
      <c r="AF884" s="189">
        <f>'טבלה מרכזת תקן מקור'!F884</f>
        <v>1000</v>
      </c>
      <c r="AG884" s="189">
        <f>'טבלה מרכזת תקן מקור'!G884</f>
        <v>1</v>
      </c>
      <c r="AH884" s="189">
        <f>'טבלה מרכזת תקן מקור'!H884</f>
        <v>1000</v>
      </c>
    </row>
    <row r="885" spans="2:34" ht="29.25" thickBot="1" x14ac:dyDescent="0.25">
      <c r="B885" s="190" t="str">
        <f>תקן[[#This Row],[סוג מרכז]]</f>
        <v>תשושי נפש</v>
      </c>
      <c r="C885" s="190">
        <f>תקן[[#This Row],[גודל מרכז]]</f>
        <v>60</v>
      </c>
      <c r="D885" s="190" t="str">
        <f>תקן[[#This Row],[סוג פריט]]</f>
        <v>ריהוט</v>
      </c>
      <c r="E885" s="190" t="str">
        <f>תקן[[#This Row],[קטגוריה]]</f>
        <v>חדר ניקיון</v>
      </c>
      <c r="F885" s="177" t="str">
        <f>תקן[[#This Row],[תיאור הפריט]]</f>
        <v>ארון איחסון (רוחב 80-100 ס"מ)</v>
      </c>
      <c r="G885" s="190">
        <f>תקן[[#This Row],[עלות פריט]]</f>
        <v>1000</v>
      </c>
      <c r="H885" s="190">
        <f>תקן[[#This Row],[כמות]]</f>
        <v>1</v>
      </c>
      <c r="I885" s="190">
        <f>תקן[[#This Row],[סהכ עלות]]</f>
        <v>1000</v>
      </c>
      <c r="J885" s="191"/>
      <c r="K885" s="179" t="str">
        <f t="shared" si="160"/>
        <v>ארון איחסון (רוחב 80-100 ס"מ)</v>
      </c>
      <c r="L885" s="180"/>
      <c r="M885" s="181">
        <f t="shared" si="158"/>
        <v>-1</v>
      </c>
      <c r="N885" s="181">
        <f t="shared" si="159"/>
        <v>0</v>
      </c>
      <c r="O885" s="180"/>
      <c r="P885" s="192"/>
      <c r="Q885" s="185" t="str">
        <f t="shared" si="154"/>
        <v>תשושי נפש</v>
      </c>
      <c r="R885" s="185">
        <f t="shared" si="155"/>
        <v>60</v>
      </c>
      <c r="S885" s="185" t="str">
        <f t="shared" si="156"/>
        <v>ריהוט</v>
      </c>
      <c r="T885" s="186" t="str">
        <f t="shared" si="157"/>
        <v>ארון איחסון (רוחב 80-100 ס"מ)</v>
      </c>
      <c r="U885" s="187">
        <f t="shared" si="151"/>
        <v>0</v>
      </c>
      <c r="V885" s="181">
        <f t="shared" si="152"/>
        <v>-1</v>
      </c>
      <c r="W885" s="181">
        <f t="shared" si="153"/>
        <v>1000</v>
      </c>
      <c r="X885" s="181">
        <f t="shared" si="161"/>
        <v>0</v>
      </c>
      <c r="Y885" s="193"/>
      <c r="AA885" s="189" t="str">
        <f>'טבלה מרכזת תקן מקור'!A885</f>
        <v>תשושי נפש</v>
      </c>
      <c r="AB885" s="189">
        <f>'טבלה מרכזת תקן מקור'!B885</f>
        <v>60</v>
      </c>
      <c r="AC885" s="189" t="str">
        <f>'טבלה מרכזת תקן מקור'!C885</f>
        <v>ריהוט</v>
      </c>
      <c r="AD885" s="189" t="str">
        <f>'טבלה מרכזת תקן מקור'!D885</f>
        <v>חדר ניקיון</v>
      </c>
      <c r="AE885" s="189" t="str">
        <f>'טבלה מרכזת תקן מקור'!E885</f>
        <v>ארון איחסון (רוחב 80-100 ס"מ)</v>
      </c>
      <c r="AF885" s="189">
        <f>'טבלה מרכזת תקן מקור'!F885</f>
        <v>1000</v>
      </c>
      <c r="AG885" s="189">
        <f>'טבלה מרכזת תקן מקור'!G885</f>
        <v>1</v>
      </c>
      <c r="AH885" s="189">
        <f>'טבלה מרכזת תקן מקור'!H885</f>
        <v>1000</v>
      </c>
    </row>
    <row r="886" spans="2:34" ht="29.25" thickBot="1" x14ac:dyDescent="0.25">
      <c r="B886" s="190" t="str">
        <f>תקן[[#This Row],[סוג מרכז]]</f>
        <v>תשושי נפש</v>
      </c>
      <c r="C886" s="190">
        <f>תקן[[#This Row],[גודל מרכז]]</f>
        <v>60</v>
      </c>
      <c r="D886" s="190" t="str">
        <f>תקן[[#This Row],[סוג פריט]]</f>
        <v>ריהוט</v>
      </c>
      <c r="E886" s="190" t="str">
        <f>תקן[[#This Row],[קטגוריה]]</f>
        <v>חדרי פעילות/תעסוקה</v>
      </c>
      <c r="F886" s="177" t="str">
        <f>תקן[[#This Row],[תיאור הפריט]]</f>
        <v>ארון איחסון (רוחב 80-100 ס"מ)</v>
      </c>
      <c r="G886" s="190">
        <f>תקן[[#This Row],[עלות פריט]]</f>
        <v>1000</v>
      </c>
      <c r="H886" s="190">
        <f>תקן[[#This Row],[כמות]]</f>
        <v>4</v>
      </c>
      <c r="I886" s="190">
        <f>תקן[[#This Row],[סהכ עלות]]</f>
        <v>4000</v>
      </c>
      <c r="J886" s="191"/>
      <c r="K886" s="179" t="str">
        <f t="shared" si="160"/>
        <v>ארון איחסון (רוחב 80-100 ס"מ)</v>
      </c>
      <c r="L886" s="180"/>
      <c r="M886" s="181">
        <f t="shared" si="158"/>
        <v>-4</v>
      </c>
      <c r="N886" s="181">
        <f t="shared" si="159"/>
        <v>0</v>
      </c>
      <c r="O886" s="180"/>
      <c r="P886" s="192"/>
      <c r="Q886" s="185" t="str">
        <f t="shared" si="154"/>
        <v>תשושי נפש</v>
      </c>
      <c r="R886" s="185">
        <f t="shared" si="155"/>
        <v>60</v>
      </c>
      <c r="S886" s="185" t="str">
        <f t="shared" si="156"/>
        <v>ריהוט</v>
      </c>
      <c r="T886" s="186" t="str">
        <f t="shared" si="157"/>
        <v>ארון איחסון (רוחב 80-100 ס"מ)</v>
      </c>
      <c r="U886" s="187">
        <f t="shared" si="151"/>
        <v>0</v>
      </c>
      <c r="V886" s="181">
        <f t="shared" si="152"/>
        <v>-4</v>
      </c>
      <c r="W886" s="181">
        <f t="shared" si="153"/>
        <v>1000</v>
      </c>
      <c r="X886" s="181">
        <f t="shared" si="161"/>
        <v>0</v>
      </c>
      <c r="Y886" s="193"/>
      <c r="AA886" s="189" t="str">
        <f>'טבלה מרכזת תקן מקור'!A886</f>
        <v>תשושי נפש</v>
      </c>
      <c r="AB886" s="189">
        <f>'טבלה מרכזת תקן מקור'!B886</f>
        <v>60</v>
      </c>
      <c r="AC886" s="189" t="str">
        <f>'טבלה מרכזת תקן מקור'!C886</f>
        <v>ריהוט</v>
      </c>
      <c r="AD886" s="189" t="str">
        <f>'טבלה מרכזת תקן מקור'!D886</f>
        <v>חדרי פעילות/תעסוקה</v>
      </c>
      <c r="AE886" s="189" t="str">
        <f>'טבלה מרכזת תקן מקור'!E886</f>
        <v>ארון איחסון (רוחב 80-100 ס"מ)</v>
      </c>
      <c r="AF886" s="189">
        <f>'טבלה מרכזת תקן מקור'!F886</f>
        <v>1000</v>
      </c>
      <c r="AG886" s="189">
        <f>'טבלה מרכזת תקן מקור'!G886</f>
        <v>4</v>
      </c>
      <c r="AH886" s="189">
        <f>'טבלה מרכזת תקן מקור'!H886</f>
        <v>4000</v>
      </c>
    </row>
    <row r="887" spans="2:34" ht="29.25" thickBot="1" x14ac:dyDescent="0.25">
      <c r="B887" s="190" t="str">
        <f>תקן[[#This Row],[סוג מרכז]]</f>
        <v>תשושי נפש</v>
      </c>
      <c r="C887" s="190">
        <f>תקן[[#This Row],[גודל מרכז]]</f>
        <v>60</v>
      </c>
      <c r="D887" s="190" t="str">
        <f>תקן[[#This Row],[סוג פריט]]</f>
        <v>ריהוט</v>
      </c>
      <c r="E887" s="190" t="str">
        <f>תקן[[#This Row],[קטגוריה]]</f>
        <v>מחסנים - מטבח, כללי, תעסוקה</v>
      </c>
      <c r="F887" s="177" t="str">
        <f>תקן[[#This Row],[תיאור הפריט]]</f>
        <v>ארון איחסון (רוחב 80-100 ס"מ)</v>
      </c>
      <c r="G887" s="190">
        <f>תקן[[#This Row],[עלות פריט]]</f>
        <v>1000</v>
      </c>
      <c r="H887" s="190">
        <f>תקן[[#This Row],[כמות]]</f>
        <v>3</v>
      </c>
      <c r="I887" s="190">
        <f>תקן[[#This Row],[סהכ עלות]]</f>
        <v>3000</v>
      </c>
      <c r="J887" s="191"/>
      <c r="K887" s="179" t="str">
        <f t="shared" si="160"/>
        <v>ארון איחסון (רוחב 80-100 ס"מ)</v>
      </c>
      <c r="L887" s="180"/>
      <c r="M887" s="181">
        <f t="shared" si="158"/>
        <v>-3</v>
      </c>
      <c r="N887" s="181">
        <f t="shared" si="159"/>
        <v>0</v>
      </c>
      <c r="O887" s="180"/>
      <c r="P887" s="192"/>
      <c r="Q887" s="185" t="str">
        <f t="shared" si="154"/>
        <v>תשושי נפש</v>
      </c>
      <c r="R887" s="185">
        <f t="shared" si="155"/>
        <v>60</v>
      </c>
      <c r="S887" s="185" t="str">
        <f t="shared" si="156"/>
        <v>ריהוט</v>
      </c>
      <c r="T887" s="186" t="str">
        <f t="shared" si="157"/>
        <v>ארון איחסון (רוחב 80-100 ס"מ)</v>
      </c>
      <c r="U887" s="187">
        <f t="shared" si="151"/>
        <v>0</v>
      </c>
      <c r="V887" s="181">
        <f t="shared" si="152"/>
        <v>-3</v>
      </c>
      <c r="W887" s="181">
        <f t="shared" si="153"/>
        <v>1000</v>
      </c>
      <c r="X887" s="181">
        <f t="shared" si="161"/>
        <v>0</v>
      </c>
      <c r="Y887" s="193"/>
      <c r="AA887" s="189" t="str">
        <f>'טבלה מרכזת תקן מקור'!A887</f>
        <v>תשושי נפש</v>
      </c>
      <c r="AB887" s="189">
        <f>'טבלה מרכזת תקן מקור'!B887</f>
        <v>60</v>
      </c>
      <c r="AC887" s="189" t="str">
        <f>'טבלה מרכזת תקן מקור'!C887</f>
        <v>ריהוט</v>
      </c>
      <c r="AD887" s="189" t="str">
        <f>'טבלה מרכזת תקן מקור'!D887</f>
        <v>מחסנים - מטבח, כללי, תעסוקה</v>
      </c>
      <c r="AE887" s="189" t="str">
        <f>'טבלה מרכזת תקן מקור'!E887</f>
        <v>ארון איחסון (רוחב 80-100 ס"מ)</v>
      </c>
      <c r="AF887" s="189">
        <f>'טבלה מרכזת תקן מקור'!F887</f>
        <v>1000</v>
      </c>
      <c r="AG887" s="189">
        <f>'טבלה מרכזת תקן מקור'!G887</f>
        <v>3</v>
      </c>
      <c r="AH887" s="189">
        <f>'טבלה מרכזת תקן מקור'!H887</f>
        <v>3000</v>
      </c>
    </row>
    <row r="888" spans="2:34" ht="29.25" thickBot="1" x14ac:dyDescent="0.25">
      <c r="B888" s="190" t="str">
        <f>תקן[[#This Row],[סוג מרכז]]</f>
        <v>תשושי נפש</v>
      </c>
      <c r="C888" s="190">
        <f>תקן[[#This Row],[גודל מרכז]]</f>
        <v>60</v>
      </c>
      <c r="D888" s="190" t="str">
        <f>תקן[[#This Row],[סוג פריט]]</f>
        <v>ריהוט</v>
      </c>
      <c r="E888" s="190" t="str">
        <f>תקן[[#This Row],[קטגוריה]]</f>
        <v>מכבסה</v>
      </c>
      <c r="F888" s="177" t="str">
        <f>תקן[[#This Row],[תיאור הפריט]]</f>
        <v>ארון איחסון (רוחב 80-100 ס"מ)</v>
      </c>
      <c r="G888" s="190">
        <f>תקן[[#This Row],[עלות פריט]]</f>
        <v>1000</v>
      </c>
      <c r="H888" s="190">
        <f>תקן[[#This Row],[כמות]]</f>
        <v>1</v>
      </c>
      <c r="I888" s="190">
        <f>תקן[[#This Row],[סהכ עלות]]</f>
        <v>1000</v>
      </c>
      <c r="J888" s="191"/>
      <c r="K888" s="179" t="str">
        <f t="shared" si="160"/>
        <v>ארון איחסון (רוחב 80-100 ס"מ)</v>
      </c>
      <c r="L888" s="180"/>
      <c r="M888" s="181">
        <f t="shared" si="158"/>
        <v>-1</v>
      </c>
      <c r="N888" s="181">
        <f t="shared" si="159"/>
        <v>0</v>
      </c>
      <c r="O888" s="180"/>
      <c r="P888" s="192"/>
      <c r="Q888" s="185" t="str">
        <f t="shared" si="154"/>
        <v>תשושי נפש</v>
      </c>
      <c r="R888" s="185">
        <f t="shared" si="155"/>
        <v>60</v>
      </c>
      <c r="S888" s="185" t="str">
        <f t="shared" si="156"/>
        <v>ריהוט</v>
      </c>
      <c r="T888" s="186" t="str">
        <f t="shared" si="157"/>
        <v>ארון איחסון (רוחב 80-100 ס"מ)</v>
      </c>
      <c r="U888" s="187">
        <f t="shared" si="151"/>
        <v>0</v>
      </c>
      <c r="V888" s="181">
        <f t="shared" si="152"/>
        <v>-1</v>
      </c>
      <c r="W888" s="181">
        <f t="shared" si="153"/>
        <v>1000</v>
      </c>
      <c r="X888" s="181">
        <f t="shared" si="161"/>
        <v>0</v>
      </c>
      <c r="Y888" s="193"/>
      <c r="AA888" s="189" t="str">
        <f>'טבלה מרכזת תקן מקור'!A888</f>
        <v>תשושי נפש</v>
      </c>
      <c r="AB888" s="189">
        <f>'טבלה מרכזת תקן מקור'!B888</f>
        <v>60</v>
      </c>
      <c r="AC888" s="189" t="str">
        <f>'טבלה מרכזת תקן מקור'!C888</f>
        <v>ריהוט</v>
      </c>
      <c r="AD888" s="189" t="str">
        <f>'טבלה מרכזת תקן מקור'!D888</f>
        <v>מכבסה</v>
      </c>
      <c r="AE888" s="189" t="str">
        <f>'טבלה מרכזת תקן מקור'!E888</f>
        <v>ארון איחסון (רוחב 80-100 ס"מ)</v>
      </c>
      <c r="AF888" s="189">
        <f>'טבלה מרכזת תקן מקור'!F888</f>
        <v>1000</v>
      </c>
      <c r="AG888" s="189">
        <f>'טבלה מרכזת תקן מקור'!G888</f>
        <v>1</v>
      </c>
      <c r="AH888" s="189">
        <f>'טבלה מרכזת תקן מקור'!H888</f>
        <v>1000</v>
      </c>
    </row>
    <row r="889" spans="2:34" ht="29.25" thickBot="1" x14ac:dyDescent="0.25">
      <c r="B889" s="190" t="str">
        <f>תקן[[#This Row],[סוג מרכז]]</f>
        <v>תשושי נפש</v>
      </c>
      <c r="C889" s="190">
        <f>תקן[[#This Row],[גודל מרכז]]</f>
        <v>60</v>
      </c>
      <c r="D889" s="190" t="str">
        <f>תקן[[#This Row],[סוג פריט]]</f>
        <v>ריהוט</v>
      </c>
      <c r="E889" s="190" t="str">
        <f>תקן[[#This Row],[קטגוריה]]</f>
        <v>חדר מזכירות וקבלה</v>
      </c>
      <c r="F889" s="177" t="str">
        <f>תקן[[#This Row],[תיאור הפריט]]</f>
        <v>ארון איחסון משרדי (רוחב כ- 1 מטר)</v>
      </c>
      <c r="G889" s="190">
        <f>תקן[[#This Row],[עלות פריט]]</f>
        <v>1500</v>
      </c>
      <c r="H889" s="190">
        <f>תקן[[#This Row],[כמות]]</f>
        <v>2</v>
      </c>
      <c r="I889" s="190">
        <f>תקן[[#This Row],[סהכ עלות]]</f>
        <v>3000</v>
      </c>
      <c r="J889" s="191"/>
      <c r="K889" s="179" t="str">
        <f t="shared" si="160"/>
        <v>ארון איחסון משרדי (רוחב כ- 1 מטר)</v>
      </c>
      <c r="L889" s="180"/>
      <c r="M889" s="181">
        <f t="shared" si="158"/>
        <v>-2</v>
      </c>
      <c r="N889" s="181">
        <f t="shared" si="159"/>
        <v>0</v>
      </c>
      <c r="O889" s="180"/>
      <c r="P889" s="192"/>
      <c r="Q889" s="185" t="str">
        <f t="shared" si="154"/>
        <v>תשושי נפש</v>
      </c>
      <c r="R889" s="185">
        <f t="shared" si="155"/>
        <v>60</v>
      </c>
      <c r="S889" s="185" t="str">
        <f t="shared" si="156"/>
        <v>ריהוט</v>
      </c>
      <c r="T889" s="186" t="str">
        <f t="shared" si="157"/>
        <v>ארון איחסון משרדי (רוחב כ- 1 מטר)</v>
      </c>
      <c r="U889" s="187">
        <f t="shared" si="151"/>
        <v>0</v>
      </c>
      <c r="V889" s="181">
        <f t="shared" si="152"/>
        <v>-2</v>
      </c>
      <c r="W889" s="181">
        <f t="shared" si="153"/>
        <v>1500</v>
      </c>
      <c r="X889" s="181">
        <f t="shared" si="161"/>
        <v>0</v>
      </c>
      <c r="Y889" s="193"/>
      <c r="AA889" s="189" t="str">
        <f>'טבלה מרכזת תקן מקור'!A889</f>
        <v>תשושי נפש</v>
      </c>
      <c r="AB889" s="189">
        <f>'טבלה מרכזת תקן מקור'!B889</f>
        <v>60</v>
      </c>
      <c r="AC889" s="189" t="str">
        <f>'טבלה מרכזת תקן מקור'!C889</f>
        <v>ריהוט</v>
      </c>
      <c r="AD889" s="189" t="str">
        <f>'טבלה מרכזת תקן מקור'!D889</f>
        <v>חדר מזכירות וקבלה</v>
      </c>
      <c r="AE889" s="189" t="str">
        <f>'טבלה מרכזת תקן מקור'!E889</f>
        <v>ארון איחסון משרדי (רוחב כ- 1 מטר)</v>
      </c>
      <c r="AF889" s="189">
        <f>'טבלה מרכזת תקן מקור'!F889</f>
        <v>1500</v>
      </c>
      <c r="AG889" s="189">
        <f>'טבלה מרכזת תקן מקור'!G889</f>
        <v>2</v>
      </c>
      <c r="AH889" s="189">
        <f>'טבלה מרכזת תקן מקור'!H889</f>
        <v>3000</v>
      </c>
    </row>
    <row r="890" spans="2:34" ht="29.25" thickBot="1" x14ac:dyDescent="0.25">
      <c r="B890" s="190" t="str">
        <f>תקן[[#This Row],[סוג מרכז]]</f>
        <v>תשושי נפש</v>
      </c>
      <c r="C890" s="190">
        <f>תקן[[#This Row],[גודל מרכז]]</f>
        <v>60</v>
      </c>
      <c r="D890" s="190" t="str">
        <f>תקן[[#This Row],[סוג פריט]]</f>
        <v>ריהוט</v>
      </c>
      <c r="E890" s="190" t="str">
        <f>תקן[[#This Row],[קטגוריה]]</f>
        <v>חדר מחשבים</v>
      </c>
      <c r="F890" s="177" t="str">
        <f>תקן[[#This Row],[תיאור הפריט]]</f>
        <v>ארון איחסון משרדי (רוחב כ- 1 מטר)</v>
      </c>
      <c r="G890" s="190">
        <f>תקן[[#This Row],[עלות פריט]]</f>
        <v>1500</v>
      </c>
      <c r="H890" s="190">
        <f>תקן[[#This Row],[כמות]]</f>
        <v>1</v>
      </c>
      <c r="I890" s="190">
        <f>תקן[[#This Row],[סהכ עלות]]</f>
        <v>1500</v>
      </c>
      <c r="J890" s="191"/>
      <c r="K890" s="179" t="str">
        <f t="shared" si="160"/>
        <v>ארון איחסון משרדי (רוחב כ- 1 מטר)</v>
      </c>
      <c r="L890" s="180"/>
      <c r="M890" s="181">
        <f t="shared" si="158"/>
        <v>-1</v>
      </c>
      <c r="N890" s="181">
        <f t="shared" si="159"/>
        <v>0</v>
      </c>
      <c r="O890" s="180"/>
      <c r="P890" s="192"/>
      <c r="Q890" s="185" t="str">
        <f t="shared" si="154"/>
        <v>תשושי נפש</v>
      </c>
      <c r="R890" s="185">
        <f t="shared" si="155"/>
        <v>60</v>
      </c>
      <c r="S890" s="185" t="str">
        <f t="shared" si="156"/>
        <v>ריהוט</v>
      </c>
      <c r="T890" s="186" t="str">
        <f t="shared" si="157"/>
        <v>ארון איחסון משרדי (רוחב כ- 1 מטר)</v>
      </c>
      <c r="U890" s="187">
        <f t="shared" si="151"/>
        <v>0</v>
      </c>
      <c r="V890" s="181">
        <f t="shared" si="152"/>
        <v>-1</v>
      </c>
      <c r="W890" s="181">
        <f t="shared" si="153"/>
        <v>1500</v>
      </c>
      <c r="X890" s="181">
        <f t="shared" si="161"/>
        <v>0</v>
      </c>
      <c r="Y890" s="193"/>
      <c r="AA890" s="189" t="str">
        <f>'טבלה מרכזת תקן מקור'!A890</f>
        <v>תשושי נפש</v>
      </c>
      <c r="AB890" s="189">
        <f>'טבלה מרכזת תקן מקור'!B890</f>
        <v>60</v>
      </c>
      <c r="AC890" s="189" t="str">
        <f>'טבלה מרכזת תקן מקור'!C890</f>
        <v>ריהוט</v>
      </c>
      <c r="AD890" s="189" t="str">
        <f>'טבלה מרכזת תקן מקור'!D890</f>
        <v>חדר מחשבים</v>
      </c>
      <c r="AE890" s="189" t="str">
        <f>'טבלה מרכזת תקן מקור'!E890</f>
        <v>ארון איחסון משרדי (רוחב כ- 1 מטר)</v>
      </c>
      <c r="AF890" s="189">
        <f>'טבלה מרכזת תקן מקור'!F890</f>
        <v>1500</v>
      </c>
      <c r="AG890" s="189">
        <f>'טבלה מרכזת תקן מקור'!G890</f>
        <v>1</v>
      </c>
      <c r="AH890" s="189">
        <f>'טבלה מרכזת תקן מקור'!H890</f>
        <v>1500</v>
      </c>
    </row>
    <row r="891" spans="2:34" ht="29.25" thickBot="1" x14ac:dyDescent="0.25">
      <c r="B891" s="190" t="str">
        <f>תקן[[#This Row],[סוג מרכז]]</f>
        <v>תשושי נפש</v>
      </c>
      <c r="C891" s="190">
        <f>תקן[[#This Row],[גודל מרכז]]</f>
        <v>60</v>
      </c>
      <c r="D891" s="190" t="str">
        <f>תקן[[#This Row],[סוג פריט]]</f>
        <v>ריהוט</v>
      </c>
      <c r="E891" s="190" t="str">
        <f>תקן[[#This Row],[קטגוריה]]</f>
        <v>חדר מנהל</v>
      </c>
      <c r="F891" s="177" t="str">
        <f>תקן[[#This Row],[תיאור הפריט]]</f>
        <v>ארון איחסון משרדי (רוחב כ- 1 מטר)</v>
      </c>
      <c r="G891" s="190">
        <f>תקן[[#This Row],[עלות פריט]]</f>
        <v>1500</v>
      </c>
      <c r="H891" s="190">
        <f>תקן[[#This Row],[כמות]]</f>
        <v>1</v>
      </c>
      <c r="I891" s="190">
        <f>תקן[[#This Row],[סהכ עלות]]</f>
        <v>1500</v>
      </c>
      <c r="J891" s="191"/>
      <c r="K891" s="179" t="str">
        <f t="shared" si="160"/>
        <v>ארון איחסון משרדי (רוחב כ- 1 מטר)</v>
      </c>
      <c r="L891" s="180"/>
      <c r="M891" s="181">
        <f t="shared" si="158"/>
        <v>-1</v>
      </c>
      <c r="N891" s="181">
        <f t="shared" si="159"/>
        <v>0</v>
      </c>
      <c r="O891" s="180"/>
      <c r="P891" s="192"/>
      <c r="Q891" s="185" t="str">
        <f t="shared" si="154"/>
        <v>תשושי נפש</v>
      </c>
      <c r="R891" s="185">
        <f t="shared" si="155"/>
        <v>60</v>
      </c>
      <c r="S891" s="185" t="str">
        <f t="shared" si="156"/>
        <v>ריהוט</v>
      </c>
      <c r="T891" s="186" t="str">
        <f t="shared" si="157"/>
        <v>ארון איחסון משרדי (רוחב כ- 1 מטר)</v>
      </c>
      <c r="U891" s="187">
        <f t="shared" si="151"/>
        <v>0</v>
      </c>
      <c r="V891" s="181">
        <f t="shared" si="152"/>
        <v>-1</v>
      </c>
      <c r="W891" s="181">
        <f t="shared" si="153"/>
        <v>1500</v>
      </c>
      <c r="X891" s="181">
        <f t="shared" si="161"/>
        <v>0</v>
      </c>
      <c r="Y891" s="193"/>
      <c r="AA891" s="189" t="str">
        <f>'טבלה מרכזת תקן מקור'!A891</f>
        <v>תשושי נפש</v>
      </c>
      <c r="AB891" s="189">
        <f>'טבלה מרכזת תקן מקור'!B891</f>
        <v>60</v>
      </c>
      <c r="AC891" s="189" t="str">
        <f>'טבלה מרכזת תקן מקור'!C891</f>
        <v>ריהוט</v>
      </c>
      <c r="AD891" s="189" t="str">
        <f>'טבלה מרכזת תקן מקור'!D891</f>
        <v>חדר מנהל</v>
      </c>
      <c r="AE891" s="189" t="str">
        <f>'טבלה מרכזת תקן מקור'!E891</f>
        <v>ארון איחסון משרדי (רוחב כ- 1 מטר)</v>
      </c>
      <c r="AF891" s="189">
        <f>'טבלה מרכזת תקן מקור'!F891</f>
        <v>1500</v>
      </c>
      <c r="AG891" s="189">
        <f>'טבלה מרכזת תקן מקור'!G891</f>
        <v>1</v>
      </c>
      <c r="AH891" s="189">
        <f>'טבלה מרכזת תקן מקור'!H891</f>
        <v>1500</v>
      </c>
    </row>
    <row r="892" spans="2:34" ht="29.25" thickBot="1" x14ac:dyDescent="0.25">
      <c r="B892" s="190" t="str">
        <f>תקן[[#This Row],[סוג מרכז]]</f>
        <v>תשושי נפש</v>
      </c>
      <c r="C892" s="190">
        <f>תקן[[#This Row],[גודל מרכז]]</f>
        <v>60</v>
      </c>
      <c r="D892" s="190" t="str">
        <f>תקן[[#This Row],[סוג פריט]]</f>
        <v>ריהוט</v>
      </c>
      <c r="E892" s="190" t="str">
        <f>תקן[[#This Row],[קטגוריה]]</f>
        <v>חדרי צוות/רב תחומי</v>
      </c>
      <c r="F892" s="177" t="str">
        <f>תקן[[#This Row],[תיאור הפריט]]</f>
        <v>ארון איחסון משרדי (רוחב כ- 1 מטר)</v>
      </c>
      <c r="G892" s="190">
        <f>תקן[[#This Row],[עלות פריט]]</f>
        <v>1500</v>
      </c>
      <c r="H892" s="190">
        <f>תקן[[#This Row],[כמות]]</f>
        <v>2</v>
      </c>
      <c r="I892" s="190">
        <f>תקן[[#This Row],[סהכ עלות]]</f>
        <v>3000</v>
      </c>
      <c r="J892" s="191"/>
      <c r="K892" s="179" t="str">
        <f t="shared" si="160"/>
        <v>ארון איחסון משרדי (רוחב כ- 1 מטר)</v>
      </c>
      <c r="L892" s="180"/>
      <c r="M892" s="181">
        <f t="shared" si="158"/>
        <v>-2</v>
      </c>
      <c r="N892" s="181">
        <f t="shared" si="159"/>
        <v>0</v>
      </c>
      <c r="O892" s="180"/>
      <c r="P892" s="192"/>
      <c r="Q892" s="185" t="str">
        <f t="shared" si="154"/>
        <v>תשושי נפש</v>
      </c>
      <c r="R892" s="185">
        <f t="shared" si="155"/>
        <v>60</v>
      </c>
      <c r="S892" s="185" t="str">
        <f t="shared" si="156"/>
        <v>ריהוט</v>
      </c>
      <c r="T892" s="186" t="str">
        <f t="shared" si="157"/>
        <v>ארון איחסון משרדי (רוחב כ- 1 מטר)</v>
      </c>
      <c r="U892" s="187">
        <f t="shared" si="151"/>
        <v>0</v>
      </c>
      <c r="V892" s="181">
        <f t="shared" si="152"/>
        <v>-2</v>
      </c>
      <c r="W892" s="181">
        <f t="shared" si="153"/>
        <v>1500</v>
      </c>
      <c r="X892" s="181">
        <f t="shared" si="161"/>
        <v>0</v>
      </c>
      <c r="Y892" s="193"/>
      <c r="AA892" s="189" t="str">
        <f>'טבלה מרכזת תקן מקור'!A892</f>
        <v>תשושי נפש</v>
      </c>
      <c r="AB892" s="189">
        <f>'טבלה מרכזת תקן מקור'!B892</f>
        <v>60</v>
      </c>
      <c r="AC892" s="189" t="str">
        <f>'טבלה מרכזת תקן מקור'!C892</f>
        <v>ריהוט</v>
      </c>
      <c r="AD892" s="189" t="str">
        <f>'טבלה מרכזת תקן מקור'!D892</f>
        <v>חדרי צוות/רב תחומי</v>
      </c>
      <c r="AE892" s="189" t="str">
        <f>'טבלה מרכזת תקן מקור'!E892</f>
        <v>ארון איחסון משרדי (רוחב כ- 1 מטר)</v>
      </c>
      <c r="AF892" s="189">
        <f>'טבלה מרכזת תקן מקור'!F892</f>
        <v>1500</v>
      </c>
      <c r="AG892" s="189">
        <f>'טבלה מרכזת תקן מקור'!G892</f>
        <v>2</v>
      </c>
      <c r="AH892" s="189">
        <f>'טבלה מרכזת תקן מקור'!H892</f>
        <v>3000</v>
      </c>
    </row>
    <row r="893" spans="2:34" ht="15" thickBot="1" x14ac:dyDescent="0.25">
      <c r="B893" s="190" t="str">
        <f>תקן[[#This Row],[סוג מרכז]]</f>
        <v>תשושי נפש</v>
      </c>
      <c r="C893" s="190">
        <f>תקן[[#This Row],[גודל מרכז]]</f>
        <v>60</v>
      </c>
      <c r="D893" s="190" t="str">
        <f>תקן[[#This Row],[סוג פריט]]</f>
        <v>ריהוט</v>
      </c>
      <c r="E893" s="190" t="str">
        <f>תקן[[#This Row],[קטגוריה]]</f>
        <v>חדר מזכירות וקבלה</v>
      </c>
      <c r="F893" s="177" t="str">
        <f>תקן[[#This Row],[תיאור הפריט]]</f>
        <v>ארון ארכיב</v>
      </c>
      <c r="G893" s="190">
        <f>תקן[[#This Row],[עלות פריט]]</f>
        <v>1500</v>
      </c>
      <c r="H893" s="190">
        <f>תקן[[#This Row],[כמות]]</f>
        <v>1</v>
      </c>
      <c r="I893" s="190">
        <f>תקן[[#This Row],[סהכ עלות]]</f>
        <v>1500</v>
      </c>
      <c r="J893" s="191"/>
      <c r="K893" s="179" t="str">
        <f t="shared" si="160"/>
        <v>ארון ארכיב</v>
      </c>
      <c r="L893" s="180"/>
      <c r="M893" s="181">
        <f t="shared" si="158"/>
        <v>-1</v>
      </c>
      <c r="N893" s="181">
        <f t="shared" si="159"/>
        <v>0</v>
      </c>
      <c r="O893" s="180"/>
      <c r="P893" s="192"/>
      <c r="Q893" s="185" t="str">
        <f t="shared" si="154"/>
        <v>תשושי נפש</v>
      </c>
      <c r="R893" s="185">
        <f t="shared" si="155"/>
        <v>60</v>
      </c>
      <c r="S893" s="185" t="str">
        <f t="shared" si="156"/>
        <v>ריהוט</v>
      </c>
      <c r="T893" s="186" t="str">
        <f t="shared" si="157"/>
        <v>ארון ארכיב</v>
      </c>
      <c r="U893" s="187">
        <f t="shared" si="151"/>
        <v>0</v>
      </c>
      <c r="V893" s="181">
        <f t="shared" si="152"/>
        <v>-1</v>
      </c>
      <c r="W893" s="181">
        <f t="shared" si="153"/>
        <v>1500</v>
      </c>
      <c r="X893" s="181">
        <f t="shared" si="161"/>
        <v>0</v>
      </c>
      <c r="Y893" s="193"/>
      <c r="AA893" s="189" t="str">
        <f>'טבלה מרכזת תקן מקור'!A893</f>
        <v>תשושי נפש</v>
      </c>
      <c r="AB893" s="189">
        <f>'טבלה מרכזת תקן מקור'!B893</f>
        <v>60</v>
      </c>
      <c r="AC893" s="189" t="str">
        <f>'טבלה מרכזת תקן מקור'!C893</f>
        <v>ריהוט</v>
      </c>
      <c r="AD893" s="189" t="str">
        <f>'טבלה מרכזת תקן מקור'!D893</f>
        <v>חדר מזכירות וקבלה</v>
      </c>
      <c r="AE893" s="189" t="str">
        <f>'טבלה מרכזת תקן מקור'!E893</f>
        <v>ארון ארכיב</v>
      </c>
      <c r="AF893" s="189">
        <f>'טבלה מרכזת תקן מקור'!F893</f>
        <v>1500</v>
      </c>
      <c r="AG893" s="189">
        <f>'טבלה מרכזת תקן מקור'!G893</f>
        <v>1</v>
      </c>
      <c r="AH893" s="189">
        <f>'טבלה מרכזת תקן מקור'!H893</f>
        <v>1500</v>
      </c>
    </row>
    <row r="894" spans="2:34" ht="29.25" thickBot="1" x14ac:dyDescent="0.25">
      <c r="B894" s="190" t="str">
        <f>תקן[[#This Row],[סוג מרכז]]</f>
        <v>תשושי נפש</v>
      </c>
      <c r="C894" s="190">
        <f>תקן[[#This Row],[גודל מרכז]]</f>
        <v>60</v>
      </c>
      <c r="D894" s="190" t="str">
        <f>תקן[[#This Row],[סוג פריט]]</f>
        <v>ריהוט</v>
      </c>
      <c r="E894" s="190" t="str">
        <f>תקן[[#This Row],[קטגוריה]]</f>
        <v>מלתחה</v>
      </c>
      <c r="F894" s="177" t="str">
        <f>תקן[[#This Row],[תיאור הפריט]]</f>
        <v>ארון לתליית מעילים (רוחב 1 מטר)</v>
      </c>
      <c r="G894" s="190">
        <f>תקן[[#This Row],[עלות פריט]]</f>
        <v>1000</v>
      </c>
      <c r="H894" s="190">
        <f>תקן[[#This Row],[כמות]]</f>
        <v>1</v>
      </c>
      <c r="I894" s="190">
        <f>תקן[[#This Row],[סהכ עלות]]</f>
        <v>1000</v>
      </c>
      <c r="J894" s="191"/>
      <c r="K894" s="179" t="str">
        <f t="shared" si="160"/>
        <v>ארון לתליית מעילים (רוחב 1 מטר)</v>
      </c>
      <c r="L894" s="180"/>
      <c r="M894" s="181">
        <f t="shared" si="158"/>
        <v>-1</v>
      </c>
      <c r="N894" s="181">
        <f t="shared" si="159"/>
        <v>0</v>
      </c>
      <c r="O894" s="180"/>
      <c r="P894" s="192"/>
      <c r="Q894" s="185" t="str">
        <f t="shared" si="154"/>
        <v>תשושי נפש</v>
      </c>
      <c r="R894" s="185">
        <f t="shared" si="155"/>
        <v>60</v>
      </c>
      <c r="S894" s="185" t="str">
        <f t="shared" si="156"/>
        <v>ריהוט</v>
      </c>
      <c r="T894" s="186" t="str">
        <f t="shared" si="157"/>
        <v>ארון לתליית מעילים (רוחב 1 מטר)</v>
      </c>
      <c r="U894" s="187">
        <f t="shared" si="151"/>
        <v>0</v>
      </c>
      <c r="V894" s="181">
        <f t="shared" si="152"/>
        <v>-1</v>
      </c>
      <c r="W894" s="181">
        <f t="shared" si="153"/>
        <v>1000</v>
      </c>
      <c r="X894" s="181">
        <f t="shared" si="161"/>
        <v>0</v>
      </c>
      <c r="Y894" s="193"/>
      <c r="AA894" s="189" t="str">
        <f>'טבלה מרכזת תקן מקור'!A894</f>
        <v>תשושי נפש</v>
      </c>
      <c r="AB894" s="189">
        <f>'טבלה מרכזת תקן מקור'!B894</f>
        <v>60</v>
      </c>
      <c r="AC894" s="189" t="str">
        <f>'טבלה מרכזת תקן מקור'!C894</f>
        <v>ריהוט</v>
      </c>
      <c r="AD894" s="189" t="str">
        <f>'טבלה מרכזת תקן מקור'!D894</f>
        <v>מלתחה</v>
      </c>
      <c r="AE894" s="189" t="str">
        <f>'טבלה מרכזת תקן מקור'!E894</f>
        <v>ארון לתליית מעילים (רוחב 1 מטר)</v>
      </c>
      <c r="AF894" s="189">
        <f>'טבלה מרכזת תקן מקור'!F894</f>
        <v>1000</v>
      </c>
      <c r="AG894" s="189">
        <f>'טבלה מרכזת תקן מקור'!G894</f>
        <v>1</v>
      </c>
      <c r="AH894" s="189">
        <f>'טבלה מרכזת תקן מקור'!H894</f>
        <v>1000</v>
      </c>
    </row>
    <row r="895" spans="2:34" ht="29.25" thickBot="1" x14ac:dyDescent="0.25">
      <c r="B895" s="190" t="str">
        <f>תקן[[#This Row],[סוג מרכז]]</f>
        <v>תשושי נפש</v>
      </c>
      <c r="C895" s="190">
        <f>תקן[[#This Row],[גודל מרכז]]</f>
        <v>60</v>
      </c>
      <c r="D895" s="190" t="str">
        <f>תקן[[#This Row],[סוג פריט]]</f>
        <v>ריהוט</v>
      </c>
      <c r="E895" s="190" t="str">
        <f>תקן[[#This Row],[קטגוריה]]</f>
        <v>שירותי צוות ומלתחה</v>
      </c>
      <c r="F895" s="177" t="str">
        <f>תקן[[#This Row],[תיאור הפריט]]</f>
        <v>ארון לתליית מעילים (רוחב 1 מטר)</v>
      </c>
      <c r="G895" s="190">
        <f>תקן[[#This Row],[עלות פריט]]</f>
        <v>1000</v>
      </c>
      <c r="H895" s="190">
        <f>תקן[[#This Row],[כמות]]</f>
        <v>1</v>
      </c>
      <c r="I895" s="190">
        <f>תקן[[#This Row],[סהכ עלות]]</f>
        <v>1000</v>
      </c>
      <c r="J895" s="191"/>
      <c r="K895" s="179" t="str">
        <f t="shared" si="160"/>
        <v>ארון לתליית מעילים (רוחב 1 מטר)</v>
      </c>
      <c r="L895" s="180"/>
      <c r="M895" s="181">
        <f t="shared" si="158"/>
        <v>-1</v>
      </c>
      <c r="N895" s="181">
        <f t="shared" si="159"/>
        <v>0</v>
      </c>
      <c r="O895" s="180"/>
      <c r="P895" s="192"/>
      <c r="Q895" s="185" t="str">
        <f t="shared" si="154"/>
        <v>תשושי נפש</v>
      </c>
      <c r="R895" s="185">
        <f t="shared" si="155"/>
        <v>60</v>
      </c>
      <c r="S895" s="185" t="str">
        <f t="shared" si="156"/>
        <v>ריהוט</v>
      </c>
      <c r="T895" s="186" t="str">
        <f t="shared" si="157"/>
        <v>ארון לתליית מעילים (רוחב 1 מטר)</v>
      </c>
      <c r="U895" s="187">
        <f t="shared" si="151"/>
        <v>0</v>
      </c>
      <c r="V895" s="181">
        <f t="shared" si="152"/>
        <v>-1</v>
      </c>
      <c r="W895" s="181">
        <f t="shared" si="153"/>
        <v>1000</v>
      </c>
      <c r="X895" s="181">
        <f t="shared" si="161"/>
        <v>0</v>
      </c>
      <c r="Y895" s="193"/>
      <c r="AA895" s="189" t="str">
        <f>'טבלה מרכזת תקן מקור'!A895</f>
        <v>תשושי נפש</v>
      </c>
      <c r="AB895" s="189">
        <f>'טבלה מרכזת תקן מקור'!B895</f>
        <v>60</v>
      </c>
      <c r="AC895" s="189" t="str">
        <f>'טבלה מרכזת תקן מקור'!C895</f>
        <v>ריהוט</v>
      </c>
      <c r="AD895" s="189" t="str">
        <f>'טבלה מרכזת תקן מקור'!D895</f>
        <v>שירותי צוות ומלתחה</v>
      </c>
      <c r="AE895" s="189" t="str">
        <f>'טבלה מרכזת תקן מקור'!E895</f>
        <v>ארון לתליית מעילים (רוחב 1 מטר)</v>
      </c>
      <c r="AF895" s="189">
        <f>'טבלה מרכזת תקן מקור'!F895</f>
        <v>1000</v>
      </c>
      <c r="AG895" s="189">
        <f>'טבלה מרכזת תקן מקור'!G895</f>
        <v>1</v>
      </c>
      <c r="AH895" s="189">
        <f>'טבלה מרכזת תקן מקור'!H895</f>
        <v>1000</v>
      </c>
    </row>
    <row r="896" spans="2:34" ht="15" thickBot="1" x14ac:dyDescent="0.25">
      <c r="B896" s="190" t="str">
        <f>תקן[[#This Row],[סוג מרכז]]</f>
        <v>תשושי נפש</v>
      </c>
      <c r="C896" s="190">
        <f>תקן[[#This Row],[גודל מרכז]]</f>
        <v>60</v>
      </c>
      <c r="D896" s="190" t="str">
        <f>תקן[[#This Row],[סוג פריט]]</f>
        <v>ריהוט</v>
      </c>
      <c r="E896" s="190" t="str">
        <f>תקן[[#This Row],[קטגוריה]]</f>
        <v>חדר מזכירות וקבלה</v>
      </c>
      <c r="F896" s="177" t="str">
        <f>תקן[[#This Row],[תיאור הפריט]]</f>
        <v>ארון משרדי נמוך</v>
      </c>
      <c r="G896" s="190">
        <f>תקן[[#This Row],[עלות פריט]]</f>
        <v>1200</v>
      </c>
      <c r="H896" s="190">
        <f>תקן[[#This Row],[כמות]]</f>
        <v>1</v>
      </c>
      <c r="I896" s="190">
        <f>תקן[[#This Row],[סהכ עלות]]</f>
        <v>1200</v>
      </c>
      <c r="J896" s="191"/>
      <c r="K896" s="179" t="str">
        <f t="shared" si="160"/>
        <v>ארון משרדי נמוך</v>
      </c>
      <c r="L896" s="180"/>
      <c r="M896" s="181">
        <f t="shared" si="158"/>
        <v>-1</v>
      </c>
      <c r="N896" s="181">
        <f t="shared" si="159"/>
        <v>0</v>
      </c>
      <c r="O896" s="180"/>
      <c r="P896" s="192"/>
      <c r="Q896" s="185" t="str">
        <f t="shared" si="154"/>
        <v>תשושי נפש</v>
      </c>
      <c r="R896" s="185">
        <f t="shared" si="155"/>
        <v>60</v>
      </c>
      <c r="S896" s="185" t="str">
        <f t="shared" si="156"/>
        <v>ריהוט</v>
      </c>
      <c r="T896" s="186" t="str">
        <f t="shared" si="157"/>
        <v>ארון משרדי נמוך</v>
      </c>
      <c r="U896" s="187">
        <f t="shared" si="151"/>
        <v>0</v>
      </c>
      <c r="V896" s="181">
        <f t="shared" si="152"/>
        <v>-1</v>
      </c>
      <c r="W896" s="181">
        <f t="shared" si="153"/>
        <v>1200</v>
      </c>
      <c r="X896" s="181">
        <f t="shared" si="161"/>
        <v>0</v>
      </c>
      <c r="Y896" s="193"/>
      <c r="AA896" s="189" t="str">
        <f>'טבלה מרכזת תקן מקור'!A896</f>
        <v>תשושי נפש</v>
      </c>
      <c r="AB896" s="189">
        <f>'טבלה מרכזת תקן מקור'!B896</f>
        <v>60</v>
      </c>
      <c r="AC896" s="189" t="str">
        <f>'טבלה מרכזת תקן מקור'!C896</f>
        <v>ריהוט</v>
      </c>
      <c r="AD896" s="189" t="str">
        <f>'טבלה מרכזת תקן מקור'!D896</f>
        <v>חדר מזכירות וקבלה</v>
      </c>
      <c r="AE896" s="189" t="str">
        <f>'טבלה מרכזת תקן מקור'!E896</f>
        <v>ארון משרדי נמוך</v>
      </c>
      <c r="AF896" s="189">
        <f>'טבלה מרכזת תקן מקור'!F896</f>
        <v>1200</v>
      </c>
      <c r="AG896" s="189">
        <f>'טבלה מרכזת תקן מקור'!G896</f>
        <v>1</v>
      </c>
      <c r="AH896" s="189">
        <f>'טבלה מרכזת תקן מקור'!H896</f>
        <v>1200</v>
      </c>
    </row>
    <row r="897" spans="2:34" ht="15" thickBot="1" x14ac:dyDescent="0.25">
      <c r="B897" s="190" t="str">
        <f>תקן[[#This Row],[סוג מרכז]]</f>
        <v>תשושי נפש</v>
      </c>
      <c r="C897" s="190">
        <f>תקן[[#This Row],[גודל מרכז]]</f>
        <v>60</v>
      </c>
      <c r="D897" s="190" t="str">
        <f>תקן[[#This Row],[סוג פריט]]</f>
        <v>ריהוט</v>
      </c>
      <c r="E897" s="190" t="str">
        <f>תקן[[#This Row],[קטגוריה]]</f>
        <v>חדר מנהל</v>
      </c>
      <c r="F897" s="177" t="str">
        <f>תקן[[#This Row],[תיאור הפריט]]</f>
        <v>ארון משרדי נמוך</v>
      </c>
      <c r="G897" s="190">
        <f>תקן[[#This Row],[עלות פריט]]</f>
        <v>1200</v>
      </c>
      <c r="H897" s="190">
        <f>תקן[[#This Row],[כמות]]</f>
        <v>0</v>
      </c>
      <c r="I897" s="190">
        <f>תקן[[#This Row],[סהכ עלות]]</f>
        <v>0</v>
      </c>
      <c r="J897" s="191"/>
      <c r="K897" s="179" t="str">
        <f t="shared" si="160"/>
        <v>ארון משרדי נמוך</v>
      </c>
      <c r="L897" s="180"/>
      <c r="M897" s="181">
        <f t="shared" si="158"/>
        <v>0</v>
      </c>
      <c r="N897" s="181">
        <f t="shared" si="159"/>
        <v>0</v>
      </c>
      <c r="O897" s="180"/>
      <c r="P897" s="192"/>
      <c r="Q897" s="185" t="str">
        <f t="shared" si="154"/>
        <v>תשושי נפש</v>
      </c>
      <c r="R897" s="185">
        <f t="shared" si="155"/>
        <v>60</v>
      </c>
      <c r="S897" s="185" t="str">
        <f t="shared" si="156"/>
        <v>ריהוט</v>
      </c>
      <c r="T897" s="186" t="str">
        <f t="shared" si="157"/>
        <v>ארון משרדי נמוך</v>
      </c>
      <c r="U897" s="187">
        <f t="shared" si="151"/>
        <v>0</v>
      </c>
      <c r="V897" s="181">
        <f t="shared" si="152"/>
        <v>0</v>
      </c>
      <c r="W897" s="181">
        <f t="shared" si="153"/>
        <v>1200</v>
      </c>
      <c r="X897" s="181">
        <f t="shared" si="161"/>
        <v>0</v>
      </c>
      <c r="Y897" s="193"/>
      <c r="AA897" s="189" t="str">
        <f>'טבלה מרכזת תקן מקור'!A897</f>
        <v>תשושי נפש</v>
      </c>
      <c r="AB897" s="189">
        <f>'טבלה מרכזת תקן מקור'!B897</f>
        <v>60</v>
      </c>
      <c r="AC897" s="189" t="str">
        <f>'טבלה מרכזת תקן מקור'!C897</f>
        <v>ריהוט</v>
      </c>
      <c r="AD897" s="189" t="str">
        <f>'טבלה מרכזת תקן מקור'!D897</f>
        <v>חדר מנהל</v>
      </c>
      <c r="AE897" s="189" t="str">
        <f>'טבלה מרכזת תקן מקור'!E897</f>
        <v>ארון משרדי נמוך</v>
      </c>
      <c r="AF897" s="189">
        <f>'טבלה מרכזת תקן מקור'!F897</f>
        <v>1200</v>
      </c>
      <c r="AG897" s="189">
        <f>'טבלה מרכזת תקן מקור'!G897</f>
        <v>0</v>
      </c>
      <c r="AH897" s="189">
        <f>'טבלה מרכזת תקן מקור'!H897</f>
        <v>0</v>
      </c>
    </row>
    <row r="898" spans="2:34" ht="15" thickBot="1" x14ac:dyDescent="0.25">
      <c r="B898" s="190" t="str">
        <f>תקן[[#This Row],[סוג מרכז]]</f>
        <v>תשושי נפש</v>
      </c>
      <c r="C898" s="190">
        <f>תקן[[#This Row],[גודל מרכז]]</f>
        <v>60</v>
      </c>
      <c r="D898" s="190" t="str">
        <f>תקן[[#This Row],[סוג פריט]]</f>
        <v>ריהוט</v>
      </c>
      <c r="E898" s="190" t="str">
        <f>תקן[[#This Row],[קטגוריה]]</f>
        <v>חדרי צוות/רב תחומי</v>
      </c>
      <c r="F898" s="177" t="str">
        <f>תקן[[#This Row],[תיאור הפריט]]</f>
        <v>ארון עזרה ראשונה</v>
      </c>
      <c r="G898" s="190">
        <f>תקן[[#This Row],[עלות פריט]]</f>
        <v>400</v>
      </c>
      <c r="H898" s="190">
        <f>תקן[[#This Row],[כמות]]</f>
        <v>1</v>
      </c>
      <c r="I898" s="190">
        <f>תקן[[#This Row],[סהכ עלות]]</f>
        <v>400</v>
      </c>
      <c r="J898" s="191"/>
      <c r="K898" s="179" t="str">
        <f t="shared" si="160"/>
        <v>ארון עזרה ראשונה</v>
      </c>
      <c r="L898" s="180"/>
      <c r="M898" s="181">
        <f t="shared" si="158"/>
        <v>-1</v>
      </c>
      <c r="N898" s="181">
        <f t="shared" si="159"/>
        <v>0</v>
      </c>
      <c r="O898" s="180"/>
      <c r="P898" s="192"/>
      <c r="Q898" s="185" t="str">
        <f t="shared" si="154"/>
        <v>תשושי נפש</v>
      </c>
      <c r="R898" s="185">
        <f t="shared" si="155"/>
        <v>60</v>
      </c>
      <c r="S898" s="185" t="str">
        <f t="shared" si="156"/>
        <v>ריהוט</v>
      </c>
      <c r="T898" s="186" t="str">
        <f t="shared" si="157"/>
        <v>ארון עזרה ראשונה</v>
      </c>
      <c r="U898" s="187">
        <f t="shared" si="151"/>
        <v>0</v>
      </c>
      <c r="V898" s="181">
        <f t="shared" si="152"/>
        <v>-1</v>
      </c>
      <c r="W898" s="181">
        <f t="shared" si="153"/>
        <v>400</v>
      </c>
      <c r="X898" s="181">
        <f t="shared" si="161"/>
        <v>0</v>
      </c>
      <c r="Y898" s="193"/>
      <c r="AA898" s="189" t="str">
        <f>'טבלה מרכזת תקן מקור'!A898</f>
        <v>תשושי נפש</v>
      </c>
      <c r="AB898" s="189">
        <f>'טבלה מרכזת תקן מקור'!B898</f>
        <v>60</v>
      </c>
      <c r="AC898" s="189" t="str">
        <f>'טבלה מרכזת תקן מקור'!C898</f>
        <v>ריהוט</v>
      </c>
      <c r="AD898" s="189" t="str">
        <f>'טבלה מרכזת תקן מקור'!D898</f>
        <v>חדרי צוות/רב תחומי</v>
      </c>
      <c r="AE898" s="189" t="str">
        <f>'טבלה מרכזת תקן מקור'!E898</f>
        <v>ארון עזרה ראשונה</v>
      </c>
      <c r="AF898" s="189">
        <f>'טבלה מרכזת תקן מקור'!F898</f>
        <v>400</v>
      </c>
      <c r="AG898" s="189">
        <f>'טבלה מרכזת תקן מקור'!G898</f>
        <v>1</v>
      </c>
      <c r="AH898" s="189">
        <f>'טבלה מרכזת תקן מקור'!H898</f>
        <v>400</v>
      </c>
    </row>
    <row r="899" spans="2:34" ht="29.25" thickBot="1" x14ac:dyDescent="0.25">
      <c r="B899" s="190" t="str">
        <f>תקן[[#This Row],[סוג מרכז]]</f>
        <v>תשושי נפש</v>
      </c>
      <c r="C899" s="190">
        <f>תקן[[#This Row],[גודל מרכז]]</f>
        <v>60</v>
      </c>
      <c r="D899" s="190" t="str">
        <f>תקן[[#This Row],[סוג פריט]]</f>
        <v>ריהוט</v>
      </c>
      <c r="E899" s="190" t="str">
        <f>תקן[[#This Row],[קטגוריה]]</f>
        <v>חדרי פעילות/תעסוקה</v>
      </c>
      <c r="F899" s="177" t="str">
        <f>תקן[[#This Row],[תיאור הפריט]]</f>
        <v>ארון תחתון+כיור+ברז+משטח</v>
      </c>
      <c r="G899" s="190">
        <f>תקן[[#This Row],[עלות פריט]]</f>
        <v>2500</v>
      </c>
      <c r="H899" s="190">
        <f>תקן[[#This Row],[כמות]]</f>
        <v>1</v>
      </c>
      <c r="I899" s="190">
        <f>תקן[[#This Row],[סהכ עלות]]</f>
        <v>2500</v>
      </c>
      <c r="J899" s="191"/>
      <c r="K899" s="179" t="str">
        <f t="shared" si="160"/>
        <v>ארון תחתון+כיור+ברז+משטח</v>
      </c>
      <c r="L899" s="180"/>
      <c r="M899" s="181">
        <f t="shared" si="158"/>
        <v>-1</v>
      </c>
      <c r="N899" s="181">
        <f t="shared" si="159"/>
        <v>0</v>
      </c>
      <c r="O899" s="180"/>
      <c r="P899" s="192"/>
      <c r="Q899" s="185" t="str">
        <f t="shared" si="154"/>
        <v>תשושי נפש</v>
      </c>
      <c r="R899" s="185">
        <f t="shared" si="155"/>
        <v>60</v>
      </c>
      <c r="S899" s="185" t="str">
        <f t="shared" si="156"/>
        <v>ריהוט</v>
      </c>
      <c r="T899" s="186" t="str">
        <f t="shared" si="157"/>
        <v>ארון תחתון+כיור+ברז+משטח</v>
      </c>
      <c r="U899" s="187">
        <f t="shared" si="151"/>
        <v>0</v>
      </c>
      <c r="V899" s="181">
        <f t="shared" si="152"/>
        <v>-1</v>
      </c>
      <c r="W899" s="181">
        <f t="shared" si="153"/>
        <v>2500</v>
      </c>
      <c r="X899" s="181">
        <f t="shared" si="161"/>
        <v>0</v>
      </c>
      <c r="Y899" s="193"/>
      <c r="AA899" s="189" t="str">
        <f>'טבלה מרכזת תקן מקור'!A899</f>
        <v>תשושי נפש</v>
      </c>
      <c r="AB899" s="189">
        <f>'טבלה מרכזת תקן מקור'!B899</f>
        <v>60</v>
      </c>
      <c r="AC899" s="189" t="str">
        <f>'טבלה מרכזת תקן מקור'!C899</f>
        <v>ריהוט</v>
      </c>
      <c r="AD899" s="189" t="str">
        <f>'טבלה מרכזת תקן מקור'!D899</f>
        <v>חדרי פעילות/תעסוקה</v>
      </c>
      <c r="AE899" s="189" t="str">
        <f>'טבלה מרכזת תקן מקור'!E899</f>
        <v>ארון תחתון+כיור+ברז+משטח</v>
      </c>
      <c r="AF899" s="189">
        <f>'טבלה מרכזת תקן מקור'!F899</f>
        <v>2500</v>
      </c>
      <c r="AG899" s="189">
        <f>'טבלה מרכזת תקן מקור'!G899</f>
        <v>1</v>
      </c>
      <c r="AH899" s="189">
        <f>'טבלה מרכזת תקן מקור'!H899</f>
        <v>2500</v>
      </c>
    </row>
    <row r="900" spans="2:34" ht="29.25" thickBot="1" x14ac:dyDescent="0.25">
      <c r="B900" s="190" t="str">
        <f>תקן[[#This Row],[סוג מרכז]]</f>
        <v>תשושי נפש</v>
      </c>
      <c r="C900" s="190">
        <f>תקן[[#This Row],[גודל מרכז]]</f>
        <v>60</v>
      </c>
      <c r="D900" s="190" t="str">
        <f>תקן[[#This Row],[סוג פריט]]</f>
        <v>ריהוט</v>
      </c>
      <c r="E900" s="190" t="str">
        <f>תקן[[#This Row],[קטגוריה]]</f>
        <v>חדרי צוות/רב תחומי</v>
      </c>
      <c r="F900" s="177" t="str">
        <f>תקן[[#This Row],[תיאור הפריט]]</f>
        <v>ארון תחתון+כיור+ברז+משטח</v>
      </c>
      <c r="G900" s="190">
        <f>תקן[[#This Row],[עלות פריט]]</f>
        <v>2500</v>
      </c>
      <c r="H900" s="190">
        <f>תקן[[#This Row],[כמות]]</f>
        <v>2</v>
      </c>
      <c r="I900" s="190">
        <f>תקן[[#This Row],[סהכ עלות]]</f>
        <v>5000</v>
      </c>
      <c r="J900" s="191"/>
      <c r="K900" s="179" t="str">
        <f t="shared" si="160"/>
        <v>ארון תחתון+כיור+ברז+משטח</v>
      </c>
      <c r="L900" s="180"/>
      <c r="M900" s="181">
        <f t="shared" si="158"/>
        <v>-2</v>
      </c>
      <c r="N900" s="181">
        <f t="shared" si="159"/>
        <v>0</v>
      </c>
      <c r="O900" s="180"/>
      <c r="P900" s="192"/>
      <c r="Q900" s="185" t="str">
        <f t="shared" si="154"/>
        <v>תשושי נפש</v>
      </c>
      <c r="R900" s="185">
        <f t="shared" si="155"/>
        <v>60</v>
      </c>
      <c r="S900" s="185" t="str">
        <f t="shared" si="156"/>
        <v>ריהוט</v>
      </c>
      <c r="T900" s="186" t="str">
        <f t="shared" si="157"/>
        <v>ארון תחתון+כיור+ברז+משטח</v>
      </c>
      <c r="U900" s="187">
        <f t="shared" si="151"/>
        <v>0</v>
      </c>
      <c r="V900" s="181">
        <f t="shared" si="152"/>
        <v>-2</v>
      </c>
      <c r="W900" s="181">
        <f t="shared" si="153"/>
        <v>2500</v>
      </c>
      <c r="X900" s="181">
        <f t="shared" si="161"/>
        <v>0</v>
      </c>
      <c r="Y900" s="193"/>
      <c r="AA900" s="189" t="str">
        <f>'טבלה מרכזת תקן מקור'!A900</f>
        <v>תשושי נפש</v>
      </c>
      <c r="AB900" s="189">
        <f>'טבלה מרכזת תקן מקור'!B900</f>
        <v>60</v>
      </c>
      <c r="AC900" s="189" t="str">
        <f>'טבלה מרכזת תקן מקור'!C900</f>
        <v>ריהוט</v>
      </c>
      <c r="AD900" s="189" t="str">
        <f>'טבלה מרכזת תקן מקור'!D900</f>
        <v>חדרי צוות/רב תחומי</v>
      </c>
      <c r="AE900" s="189" t="str">
        <f>'טבלה מרכזת תקן מקור'!E900</f>
        <v>ארון תחתון+כיור+ברז+משטח</v>
      </c>
      <c r="AF900" s="189">
        <f>'טבלה מרכזת תקן מקור'!F900</f>
        <v>2500</v>
      </c>
      <c r="AG900" s="189">
        <f>'טבלה מרכזת תקן מקור'!G900</f>
        <v>2</v>
      </c>
      <c r="AH900" s="189">
        <f>'טבלה מרכזת תקן מקור'!H900</f>
        <v>5000</v>
      </c>
    </row>
    <row r="901" spans="2:34" ht="15" thickBot="1" x14ac:dyDescent="0.25">
      <c r="B901" s="190" t="str">
        <f>תקן[[#This Row],[סוג מרכז]]</f>
        <v>תשושי נפש</v>
      </c>
      <c r="C901" s="190">
        <f>תקן[[#This Row],[גודל מרכז]]</f>
        <v>60</v>
      </c>
      <c r="D901" s="190" t="str">
        <f>תקן[[#This Row],[סוג פריט]]</f>
        <v>ריהוט</v>
      </c>
      <c r="E901" s="190" t="str">
        <f>תקן[[#This Row],[קטגוריה]]</f>
        <v>חדר מזכירות וקבלה</v>
      </c>
      <c r="F901" s="177" t="str">
        <f>תקן[[#This Row],[תיאור הפריט]]</f>
        <v>ארון תיקיות</v>
      </c>
      <c r="G901" s="190">
        <f>תקן[[#This Row],[עלות פריט]]</f>
        <v>900</v>
      </c>
      <c r="H901" s="190">
        <f>תקן[[#This Row],[כמות]]</f>
        <v>2</v>
      </c>
      <c r="I901" s="190">
        <f>תקן[[#This Row],[סהכ עלות]]</f>
        <v>1800</v>
      </c>
      <c r="J901" s="191"/>
      <c r="K901" s="179" t="str">
        <f t="shared" si="160"/>
        <v>ארון תיקיות</v>
      </c>
      <c r="L901" s="180"/>
      <c r="M901" s="181">
        <f t="shared" si="158"/>
        <v>-2</v>
      </c>
      <c r="N901" s="181">
        <f t="shared" si="159"/>
        <v>0</v>
      </c>
      <c r="O901" s="180"/>
      <c r="P901" s="192"/>
      <c r="Q901" s="185" t="str">
        <f t="shared" si="154"/>
        <v>תשושי נפש</v>
      </c>
      <c r="R901" s="185">
        <f t="shared" si="155"/>
        <v>60</v>
      </c>
      <c r="S901" s="185" t="str">
        <f t="shared" si="156"/>
        <v>ריהוט</v>
      </c>
      <c r="T901" s="186" t="str">
        <f t="shared" si="157"/>
        <v>ארון תיקיות</v>
      </c>
      <c r="U901" s="187">
        <f t="shared" si="151"/>
        <v>0</v>
      </c>
      <c r="V901" s="181">
        <f t="shared" si="152"/>
        <v>-2</v>
      </c>
      <c r="W901" s="181">
        <f t="shared" si="153"/>
        <v>900</v>
      </c>
      <c r="X901" s="181">
        <f t="shared" si="161"/>
        <v>0</v>
      </c>
      <c r="Y901" s="193"/>
      <c r="AA901" s="189" t="str">
        <f>'טבלה מרכזת תקן מקור'!A901</f>
        <v>תשושי נפש</v>
      </c>
      <c r="AB901" s="189">
        <f>'טבלה מרכזת תקן מקור'!B901</f>
        <v>60</v>
      </c>
      <c r="AC901" s="189" t="str">
        <f>'טבלה מרכזת תקן מקור'!C901</f>
        <v>ריהוט</v>
      </c>
      <c r="AD901" s="189" t="str">
        <f>'טבלה מרכזת תקן מקור'!D901</f>
        <v>חדר מזכירות וקבלה</v>
      </c>
      <c r="AE901" s="189" t="str">
        <f>'טבלה מרכזת תקן מקור'!E901</f>
        <v>ארון תיקיות</v>
      </c>
      <c r="AF901" s="189">
        <f>'טבלה מרכזת תקן מקור'!F901</f>
        <v>900</v>
      </c>
      <c r="AG901" s="189">
        <f>'טבלה מרכזת תקן מקור'!G901</f>
        <v>2</v>
      </c>
      <c r="AH901" s="189">
        <f>'טבלה מרכזת תקן מקור'!H901</f>
        <v>1800</v>
      </c>
    </row>
    <row r="902" spans="2:34" ht="15" thickBot="1" x14ac:dyDescent="0.25">
      <c r="B902" s="190" t="str">
        <f>תקן[[#This Row],[סוג מרכז]]</f>
        <v>תשושי נפש</v>
      </c>
      <c r="C902" s="190">
        <f>תקן[[#This Row],[גודל מרכז]]</f>
        <v>60</v>
      </c>
      <c r="D902" s="190" t="str">
        <f>תקן[[#This Row],[סוג פריט]]</f>
        <v>ריהוט</v>
      </c>
      <c r="E902" s="190" t="str">
        <f>תקן[[#This Row],[קטגוריה]]</f>
        <v>חדרי צוות/רב תחומי</v>
      </c>
      <c r="F902" s="177" t="str">
        <f>תקן[[#This Row],[תיאור הפריט]]</f>
        <v>ארון תיקיות</v>
      </c>
      <c r="G902" s="190">
        <f>תקן[[#This Row],[עלות פריט]]</f>
        <v>900</v>
      </c>
      <c r="H902" s="190">
        <f>תקן[[#This Row],[כמות]]</f>
        <v>1</v>
      </c>
      <c r="I902" s="190">
        <f>תקן[[#This Row],[סהכ עלות]]</f>
        <v>900</v>
      </c>
      <c r="J902" s="191"/>
      <c r="K902" s="179" t="str">
        <f t="shared" si="160"/>
        <v>ארון תיקיות</v>
      </c>
      <c r="L902" s="180"/>
      <c r="M902" s="181">
        <f t="shared" si="158"/>
        <v>-1</v>
      </c>
      <c r="N902" s="181">
        <f t="shared" si="159"/>
        <v>0</v>
      </c>
      <c r="O902" s="180"/>
      <c r="P902" s="192"/>
      <c r="Q902" s="185" t="str">
        <f t="shared" si="154"/>
        <v>תשושי נפש</v>
      </c>
      <c r="R902" s="185">
        <f t="shared" si="155"/>
        <v>60</v>
      </c>
      <c r="S902" s="185" t="str">
        <f t="shared" si="156"/>
        <v>ריהוט</v>
      </c>
      <c r="T902" s="186" t="str">
        <f t="shared" si="157"/>
        <v>ארון תיקיות</v>
      </c>
      <c r="U902" s="187">
        <f t="shared" si="151"/>
        <v>0</v>
      </c>
      <c r="V902" s="181">
        <f t="shared" si="152"/>
        <v>-1</v>
      </c>
      <c r="W902" s="181">
        <f t="shared" si="153"/>
        <v>900</v>
      </c>
      <c r="X902" s="181">
        <f t="shared" si="161"/>
        <v>0</v>
      </c>
      <c r="Y902" s="193"/>
      <c r="AA902" s="189" t="str">
        <f>'טבלה מרכזת תקן מקור'!A902</f>
        <v>תשושי נפש</v>
      </c>
      <c r="AB902" s="189">
        <f>'טבלה מרכזת תקן מקור'!B902</f>
        <v>60</v>
      </c>
      <c r="AC902" s="189" t="str">
        <f>'טבלה מרכזת תקן מקור'!C902</f>
        <v>ריהוט</v>
      </c>
      <c r="AD902" s="189" t="str">
        <f>'טבלה מרכזת תקן מקור'!D902</f>
        <v>חדרי צוות/רב תחומי</v>
      </c>
      <c r="AE902" s="189" t="str">
        <f>'טבלה מרכזת תקן מקור'!E902</f>
        <v>ארון תיקיות</v>
      </c>
      <c r="AF902" s="189">
        <f>'טבלה מרכזת תקן מקור'!F902</f>
        <v>900</v>
      </c>
      <c r="AG902" s="189">
        <f>'טבלה מרכזת תקן מקור'!G902</f>
        <v>1</v>
      </c>
      <c r="AH902" s="189">
        <f>'טבלה מרכזת תקן מקור'!H902</f>
        <v>900</v>
      </c>
    </row>
    <row r="903" spans="2:34" ht="29.25" thickBot="1" x14ac:dyDescent="0.25">
      <c r="B903" s="190" t="str">
        <f>תקן[[#This Row],[סוג מרכז]]</f>
        <v>תשושי נפש</v>
      </c>
      <c r="C903" s="190">
        <f>תקן[[#This Row],[גודל מרכז]]</f>
        <v>60</v>
      </c>
      <c r="D903" s="190" t="str">
        <f>תקן[[#This Row],[סוג פריט]]</f>
        <v>ריהוט</v>
      </c>
      <c r="E903" s="190" t="str">
        <f>תקן[[#This Row],[קטגוריה]]</f>
        <v>אולם כניסה</v>
      </c>
      <c r="F903" s="177" t="str">
        <f>תקן[[#This Row],[תיאור הפריט]]</f>
        <v>ארון תצוגה/ויטרינה - רוחב 1מטר</v>
      </c>
      <c r="G903" s="190">
        <f>תקן[[#This Row],[עלות פריט]]</f>
        <v>1500</v>
      </c>
      <c r="H903" s="190">
        <f>תקן[[#This Row],[כמות]]</f>
        <v>2</v>
      </c>
      <c r="I903" s="190">
        <f>תקן[[#This Row],[סהכ עלות]]</f>
        <v>3000</v>
      </c>
      <c r="J903" s="191"/>
      <c r="K903" s="179" t="str">
        <f t="shared" si="160"/>
        <v>ארון תצוגה/ויטרינה - רוחב 1מטר</v>
      </c>
      <c r="L903" s="180"/>
      <c r="M903" s="181">
        <f t="shared" si="158"/>
        <v>-2</v>
      </c>
      <c r="N903" s="181">
        <f t="shared" si="159"/>
        <v>0</v>
      </c>
      <c r="O903" s="180"/>
      <c r="P903" s="192"/>
      <c r="Q903" s="185" t="str">
        <f t="shared" si="154"/>
        <v>תשושי נפש</v>
      </c>
      <c r="R903" s="185">
        <f t="shared" si="155"/>
        <v>60</v>
      </c>
      <c r="S903" s="185" t="str">
        <f t="shared" si="156"/>
        <v>ריהוט</v>
      </c>
      <c r="T903" s="186" t="str">
        <f t="shared" si="157"/>
        <v>ארון תצוגה/ויטרינה - רוחב 1מטר</v>
      </c>
      <c r="U903" s="187">
        <f t="shared" si="151"/>
        <v>0</v>
      </c>
      <c r="V903" s="181">
        <f t="shared" si="152"/>
        <v>-2</v>
      </c>
      <c r="W903" s="181">
        <f t="shared" si="153"/>
        <v>1500</v>
      </c>
      <c r="X903" s="181">
        <f t="shared" si="161"/>
        <v>0</v>
      </c>
      <c r="Y903" s="193"/>
      <c r="AA903" s="189" t="str">
        <f>'טבלה מרכזת תקן מקור'!A903</f>
        <v>תשושי נפש</v>
      </c>
      <c r="AB903" s="189">
        <f>'טבלה מרכזת תקן מקור'!B903</f>
        <v>60</v>
      </c>
      <c r="AC903" s="189" t="str">
        <f>'טבלה מרכזת תקן מקור'!C903</f>
        <v>ריהוט</v>
      </c>
      <c r="AD903" s="189" t="str">
        <f>'טבלה מרכזת תקן מקור'!D903</f>
        <v>אולם כניסה</v>
      </c>
      <c r="AE903" s="189" t="str">
        <f>'טבלה מרכזת תקן מקור'!E903</f>
        <v>ארון תצוגה/ויטרינה - רוחב 1מטר</v>
      </c>
      <c r="AF903" s="189">
        <f>'טבלה מרכזת תקן מקור'!F903</f>
        <v>1500</v>
      </c>
      <c r="AG903" s="189">
        <f>'טבלה מרכזת תקן מקור'!G903</f>
        <v>2</v>
      </c>
      <c r="AH903" s="189">
        <f>'טבלה מרכזת תקן מקור'!H903</f>
        <v>3000</v>
      </c>
    </row>
    <row r="904" spans="2:34" ht="29.25" thickBot="1" x14ac:dyDescent="0.25">
      <c r="B904" s="190" t="str">
        <f>תקן[[#This Row],[סוג מרכז]]</f>
        <v>תשושי נפש</v>
      </c>
      <c r="C904" s="190">
        <f>תקן[[#This Row],[גודל מרכז]]</f>
        <v>60</v>
      </c>
      <c r="D904" s="190" t="str">
        <f>תקן[[#This Row],[סוג פריט]]</f>
        <v>ריהוט</v>
      </c>
      <c r="E904" s="190" t="str">
        <f>תקן[[#This Row],[קטגוריה]]</f>
        <v>חדרי פעילות/תעסוקה</v>
      </c>
      <c r="F904" s="177" t="str">
        <f>תקן[[#This Row],[תיאור הפריט]]</f>
        <v>ארון תצוגה/ויטרינה - רוחב 1מטר</v>
      </c>
      <c r="G904" s="190">
        <f>תקן[[#This Row],[עלות פריט]]</f>
        <v>1500</v>
      </c>
      <c r="H904" s="190">
        <f>תקן[[#This Row],[כמות]]</f>
        <v>2</v>
      </c>
      <c r="I904" s="190">
        <f>תקן[[#This Row],[סהכ עלות]]</f>
        <v>3000</v>
      </c>
      <c r="J904" s="191"/>
      <c r="K904" s="179" t="str">
        <f t="shared" si="160"/>
        <v>ארון תצוגה/ויטרינה - רוחב 1מטר</v>
      </c>
      <c r="L904" s="180"/>
      <c r="M904" s="181">
        <f t="shared" si="158"/>
        <v>-2</v>
      </c>
      <c r="N904" s="181">
        <f t="shared" si="159"/>
        <v>0</v>
      </c>
      <c r="O904" s="180"/>
      <c r="P904" s="192"/>
      <c r="Q904" s="185" t="str">
        <f t="shared" si="154"/>
        <v>תשושי נפש</v>
      </c>
      <c r="R904" s="185">
        <f t="shared" si="155"/>
        <v>60</v>
      </c>
      <c r="S904" s="185" t="str">
        <f t="shared" si="156"/>
        <v>ריהוט</v>
      </c>
      <c r="T904" s="186" t="str">
        <f t="shared" si="157"/>
        <v>ארון תצוגה/ויטרינה - רוחב 1מטר</v>
      </c>
      <c r="U904" s="187">
        <f t="shared" si="151"/>
        <v>0</v>
      </c>
      <c r="V904" s="181">
        <f t="shared" si="152"/>
        <v>-2</v>
      </c>
      <c r="W904" s="181">
        <f t="shared" si="153"/>
        <v>1500</v>
      </c>
      <c r="X904" s="181">
        <f t="shared" si="161"/>
        <v>0</v>
      </c>
      <c r="Y904" s="193"/>
      <c r="AA904" s="189" t="str">
        <f>'טבלה מרכזת תקן מקור'!A904</f>
        <v>תשושי נפש</v>
      </c>
      <c r="AB904" s="189">
        <f>'טבלה מרכזת תקן מקור'!B904</f>
        <v>60</v>
      </c>
      <c r="AC904" s="189" t="str">
        <f>'טבלה מרכזת תקן מקור'!C904</f>
        <v>ריהוט</v>
      </c>
      <c r="AD904" s="189" t="str">
        <f>'טבלה מרכזת תקן מקור'!D904</f>
        <v>חדרי פעילות/תעסוקה</v>
      </c>
      <c r="AE904" s="189" t="str">
        <f>'טבלה מרכזת תקן מקור'!E904</f>
        <v>ארון תצוגה/ויטרינה - רוחב 1מטר</v>
      </c>
      <c r="AF904" s="189">
        <f>'טבלה מרכזת תקן מקור'!F904</f>
        <v>1500</v>
      </c>
      <c r="AG904" s="189">
        <f>'טבלה מרכזת תקן מקור'!G904</f>
        <v>2</v>
      </c>
      <c r="AH904" s="189">
        <f>'טבלה מרכזת תקן מקור'!H904</f>
        <v>3000</v>
      </c>
    </row>
    <row r="905" spans="2:34" ht="15" thickBot="1" x14ac:dyDescent="0.25">
      <c r="B905" s="190" t="str">
        <f>תקן[[#This Row],[סוג מרכז]]</f>
        <v>תשושי נפש</v>
      </c>
      <c r="C905" s="190">
        <f>תקן[[#This Row],[גודל מרכז]]</f>
        <v>60</v>
      </c>
      <c r="D905" s="190" t="str">
        <f>תקן[[#This Row],[סוג פריט]]</f>
        <v>ריהוט</v>
      </c>
      <c r="E905" s="190" t="str">
        <f>תקן[[#This Row],[קטגוריה]]</f>
        <v>חדר רחצה</v>
      </c>
      <c r="F905" s="177" t="str">
        <f>תקן[[#This Row],[תיאור הפריט]]</f>
        <v>ארונית מגירות מפלסטיק</v>
      </c>
      <c r="G905" s="190">
        <f>תקן[[#This Row],[עלות פריט]]</f>
        <v>350</v>
      </c>
      <c r="H905" s="190">
        <f>תקן[[#This Row],[כמות]]</f>
        <v>2</v>
      </c>
      <c r="I905" s="190">
        <f>תקן[[#This Row],[סהכ עלות]]</f>
        <v>700</v>
      </c>
      <c r="J905" s="191"/>
      <c r="K905" s="179" t="str">
        <f t="shared" si="160"/>
        <v>ארונית מגירות מפלסטיק</v>
      </c>
      <c r="L905" s="180"/>
      <c r="M905" s="181">
        <f t="shared" si="158"/>
        <v>-2</v>
      </c>
      <c r="N905" s="181">
        <f t="shared" si="159"/>
        <v>0</v>
      </c>
      <c r="O905" s="180"/>
      <c r="P905" s="192"/>
      <c r="Q905" s="185" t="str">
        <f t="shared" si="154"/>
        <v>תשושי נפש</v>
      </c>
      <c r="R905" s="185">
        <f t="shared" si="155"/>
        <v>60</v>
      </c>
      <c r="S905" s="185" t="str">
        <f t="shared" si="156"/>
        <v>ריהוט</v>
      </c>
      <c r="T905" s="186" t="str">
        <f t="shared" si="157"/>
        <v>ארונית מגירות מפלסטיק</v>
      </c>
      <c r="U905" s="187">
        <f t="shared" ref="U905:U968" si="162">L905</f>
        <v>0</v>
      </c>
      <c r="V905" s="181">
        <f t="shared" ref="V905:V968" si="163">M905</f>
        <v>-2</v>
      </c>
      <c r="W905" s="181">
        <f t="shared" ref="W905:W968" si="164">G905</f>
        <v>350</v>
      </c>
      <c r="X905" s="181">
        <f t="shared" si="161"/>
        <v>0</v>
      </c>
      <c r="Y905" s="193"/>
      <c r="AA905" s="189" t="str">
        <f>'טבלה מרכזת תקן מקור'!A905</f>
        <v>תשושי נפש</v>
      </c>
      <c r="AB905" s="189">
        <f>'טבלה מרכזת תקן מקור'!B905</f>
        <v>60</v>
      </c>
      <c r="AC905" s="189" t="str">
        <f>'טבלה מרכזת תקן מקור'!C905</f>
        <v>ריהוט</v>
      </c>
      <c r="AD905" s="189" t="str">
        <f>'טבלה מרכזת תקן מקור'!D905</f>
        <v>חדר רחצה</v>
      </c>
      <c r="AE905" s="189" t="str">
        <f>'טבלה מרכזת תקן מקור'!E905</f>
        <v>ארונית מגירות מפלסטיק</v>
      </c>
      <c r="AF905" s="189">
        <f>'טבלה מרכזת תקן מקור'!F905</f>
        <v>350</v>
      </c>
      <c r="AG905" s="189">
        <f>'טבלה מרכזת תקן מקור'!G905</f>
        <v>2</v>
      </c>
      <c r="AH905" s="189">
        <f>'טבלה מרכזת תקן מקור'!H905</f>
        <v>700</v>
      </c>
    </row>
    <row r="906" spans="2:34" ht="15" thickBot="1" x14ac:dyDescent="0.25">
      <c r="B906" s="190" t="str">
        <f>תקן[[#This Row],[סוג מרכז]]</f>
        <v>תשושי נפש</v>
      </c>
      <c r="C906" s="190">
        <f>תקן[[#This Row],[גודל מרכז]]</f>
        <v>60</v>
      </c>
      <c r="D906" s="190" t="str">
        <f>תקן[[#This Row],[סוג פריט]]</f>
        <v>ריהוט</v>
      </c>
      <c r="E906" s="190" t="str">
        <f>תקן[[#This Row],[קטגוריה]]</f>
        <v>חדר מזכירות וקבלה</v>
      </c>
      <c r="F906" s="177" t="str">
        <f>תקן[[#This Row],[תיאור הפריט]]</f>
        <v>דלפק קבלה</v>
      </c>
      <c r="G906" s="190">
        <f>תקן[[#This Row],[עלות פריט]]</f>
        <v>15000</v>
      </c>
      <c r="H906" s="190">
        <f>תקן[[#This Row],[כמות]]</f>
        <v>1</v>
      </c>
      <c r="I906" s="190">
        <f>תקן[[#This Row],[סהכ עלות]]</f>
        <v>15000</v>
      </c>
      <c r="J906" s="191"/>
      <c r="K906" s="179" t="str">
        <f t="shared" si="160"/>
        <v>דלפק קבלה</v>
      </c>
      <c r="L906" s="180"/>
      <c r="M906" s="181">
        <f t="shared" si="158"/>
        <v>-1</v>
      </c>
      <c r="N906" s="181">
        <f t="shared" si="159"/>
        <v>0</v>
      </c>
      <c r="O906" s="180"/>
      <c r="P906" s="192"/>
      <c r="Q906" s="185" t="str">
        <f t="shared" ref="Q906:Q969" si="165">B906</f>
        <v>תשושי נפש</v>
      </c>
      <c r="R906" s="185">
        <f t="shared" ref="R906:R969" si="166">C906</f>
        <v>60</v>
      </c>
      <c r="S906" s="185" t="str">
        <f t="shared" ref="S906:S969" si="167">D906</f>
        <v>ריהוט</v>
      </c>
      <c r="T906" s="186" t="str">
        <f t="shared" ref="T906:T969" si="168">F906</f>
        <v>דלפק קבלה</v>
      </c>
      <c r="U906" s="187">
        <f t="shared" si="162"/>
        <v>0</v>
      </c>
      <c r="V906" s="181">
        <f t="shared" si="163"/>
        <v>-1</v>
      </c>
      <c r="W906" s="181">
        <f t="shared" si="164"/>
        <v>15000</v>
      </c>
      <c r="X906" s="181">
        <f t="shared" si="161"/>
        <v>0</v>
      </c>
      <c r="Y906" s="193"/>
      <c r="AA906" s="189" t="str">
        <f>'טבלה מרכזת תקן מקור'!A906</f>
        <v>תשושי נפש</v>
      </c>
      <c r="AB906" s="189">
        <f>'טבלה מרכזת תקן מקור'!B906</f>
        <v>60</v>
      </c>
      <c r="AC906" s="189" t="str">
        <f>'טבלה מרכזת תקן מקור'!C906</f>
        <v>ריהוט</v>
      </c>
      <c r="AD906" s="189" t="str">
        <f>'טבלה מרכזת תקן מקור'!D906</f>
        <v>חדר מזכירות וקבלה</v>
      </c>
      <c r="AE906" s="189" t="str">
        <f>'טבלה מרכזת תקן מקור'!E906</f>
        <v>דלפק קבלה</v>
      </c>
      <c r="AF906" s="189">
        <f>'טבלה מרכזת תקן מקור'!F906</f>
        <v>15000</v>
      </c>
      <c r="AG906" s="189">
        <f>'טבלה מרכזת תקן מקור'!G906</f>
        <v>1</v>
      </c>
      <c r="AH906" s="189">
        <f>'טבלה מרכזת תקן מקור'!H906</f>
        <v>15000</v>
      </c>
    </row>
    <row r="907" spans="2:34" ht="29.25" thickBot="1" x14ac:dyDescent="0.25">
      <c r="B907" s="190" t="str">
        <f>תקן[[#This Row],[סוג מרכז]]</f>
        <v>תשושי נפש</v>
      </c>
      <c r="C907" s="190">
        <f>תקן[[#This Row],[גודל מרכז]]</f>
        <v>60</v>
      </c>
      <c r="D907" s="190" t="str">
        <f>תקן[[#This Row],[סוג פריט]]</f>
        <v>ריהוט</v>
      </c>
      <c r="E907" s="190" t="str">
        <f>תקן[[#This Row],[קטגוריה]]</f>
        <v>כללי</v>
      </c>
      <c r="F907" s="177" t="str">
        <f>תקן[[#This Row],[תיאור הפריט]]</f>
        <v>וילונות הצללה (עלות למ"ר))</v>
      </c>
      <c r="G907" s="190">
        <f>תקן[[#This Row],[עלות פריט]]</f>
        <v>375</v>
      </c>
      <c r="H907" s="190">
        <f>תקן[[#This Row],[כמות]]</f>
        <v>30</v>
      </c>
      <c r="I907" s="190">
        <f>תקן[[#This Row],[סהכ עלות]]</f>
        <v>11250</v>
      </c>
      <c r="J907" s="191"/>
      <c r="K907" s="179" t="str">
        <f t="shared" si="160"/>
        <v>וילונות הצללה (עלות למ"ר))</v>
      </c>
      <c r="L907" s="180"/>
      <c r="M907" s="181">
        <f t="shared" si="158"/>
        <v>-30</v>
      </c>
      <c r="N907" s="181">
        <f t="shared" si="159"/>
        <v>0</v>
      </c>
      <c r="O907" s="180"/>
      <c r="P907" s="192"/>
      <c r="Q907" s="185" t="str">
        <f t="shared" si="165"/>
        <v>תשושי נפש</v>
      </c>
      <c r="R907" s="185">
        <f t="shared" si="166"/>
        <v>60</v>
      </c>
      <c r="S907" s="185" t="str">
        <f t="shared" si="167"/>
        <v>ריהוט</v>
      </c>
      <c r="T907" s="186" t="str">
        <f t="shared" si="168"/>
        <v>וילונות הצללה (עלות למ"ר))</v>
      </c>
      <c r="U907" s="187">
        <f t="shared" si="162"/>
        <v>0</v>
      </c>
      <c r="V907" s="181">
        <f t="shared" si="163"/>
        <v>-30</v>
      </c>
      <c r="W907" s="181">
        <f t="shared" si="164"/>
        <v>375</v>
      </c>
      <c r="X907" s="181">
        <f t="shared" si="161"/>
        <v>0</v>
      </c>
      <c r="Y907" s="193"/>
      <c r="AA907" s="189" t="str">
        <f>'טבלה מרכזת תקן מקור'!A907</f>
        <v>תשושי נפש</v>
      </c>
      <c r="AB907" s="189">
        <f>'טבלה מרכזת תקן מקור'!B907</f>
        <v>60</v>
      </c>
      <c r="AC907" s="189" t="str">
        <f>'טבלה מרכזת תקן מקור'!C907</f>
        <v>ריהוט</v>
      </c>
      <c r="AD907" s="189" t="str">
        <f>'טבלה מרכזת תקן מקור'!D907</f>
        <v>כללי</v>
      </c>
      <c r="AE907" s="189" t="str">
        <f>'טבלה מרכזת תקן מקור'!E907</f>
        <v>וילונות הצללה (עלות למ"ר))</v>
      </c>
      <c r="AF907" s="189">
        <f>'טבלה מרכזת תקן מקור'!F907</f>
        <v>375</v>
      </c>
      <c r="AG907" s="189">
        <f>'טבלה מרכזת תקן מקור'!G907</f>
        <v>30</v>
      </c>
      <c r="AH907" s="189">
        <f>'טבלה מרכזת תקן מקור'!H907</f>
        <v>11250</v>
      </c>
    </row>
    <row r="908" spans="2:34" ht="15" thickBot="1" x14ac:dyDescent="0.25">
      <c r="B908" s="190" t="str">
        <f>תקן[[#This Row],[סוג מרכז]]</f>
        <v>תשושי נפש</v>
      </c>
      <c r="C908" s="190">
        <f>תקן[[#This Row],[גודל מרכז]]</f>
        <v>60</v>
      </c>
      <c r="D908" s="190" t="str">
        <f>תקן[[#This Row],[סוג פריט]]</f>
        <v>ריהוט</v>
      </c>
      <c r="E908" s="190" t="str">
        <f>תקן[[#This Row],[קטגוריה]]</f>
        <v>חדר ניקיון</v>
      </c>
      <c r="F908" s="177" t="str">
        <f>תקן[[#This Row],[תיאור הפריט]]</f>
        <v>יחידת מדפים</v>
      </c>
      <c r="G908" s="190">
        <f>תקן[[#This Row],[עלות פריט]]</f>
        <v>600</v>
      </c>
      <c r="H908" s="190">
        <f>תקן[[#This Row],[כמות]]</f>
        <v>2</v>
      </c>
      <c r="I908" s="190">
        <f>תקן[[#This Row],[סהכ עלות]]</f>
        <v>1200</v>
      </c>
      <c r="J908" s="191"/>
      <c r="K908" s="179" t="str">
        <f t="shared" si="160"/>
        <v>יחידת מדפים</v>
      </c>
      <c r="L908" s="180"/>
      <c r="M908" s="181">
        <f t="shared" si="158"/>
        <v>-2</v>
      </c>
      <c r="N908" s="181">
        <f t="shared" si="159"/>
        <v>0</v>
      </c>
      <c r="O908" s="180"/>
      <c r="P908" s="192"/>
      <c r="Q908" s="185" t="str">
        <f t="shared" si="165"/>
        <v>תשושי נפש</v>
      </c>
      <c r="R908" s="185">
        <f t="shared" si="166"/>
        <v>60</v>
      </c>
      <c r="S908" s="185" t="str">
        <f t="shared" si="167"/>
        <v>ריהוט</v>
      </c>
      <c r="T908" s="186" t="str">
        <f t="shared" si="168"/>
        <v>יחידת מדפים</v>
      </c>
      <c r="U908" s="187">
        <f t="shared" si="162"/>
        <v>0</v>
      </c>
      <c r="V908" s="181">
        <f t="shared" si="163"/>
        <v>-2</v>
      </c>
      <c r="W908" s="181">
        <f t="shared" si="164"/>
        <v>600</v>
      </c>
      <c r="X908" s="181">
        <f t="shared" si="161"/>
        <v>0</v>
      </c>
      <c r="Y908" s="193"/>
      <c r="AA908" s="189" t="str">
        <f>'טבלה מרכזת תקן מקור'!A908</f>
        <v>תשושי נפש</v>
      </c>
      <c r="AB908" s="189">
        <f>'טבלה מרכזת תקן מקור'!B908</f>
        <v>60</v>
      </c>
      <c r="AC908" s="189" t="str">
        <f>'טבלה מרכזת תקן מקור'!C908</f>
        <v>ריהוט</v>
      </c>
      <c r="AD908" s="189" t="str">
        <f>'טבלה מרכזת תקן מקור'!D908</f>
        <v>חדר ניקיון</v>
      </c>
      <c r="AE908" s="189" t="str">
        <f>'טבלה מרכזת תקן מקור'!E908</f>
        <v>יחידת מדפים</v>
      </c>
      <c r="AF908" s="189">
        <f>'טבלה מרכזת תקן מקור'!F908</f>
        <v>600</v>
      </c>
      <c r="AG908" s="189">
        <f>'טבלה מרכזת תקן מקור'!G908</f>
        <v>2</v>
      </c>
      <c r="AH908" s="189">
        <f>'טבלה מרכזת תקן מקור'!H908</f>
        <v>1200</v>
      </c>
    </row>
    <row r="909" spans="2:34" ht="15" thickBot="1" x14ac:dyDescent="0.25">
      <c r="B909" s="190" t="str">
        <f>תקן[[#This Row],[סוג מרכז]]</f>
        <v>תשושי נפש</v>
      </c>
      <c r="C909" s="190">
        <f>תקן[[#This Row],[גודל מרכז]]</f>
        <v>60</v>
      </c>
      <c r="D909" s="190" t="str">
        <f>תקן[[#This Row],[סוג פריט]]</f>
        <v>ריהוט</v>
      </c>
      <c r="E909" s="190" t="str">
        <f>תקן[[#This Row],[קטגוריה]]</f>
        <v>חדרי פעילות/תעסוקה</v>
      </c>
      <c r="F909" s="177" t="str">
        <f>תקן[[#This Row],[תיאור הפריט]]</f>
        <v>יחידת מדפים</v>
      </c>
      <c r="G909" s="190">
        <f>תקן[[#This Row],[עלות פריט]]</f>
        <v>600</v>
      </c>
      <c r="H909" s="190">
        <f>תקן[[#This Row],[כמות]]</f>
        <v>5</v>
      </c>
      <c r="I909" s="190">
        <f>תקן[[#This Row],[סהכ עלות]]</f>
        <v>3000</v>
      </c>
      <c r="J909" s="191"/>
      <c r="K909" s="179" t="str">
        <f t="shared" si="160"/>
        <v>יחידת מדפים</v>
      </c>
      <c r="L909" s="180"/>
      <c r="M909" s="181">
        <f t="shared" si="158"/>
        <v>-5</v>
      </c>
      <c r="N909" s="181">
        <f t="shared" si="159"/>
        <v>0</v>
      </c>
      <c r="O909" s="180"/>
      <c r="P909" s="192"/>
      <c r="Q909" s="185" t="str">
        <f t="shared" si="165"/>
        <v>תשושי נפש</v>
      </c>
      <c r="R909" s="185">
        <f t="shared" si="166"/>
        <v>60</v>
      </c>
      <c r="S909" s="185" t="str">
        <f t="shared" si="167"/>
        <v>ריהוט</v>
      </c>
      <c r="T909" s="186" t="str">
        <f t="shared" si="168"/>
        <v>יחידת מדפים</v>
      </c>
      <c r="U909" s="187">
        <f t="shared" si="162"/>
        <v>0</v>
      </c>
      <c r="V909" s="181">
        <f t="shared" si="163"/>
        <v>-5</v>
      </c>
      <c r="W909" s="181">
        <f t="shared" si="164"/>
        <v>600</v>
      </c>
      <c r="X909" s="181">
        <f t="shared" si="161"/>
        <v>0</v>
      </c>
      <c r="Y909" s="193"/>
      <c r="AA909" s="189" t="str">
        <f>'טבלה מרכזת תקן מקור'!A909</f>
        <v>תשושי נפש</v>
      </c>
      <c r="AB909" s="189">
        <f>'טבלה מרכזת תקן מקור'!B909</f>
        <v>60</v>
      </c>
      <c r="AC909" s="189" t="str">
        <f>'טבלה מרכזת תקן מקור'!C909</f>
        <v>ריהוט</v>
      </c>
      <c r="AD909" s="189" t="str">
        <f>'טבלה מרכזת תקן מקור'!D909</f>
        <v>חדרי פעילות/תעסוקה</v>
      </c>
      <c r="AE909" s="189" t="str">
        <f>'טבלה מרכזת תקן מקור'!E909</f>
        <v>יחידת מדפים</v>
      </c>
      <c r="AF909" s="189">
        <f>'טבלה מרכזת תקן מקור'!F909</f>
        <v>600</v>
      </c>
      <c r="AG909" s="189">
        <f>'טבלה מרכזת תקן מקור'!G909</f>
        <v>5</v>
      </c>
      <c r="AH909" s="189">
        <f>'טבלה מרכזת תקן מקור'!H909</f>
        <v>3000</v>
      </c>
    </row>
    <row r="910" spans="2:34" ht="15" thickBot="1" x14ac:dyDescent="0.25">
      <c r="B910" s="190" t="str">
        <f>תקן[[#This Row],[סוג מרכז]]</f>
        <v>תשושי נפש</v>
      </c>
      <c r="C910" s="190">
        <f>תקן[[#This Row],[גודל מרכז]]</f>
        <v>60</v>
      </c>
      <c r="D910" s="190" t="str">
        <f>תקן[[#This Row],[סוג פריט]]</f>
        <v>ריהוט</v>
      </c>
      <c r="E910" s="190" t="str">
        <f>תקן[[#This Row],[קטגוריה]]</f>
        <v>מחסנים - מטבח, כללי, תעסוקה</v>
      </c>
      <c r="F910" s="177" t="str">
        <f>תקן[[#This Row],[תיאור הפריט]]</f>
        <v>יחידת מדפים</v>
      </c>
      <c r="G910" s="190">
        <f>תקן[[#This Row],[עלות פריט]]</f>
        <v>600</v>
      </c>
      <c r="H910" s="190">
        <f>תקן[[#This Row],[כמות]]</f>
        <v>6</v>
      </c>
      <c r="I910" s="190">
        <f>תקן[[#This Row],[סהכ עלות]]</f>
        <v>3600</v>
      </c>
      <c r="J910" s="191"/>
      <c r="K910" s="179" t="str">
        <f t="shared" si="160"/>
        <v>יחידת מדפים</v>
      </c>
      <c r="L910" s="180"/>
      <c r="M910" s="181">
        <f t="shared" si="158"/>
        <v>-6</v>
      </c>
      <c r="N910" s="181">
        <f t="shared" si="159"/>
        <v>0</v>
      </c>
      <c r="O910" s="180"/>
      <c r="P910" s="192"/>
      <c r="Q910" s="185" t="str">
        <f t="shared" si="165"/>
        <v>תשושי נפש</v>
      </c>
      <c r="R910" s="185">
        <f t="shared" si="166"/>
        <v>60</v>
      </c>
      <c r="S910" s="185" t="str">
        <f t="shared" si="167"/>
        <v>ריהוט</v>
      </c>
      <c r="T910" s="186" t="str">
        <f t="shared" si="168"/>
        <v>יחידת מדפים</v>
      </c>
      <c r="U910" s="187">
        <f t="shared" si="162"/>
        <v>0</v>
      </c>
      <c r="V910" s="181">
        <f t="shared" si="163"/>
        <v>-6</v>
      </c>
      <c r="W910" s="181">
        <f t="shared" si="164"/>
        <v>600</v>
      </c>
      <c r="X910" s="181">
        <f t="shared" si="161"/>
        <v>0</v>
      </c>
      <c r="Y910" s="193"/>
      <c r="AA910" s="189" t="str">
        <f>'טבלה מרכזת תקן מקור'!A910</f>
        <v>תשושי נפש</v>
      </c>
      <c r="AB910" s="189">
        <f>'טבלה מרכזת תקן מקור'!B910</f>
        <v>60</v>
      </c>
      <c r="AC910" s="189" t="str">
        <f>'טבלה מרכזת תקן מקור'!C910</f>
        <v>ריהוט</v>
      </c>
      <c r="AD910" s="189" t="str">
        <f>'טבלה מרכזת תקן מקור'!D910</f>
        <v>מחסנים - מטבח, כללי, תעסוקה</v>
      </c>
      <c r="AE910" s="189" t="str">
        <f>'טבלה מרכזת תקן מקור'!E910</f>
        <v>יחידת מדפים</v>
      </c>
      <c r="AF910" s="189">
        <f>'טבלה מרכזת תקן מקור'!F910</f>
        <v>600</v>
      </c>
      <c r="AG910" s="189">
        <f>'טבלה מרכזת תקן מקור'!G910</f>
        <v>6</v>
      </c>
      <c r="AH910" s="189">
        <f>'טבלה מרכזת תקן מקור'!H910</f>
        <v>3600</v>
      </c>
    </row>
    <row r="911" spans="2:34" ht="15" thickBot="1" x14ac:dyDescent="0.25">
      <c r="B911" s="190" t="str">
        <f>תקן[[#This Row],[סוג מרכז]]</f>
        <v>תשושי נפש</v>
      </c>
      <c r="C911" s="190">
        <f>תקן[[#This Row],[גודל מרכז]]</f>
        <v>60</v>
      </c>
      <c r="D911" s="190" t="str">
        <f>תקן[[#This Row],[סוג פריט]]</f>
        <v>ריהוט</v>
      </c>
      <c r="E911" s="190" t="str">
        <f>תקן[[#This Row],[קטגוריה]]</f>
        <v>חדר מזכירות וקבלה</v>
      </c>
      <c r="F911" s="177" t="str">
        <f>תקן[[#This Row],[תיאור הפריט]]</f>
        <v>כוננית פתוחה</v>
      </c>
      <c r="G911" s="190">
        <f>תקן[[#This Row],[עלות פריט]]</f>
        <v>800</v>
      </c>
      <c r="H911" s="190">
        <f>תקן[[#This Row],[כמות]]</f>
        <v>1</v>
      </c>
      <c r="I911" s="190">
        <f>תקן[[#This Row],[סהכ עלות]]</f>
        <v>800</v>
      </c>
      <c r="J911" s="191"/>
      <c r="K911" s="179" t="str">
        <f t="shared" si="160"/>
        <v>כוננית פתוחה</v>
      </c>
      <c r="L911" s="180"/>
      <c r="M911" s="181">
        <f t="shared" si="158"/>
        <v>-1</v>
      </c>
      <c r="N911" s="181">
        <f t="shared" si="159"/>
        <v>0</v>
      </c>
      <c r="O911" s="180"/>
      <c r="P911" s="192"/>
      <c r="Q911" s="185" t="str">
        <f t="shared" si="165"/>
        <v>תשושי נפש</v>
      </c>
      <c r="R911" s="185">
        <f t="shared" si="166"/>
        <v>60</v>
      </c>
      <c r="S911" s="185" t="str">
        <f t="shared" si="167"/>
        <v>ריהוט</v>
      </c>
      <c r="T911" s="186" t="str">
        <f t="shared" si="168"/>
        <v>כוננית פתוחה</v>
      </c>
      <c r="U911" s="187">
        <f t="shared" si="162"/>
        <v>0</v>
      </c>
      <c r="V911" s="181">
        <f t="shared" si="163"/>
        <v>-1</v>
      </c>
      <c r="W911" s="181">
        <f t="shared" si="164"/>
        <v>800</v>
      </c>
      <c r="X911" s="181">
        <f t="shared" si="161"/>
        <v>0</v>
      </c>
      <c r="Y911" s="193"/>
      <c r="AA911" s="189" t="str">
        <f>'טבלה מרכזת תקן מקור'!A911</f>
        <v>תשושי נפש</v>
      </c>
      <c r="AB911" s="189">
        <f>'טבלה מרכזת תקן מקור'!B911</f>
        <v>60</v>
      </c>
      <c r="AC911" s="189" t="str">
        <f>'טבלה מרכזת תקן מקור'!C911</f>
        <v>ריהוט</v>
      </c>
      <c r="AD911" s="189" t="str">
        <f>'טבלה מרכזת תקן מקור'!D911</f>
        <v>חדר מזכירות וקבלה</v>
      </c>
      <c r="AE911" s="189" t="str">
        <f>'טבלה מרכזת תקן מקור'!E911</f>
        <v>כוננית פתוחה</v>
      </c>
      <c r="AF911" s="189">
        <f>'טבלה מרכזת תקן מקור'!F911</f>
        <v>800</v>
      </c>
      <c r="AG911" s="189">
        <f>'טבלה מרכזת תקן מקור'!G911</f>
        <v>1</v>
      </c>
      <c r="AH911" s="189">
        <f>'טבלה מרכזת תקן מקור'!H911</f>
        <v>800</v>
      </c>
    </row>
    <row r="912" spans="2:34" ht="15" thickBot="1" x14ac:dyDescent="0.25">
      <c r="B912" s="190" t="str">
        <f>תקן[[#This Row],[סוג מרכז]]</f>
        <v>תשושי נפש</v>
      </c>
      <c r="C912" s="190">
        <f>תקן[[#This Row],[גודל מרכז]]</f>
        <v>60</v>
      </c>
      <c r="D912" s="190" t="str">
        <f>תקן[[#This Row],[סוג פריט]]</f>
        <v>ריהוט</v>
      </c>
      <c r="E912" s="190" t="str">
        <f>תקן[[#This Row],[קטגוריה]]</f>
        <v>חדר מחשבים</v>
      </c>
      <c r="F912" s="177" t="str">
        <f>תקן[[#This Row],[תיאור הפריט]]</f>
        <v>כוננית פתוחה</v>
      </c>
      <c r="G912" s="190">
        <f>תקן[[#This Row],[עלות פריט]]</f>
        <v>1400</v>
      </c>
      <c r="H912" s="190">
        <f>תקן[[#This Row],[כמות]]</f>
        <v>1</v>
      </c>
      <c r="I912" s="190">
        <f>תקן[[#This Row],[סהכ עלות]]</f>
        <v>1400</v>
      </c>
      <c r="J912" s="191"/>
      <c r="K912" s="179" t="str">
        <f t="shared" si="160"/>
        <v>כוננית פתוחה</v>
      </c>
      <c r="L912" s="180"/>
      <c r="M912" s="181">
        <f t="shared" si="158"/>
        <v>-1</v>
      </c>
      <c r="N912" s="181">
        <f t="shared" si="159"/>
        <v>0</v>
      </c>
      <c r="O912" s="180"/>
      <c r="P912" s="192"/>
      <c r="Q912" s="185" t="str">
        <f t="shared" si="165"/>
        <v>תשושי נפש</v>
      </c>
      <c r="R912" s="185">
        <f t="shared" si="166"/>
        <v>60</v>
      </c>
      <c r="S912" s="185" t="str">
        <f t="shared" si="167"/>
        <v>ריהוט</v>
      </c>
      <c r="T912" s="186" t="str">
        <f t="shared" si="168"/>
        <v>כוננית פתוחה</v>
      </c>
      <c r="U912" s="187">
        <f t="shared" si="162"/>
        <v>0</v>
      </c>
      <c r="V912" s="181">
        <f t="shared" si="163"/>
        <v>-1</v>
      </c>
      <c r="W912" s="181">
        <f t="shared" si="164"/>
        <v>1400</v>
      </c>
      <c r="X912" s="181">
        <f t="shared" si="161"/>
        <v>0</v>
      </c>
      <c r="Y912" s="193"/>
      <c r="AA912" s="189" t="str">
        <f>'טבלה מרכזת תקן מקור'!A912</f>
        <v>תשושי נפש</v>
      </c>
      <c r="AB912" s="189">
        <f>'טבלה מרכזת תקן מקור'!B912</f>
        <v>60</v>
      </c>
      <c r="AC912" s="189" t="str">
        <f>'טבלה מרכזת תקן מקור'!C912</f>
        <v>ריהוט</v>
      </c>
      <c r="AD912" s="189" t="str">
        <f>'טבלה מרכזת תקן מקור'!D912</f>
        <v>חדר מחשבים</v>
      </c>
      <c r="AE912" s="189" t="str">
        <f>'טבלה מרכזת תקן מקור'!E912</f>
        <v>כוננית פתוחה</v>
      </c>
      <c r="AF912" s="189">
        <f>'טבלה מרכזת תקן מקור'!F912</f>
        <v>1400</v>
      </c>
      <c r="AG912" s="189">
        <f>'טבלה מרכזת תקן מקור'!G912</f>
        <v>1</v>
      </c>
      <c r="AH912" s="189">
        <f>'טבלה מרכזת תקן מקור'!H912</f>
        <v>1400</v>
      </c>
    </row>
    <row r="913" spans="2:34" ht="15" thickBot="1" x14ac:dyDescent="0.25">
      <c r="B913" s="190" t="str">
        <f>תקן[[#This Row],[סוג מרכז]]</f>
        <v>תשושי נפש</v>
      </c>
      <c r="C913" s="190">
        <f>תקן[[#This Row],[גודל מרכז]]</f>
        <v>60</v>
      </c>
      <c r="D913" s="190" t="str">
        <f>תקן[[#This Row],[סוג פריט]]</f>
        <v>ריהוט</v>
      </c>
      <c r="E913" s="190" t="str">
        <f>תקן[[#This Row],[קטגוריה]]</f>
        <v>חדרי צוות/רב תחומי</v>
      </c>
      <c r="F913" s="177" t="str">
        <f>תקן[[#This Row],[תיאור הפריט]]</f>
        <v>כוננית פתוחה</v>
      </c>
      <c r="G913" s="190">
        <f>תקן[[#This Row],[עלות פריט]]</f>
        <v>800</v>
      </c>
      <c r="H913" s="190">
        <f>תקן[[#This Row],[כמות]]</f>
        <v>2</v>
      </c>
      <c r="I913" s="190">
        <f>תקן[[#This Row],[סהכ עלות]]</f>
        <v>1600</v>
      </c>
      <c r="J913" s="191"/>
      <c r="K913" s="179" t="str">
        <f t="shared" si="160"/>
        <v>כוננית פתוחה</v>
      </c>
      <c r="L913" s="180"/>
      <c r="M913" s="181">
        <f t="shared" si="158"/>
        <v>-2</v>
      </c>
      <c r="N913" s="181">
        <f t="shared" si="159"/>
        <v>0</v>
      </c>
      <c r="O913" s="180"/>
      <c r="P913" s="192"/>
      <c r="Q913" s="185" t="str">
        <f t="shared" si="165"/>
        <v>תשושי נפש</v>
      </c>
      <c r="R913" s="185">
        <f t="shared" si="166"/>
        <v>60</v>
      </c>
      <c r="S913" s="185" t="str">
        <f t="shared" si="167"/>
        <v>ריהוט</v>
      </c>
      <c r="T913" s="186" t="str">
        <f t="shared" si="168"/>
        <v>כוננית פתוחה</v>
      </c>
      <c r="U913" s="187">
        <f t="shared" si="162"/>
        <v>0</v>
      </c>
      <c r="V913" s="181">
        <f t="shared" si="163"/>
        <v>-2</v>
      </c>
      <c r="W913" s="181">
        <f t="shared" si="164"/>
        <v>800</v>
      </c>
      <c r="X913" s="181">
        <f t="shared" si="161"/>
        <v>0</v>
      </c>
      <c r="Y913" s="193"/>
      <c r="AA913" s="189" t="str">
        <f>'טבלה מרכזת תקן מקור'!A913</f>
        <v>תשושי נפש</v>
      </c>
      <c r="AB913" s="189">
        <f>'טבלה מרכזת תקן מקור'!B913</f>
        <v>60</v>
      </c>
      <c r="AC913" s="189" t="str">
        <f>'טבלה מרכזת תקן מקור'!C913</f>
        <v>ריהוט</v>
      </c>
      <c r="AD913" s="189" t="str">
        <f>'טבלה מרכזת תקן מקור'!D913</f>
        <v>חדרי צוות/רב תחומי</v>
      </c>
      <c r="AE913" s="189" t="str">
        <f>'טבלה מרכזת תקן מקור'!E913</f>
        <v>כוננית פתוחה</v>
      </c>
      <c r="AF913" s="189">
        <f>'טבלה מרכזת תקן מקור'!F913</f>
        <v>800</v>
      </c>
      <c r="AG913" s="189">
        <f>'טבלה מרכזת תקן מקור'!G913</f>
        <v>2</v>
      </c>
      <c r="AH913" s="189">
        <f>'טבלה מרכזת תקן מקור'!H913</f>
        <v>1600</v>
      </c>
    </row>
    <row r="914" spans="2:34" ht="15" thickBot="1" x14ac:dyDescent="0.25">
      <c r="B914" s="190" t="str">
        <f>תקן[[#This Row],[סוג מרכז]]</f>
        <v>תשושי נפש</v>
      </c>
      <c r="C914" s="190">
        <f>תקן[[#This Row],[גודל מרכז]]</f>
        <v>60</v>
      </c>
      <c r="D914" s="190" t="str">
        <f>תקן[[#This Row],[סוג פריט]]</f>
        <v>ריהוט</v>
      </c>
      <c r="E914" s="190" t="str">
        <f>תקן[[#This Row],[קטגוריה]]</f>
        <v>מכבסה</v>
      </c>
      <c r="F914" s="177" t="str">
        <f>תקן[[#This Row],[תיאור הפריט]]</f>
        <v>כוננית פתוחה</v>
      </c>
      <c r="G914" s="190">
        <f>תקן[[#This Row],[עלות פריט]]</f>
        <v>1200</v>
      </c>
      <c r="H914" s="190">
        <f>תקן[[#This Row],[כמות]]</f>
        <v>1</v>
      </c>
      <c r="I914" s="190">
        <f>תקן[[#This Row],[סהכ עלות]]</f>
        <v>1200</v>
      </c>
      <c r="J914" s="191"/>
      <c r="K914" s="179" t="str">
        <f t="shared" si="160"/>
        <v>כוננית פתוחה</v>
      </c>
      <c r="L914" s="180"/>
      <c r="M914" s="181">
        <f t="shared" si="158"/>
        <v>-1</v>
      </c>
      <c r="N914" s="181">
        <f t="shared" si="159"/>
        <v>0</v>
      </c>
      <c r="O914" s="180"/>
      <c r="P914" s="192"/>
      <c r="Q914" s="185" t="str">
        <f t="shared" si="165"/>
        <v>תשושי נפש</v>
      </c>
      <c r="R914" s="185">
        <f t="shared" si="166"/>
        <v>60</v>
      </c>
      <c r="S914" s="185" t="str">
        <f t="shared" si="167"/>
        <v>ריהוט</v>
      </c>
      <c r="T914" s="186" t="str">
        <f t="shared" si="168"/>
        <v>כוננית פתוחה</v>
      </c>
      <c r="U914" s="187">
        <f t="shared" si="162"/>
        <v>0</v>
      </c>
      <c r="V914" s="181">
        <f t="shared" si="163"/>
        <v>-1</v>
      </c>
      <c r="W914" s="181">
        <f t="shared" si="164"/>
        <v>1200</v>
      </c>
      <c r="X914" s="181">
        <f t="shared" si="161"/>
        <v>0</v>
      </c>
      <c r="Y914" s="193"/>
      <c r="AA914" s="189" t="str">
        <f>'טבלה מרכזת תקן מקור'!A914</f>
        <v>תשושי נפש</v>
      </c>
      <c r="AB914" s="189">
        <f>'טבלה מרכזת תקן מקור'!B914</f>
        <v>60</v>
      </c>
      <c r="AC914" s="189" t="str">
        <f>'טבלה מרכזת תקן מקור'!C914</f>
        <v>ריהוט</v>
      </c>
      <c r="AD914" s="189" t="str">
        <f>'טבלה מרכזת תקן מקור'!D914</f>
        <v>מכבסה</v>
      </c>
      <c r="AE914" s="189" t="str">
        <f>'טבלה מרכזת תקן מקור'!E914</f>
        <v>כוננית פתוחה</v>
      </c>
      <c r="AF914" s="189">
        <f>'טבלה מרכזת תקן מקור'!F914</f>
        <v>1200</v>
      </c>
      <c r="AG914" s="189">
        <f>'טבלה מרכזת תקן מקור'!G914</f>
        <v>1</v>
      </c>
      <c r="AH914" s="189">
        <f>'טבלה מרכזת תקן מקור'!H914</f>
        <v>1200</v>
      </c>
    </row>
    <row r="915" spans="2:34" ht="15" thickBot="1" x14ac:dyDescent="0.25">
      <c r="B915" s="190" t="str">
        <f>תקן[[#This Row],[סוג מרכז]]</f>
        <v>תשושי נפש</v>
      </c>
      <c r="C915" s="190">
        <f>תקן[[#This Row],[גודל מרכז]]</f>
        <v>60</v>
      </c>
      <c r="D915" s="190" t="str">
        <f>תקן[[#This Row],[סוג פריט]]</f>
        <v>ריהוט</v>
      </c>
      <c r="E915" s="190" t="str">
        <f>תקן[[#This Row],[קטגוריה]]</f>
        <v>אולם כניסה</v>
      </c>
      <c r="F915" s="177" t="str">
        <f>תקן[[#This Row],[תיאור הפריט]]</f>
        <v xml:space="preserve">כורסת הסבה  </v>
      </c>
      <c r="G915" s="190">
        <f>תקן[[#This Row],[עלות פריט]]</f>
        <v>750</v>
      </c>
      <c r="H915" s="190">
        <f>תקן[[#This Row],[כמות]]</f>
        <v>6</v>
      </c>
      <c r="I915" s="190">
        <f>תקן[[#This Row],[סהכ עלות]]</f>
        <v>4500</v>
      </c>
      <c r="J915" s="191"/>
      <c r="K915" s="179" t="str">
        <f t="shared" si="160"/>
        <v xml:space="preserve">כורסת הסבה  </v>
      </c>
      <c r="L915" s="180"/>
      <c r="M915" s="181">
        <f t="shared" si="158"/>
        <v>-6</v>
      </c>
      <c r="N915" s="181">
        <f t="shared" si="159"/>
        <v>0</v>
      </c>
      <c r="O915" s="180"/>
      <c r="P915" s="192"/>
      <c r="Q915" s="185" t="str">
        <f t="shared" si="165"/>
        <v>תשושי נפש</v>
      </c>
      <c r="R915" s="185">
        <f t="shared" si="166"/>
        <v>60</v>
      </c>
      <c r="S915" s="185" t="str">
        <f t="shared" si="167"/>
        <v>ריהוט</v>
      </c>
      <c r="T915" s="186" t="str">
        <f t="shared" si="168"/>
        <v xml:space="preserve">כורסת הסבה  </v>
      </c>
      <c r="U915" s="187">
        <f t="shared" si="162"/>
        <v>0</v>
      </c>
      <c r="V915" s="181">
        <f t="shared" si="163"/>
        <v>-6</v>
      </c>
      <c r="W915" s="181">
        <f t="shared" si="164"/>
        <v>750</v>
      </c>
      <c r="X915" s="181">
        <f t="shared" si="161"/>
        <v>0</v>
      </c>
      <c r="Y915" s="193"/>
      <c r="AA915" s="189" t="str">
        <f>'טבלה מרכזת תקן מקור'!A915</f>
        <v>תשושי נפש</v>
      </c>
      <c r="AB915" s="189">
        <f>'טבלה מרכזת תקן מקור'!B915</f>
        <v>60</v>
      </c>
      <c r="AC915" s="189" t="str">
        <f>'טבלה מרכזת תקן מקור'!C915</f>
        <v>ריהוט</v>
      </c>
      <c r="AD915" s="189" t="str">
        <f>'טבלה מרכזת תקן מקור'!D915</f>
        <v>אולם כניסה</v>
      </c>
      <c r="AE915" s="189" t="str">
        <f>'טבלה מרכזת תקן מקור'!E915</f>
        <v xml:space="preserve">כורסת הסבה  </v>
      </c>
      <c r="AF915" s="189">
        <f>'טבלה מרכזת תקן מקור'!F915</f>
        <v>750</v>
      </c>
      <c r="AG915" s="189">
        <f>'טבלה מרכזת תקן מקור'!G915</f>
        <v>6</v>
      </c>
      <c r="AH915" s="189">
        <f>'טבלה מרכזת תקן מקור'!H915</f>
        <v>4500</v>
      </c>
    </row>
    <row r="916" spans="2:34" ht="15" thickBot="1" x14ac:dyDescent="0.25">
      <c r="B916" s="190" t="str">
        <f>תקן[[#This Row],[סוג מרכז]]</f>
        <v>תשושי נפש</v>
      </c>
      <c r="C916" s="190">
        <f>תקן[[#This Row],[גודל מרכז]]</f>
        <v>60</v>
      </c>
      <c r="D916" s="190" t="str">
        <f>תקן[[#This Row],[סוג פריט]]</f>
        <v>ריהוט</v>
      </c>
      <c r="E916" s="190" t="str">
        <f>תקן[[#This Row],[קטגוריה]]</f>
        <v>חדר מנוחה</v>
      </c>
      <c r="F916" s="177" t="str">
        <f>תקן[[#This Row],[תיאור הפריט]]</f>
        <v>כורסת מנוחה</v>
      </c>
      <c r="G916" s="190">
        <f>תקן[[#This Row],[עלות פריט]]</f>
        <v>2000</v>
      </c>
      <c r="H916" s="190">
        <f>תקן[[#This Row],[כמות]]</f>
        <v>2</v>
      </c>
      <c r="I916" s="190">
        <f>תקן[[#This Row],[סהכ עלות]]</f>
        <v>4000</v>
      </c>
      <c r="J916" s="191"/>
      <c r="K916" s="179" t="str">
        <f t="shared" si="160"/>
        <v>כורסת מנוחה</v>
      </c>
      <c r="L916" s="180"/>
      <c r="M916" s="181">
        <f t="shared" si="158"/>
        <v>-2</v>
      </c>
      <c r="N916" s="181">
        <f t="shared" si="159"/>
        <v>0</v>
      </c>
      <c r="O916" s="180"/>
      <c r="P916" s="192"/>
      <c r="Q916" s="185" t="str">
        <f t="shared" si="165"/>
        <v>תשושי נפש</v>
      </c>
      <c r="R916" s="185">
        <f t="shared" si="166"/>
        <v>60</v>
      </c>
      <c r="S916" s="185" t="str">
        <f t="shared" si="167"/>
        <v>ריהוט</v>
      </c>
      <c r="T916" s="186" t="str">
        <f t="shared" si="168"/>
        <v>כורסת מנוחה</v>
      </c>
      <c r="U916" s="187">
        <f t="shared" si="162"/>
        <v>0</v>
      </c>
      <c r="V916" s="181">
        <f t="shared" si="163"/>
        <v>-2</v>
      </c>
      <c r="W916" s="181">
        <f t="shared" si="164"/>
        <v>2000</v>
      </c>
      <c r="X916" s="181">
        <f t="shared" si="161"/>
        <v>0</v>
      </c>
      <c r="Y916" s="193"/>
      <c r="AA916" s="189" t="str">
        <f>'טבלה מרכזת תקן מקור'!A916</f>
        <v>תשושי נפש</v>
      </c>
      <c r="AB916" s="189">
        <f>'טבלה מרכזת תקן מקור'!B916</f>
        <v>60</v>
      </c>
      <c r="AC916" s="189" t="str">
        <f>'טבלה מרכזת תקן מקור'!C916</f>
        <v>ריהוט</v>
      </c>
      <c r="AD916" s="189" t="str">
        <f>'טבלה מרכזת תקן מקור'!D916</f>
        <v>חדר מנוחה</v>
      </c>
      <c r="AE916" s="189" t="str">
        <f>'טבלה מרכזת תקן מקור'!E916</f>
        <v>כורסת מנוחה</v>
      </c>
      <c r="AF916" s="189">
        <f>'טבלה מרכזת תקן מקור'!F916</f>
        <v>2000</v>
      </c>
      <c r="AG916" s="189">
        <f>'טבלה מרכזת תקן מקור'!G916</f>
        <v>2</v>
      </c>
      <c r="AH916" s="189">
        <f>'טבלה מרכזת תקן מקור'!H916</f>
        <v>4000</v>
      </c>
    </row>
    <row r="917" spans="2:34" ht="15" thickBot="1" x14ac:dyDescent="0.25">
      <c r="B917" s="190" t="str">
        <f>תקן[[#This Row],[סוג מרכז]]</f>
        <v>תשושי נפש</v>
      </c>
      <c r="C917" s="190">
        <f>תקן[[#This Row],[גודל מרכז]]</f>
        <v>60</v>
      </c>
      <c r="D917" s="190" t="str">
        <f>תקן[[#This Row],[סוג פריט]]</f>
        <v>ריהוט</v>
      </c>
      <c r="E917" s="190" t="str">
        <f>תקן[[#This Row],[קטגוריה]]</f>
        <v>חדר מנוחה</v>
      </c>
      <c r="F917" s="177" t="str">
        <f>תקן[[#This Row],[תיאור הפריט]]</f>
        <v>כורסת מנוחה חשמלית</v>
      </c>
      <c r="G917" s="190">
        <f>תקן[[#This Row],[עלות פריט]]</f>
        <v>4000</v>
      </c>
      <c r="H917" s="190">
        <f>תקן[[#This Row],[כמות]]</f>
        <v>1</v>
      </c>
      <c r="I917" s="190">
        <f>תקן[[#This Row],[סהכ עלות]]</f>
        <v>4000</v>
      </c>
      <c r="J917" s="191"/>
      <c r="K917" s="179" t="str">
        <f t="shared" si="160"/>
        <v>כורסת מנוחה חשמלית</v>
      </c>
      <c r="L917" s="180"/>
      <c r="M917" s="181">
        <f t="shared" si="158"/>
        <v>-1</v>
      </c>
      <c r="N917" s="181">
        <f t="shared" si="159"/>
        <v>0</v>
      </c>
      <c r="O917" s="180"/>
      <c r="P917" s="192"/>
      <c r="Q917" s="185" t="str">
        <f t="shared" si="165"/>
        <v>תשושי נפש</v>
      </c>
      <c r="R917" s="185">
        <f t="shared" si="166"/>
        <v>60</v>
      </c>
      <c r="S917" s="185" t="str">
        <f t="shared" si="167"/>
        <v>ריהוט</v>
      </c>
      <c r="T917" s="186" t="str">
        <f t="shared" si="168"/>
        <v>כורסת מנוחה חשמלית</v>
      </c>
      <c r="U917" s="187">
        <f t="shared" si="162"/>
        <v>0</v>
      </c>
      <c r="V917" s="181">
        <f t="shared" si="163"/>
        <v>-1</v>
      </c>
      <c r="W917" s="181">
        <f t="shared" si="164"/>
        <v>4000</v>
      </c>
      <c r="X917" s="181">
        <f t="shared" si="161"/>
        <v>0</v>
      </c>
      <c r="Y917" s="193"/>
      <c r="AA917" s="189" t="str">
        <f>'טבלה מרכזת תקן מקור'!A917</f>
        <v>תשושי נפש</v>
      </c>
      <c r="AB917" s="189">
        <f>'טבלה מרכזת תקן מקור'!B917</f>
        <v>60</v>
      </c>
      <c r="AC917" s="189" t="str">
        <f>'טבלה מרכזת תקן מקור'!C917</f>
        <v>ריהוט</v>
      </c>
      <c r="AD917" s="189" t="str">
        <f>'טבלה מרכזת תקן מקור'!D917</f>
        <v>חדר מנוחה</v>
      </c>
      <c r="AE917" s="189" t="str">
        <f>'טבלה מרכזת תקן מקור'!E917</f>
        <v>כורסת מנוחה חשמלית</v>
      </c>
      <c r="AF917" s="189">
        <f>'טבלה מרכזת תקן מקור'!F917</f>
        <v>4000</v>
      </c>
      <c r="AG917" s="189">
        <f>'טבלה מרכזת תקן מקור'!G917</f>
        <v>1</v>
      </c>
      <c r="AH917" s="189">
        <f>'טבלה מרכזת תקן מקור'!H917</f>
        <v>4000</v>
      </c>
    </row>
    <row r="918" spans="2:34" ht="15" thickBot="1" x14ac:dyDescent="0.25">
      <c r="B918" s="190" t="str">
        <f>תקן[[#This Row],[סוג מרכז]]</f>
        <v>תשושי נפש</v>
      </c>
      <c r="C918" s="190">
        <f>תקן[[#This Row],[גודל מרכז]]</f>
        <v>60</v>
      </c>
      <c r="D918" s="190" t="str">
        <f>תקן[[#This Row],[סוג פריט]]</f>
        <v>ריהוט</v>
      </c>
      <c r="E918" s="190" t="str">
        <f>תקן[[#This Row],[קטגוריה]]</f>
        <v>חדר אוכל</v>
      </c>
      <c r="F918" s="177" t="str">
        <f>תקן[[#This Row],[תיאור הפריט]]</f>
        <v>כיסא אוכל</v>
      </c>
      <c r="G918" s="190">
        <f>תקן[[#This Row],[עלות פריט]]</f>
        <v>650</v>
      </c>
      <c r="H918" s="190">
        <f>תקן[[#This Row],[כמות]]</f>
        <v>65</v>
      </c>
      <c r="I918" s="190">
        <f>תקן[[#This Row],[סהכ עלות]]</f>
        <v>42250</v>
      </c>
      <c r="J918" s="191"/>
      <c r="K918" s="179" t="str">
        <f t="shared" si="160"/>
        <v>כיסא אוכל</v>
      </c>
      <c r="L918" s="180"/>
      <c r="M918" s="181">
        <f t="shared" si="158"/>
        <v>-65</v>
      </c>
      <c r="N918" s="181">
        <f t="shared" si="159"/>
        <v>0</v>
      </c>
      <c r="O918" s="180"/>
      <c r="P918" s="192"/>
      <c r="Q918" s="185" t="str">
        <f t="shared" si="165"/>
        <v>תשושי נפש</v>
      </c>
      <c r="R918" s="185">
        <f t="shared" si="166"/>
        <v>60</v>
      </c>
      <c r="S918" s="185" t="str">
        <f t="shared" si="167"/>
        <v>ריהוט</v>
      </c>
      <c r="T918" s="186" t="str">
        <f t="shared" si="168"/>
        <v>כיסא אוכל</v>
      </c>
      <c r="U918" s="187">
        <f t="shared" si="162"/>
        <v>0</v>
      </c>
      <c r="V918" s="181">
        <f t="shared" si="163"/>
        <v>-65</v>
      </c>
      <c r="W918" s="181">
        <f t="shared" si="164"/>
        <v>650</v>
      </c>
      <c r="X918" s="181">
        <f t="shared" si="161"/>
        <v>0</v>
      </c>
      <c r="Y918" s="193"/>
      <c r="AA918" s="189" t="str">
        <f>'טבלה מרכזת תקן מקור'!A918</f>
        <v>תשושי נפש</v>
      </c>
      <c r="AB918" s="189">
        <f>'טבלה מרכזת תקן מקור'!B918</f>
        <v>60</v>
      </c>
      <c r="AC918" s="189" t="str">
        <f>'טבלה מרכזת תקן מקור'!C918</f>
        <v>ריהוט</v>
      </c>
      <c r="AD918" s="189" t="str">
        <f>'טבלה מרכזת תקן מקור'!D918</f>
        <v>חדר אוכל</v>
      </c>
      <c r="AE918" s="189" t="str">
        <f>'טבלה מרכזת תקן מקור'!E918</f>
        <v>כיסא אוכל</v>
      </c>
      <c r="AF918" s="189">
        <f>'טבלה מרכזת תקן מקור'!F918</f>
        <v>650</v>
      </c>
      <c r="AG918" s="189">
        <f>'טבלה מרכזת תקן מקור'!G918</f>
        <v>65</v>
      </c>
      <c r="AH918" s="189">
        <f>'טבלה מרכזת תקן מקור'!H918</f>
        <v>42250</v>
      </c>
    </row>
    <row r="919" spans="2:34" ht="15" thickBot="1" x14ac:dyDescent="0.25">
      <c r="B919" s="190" t="str">
        <f>תקן[[#This Row],[סוג מרכז]]</f>
        <v>תשושי נפש</v>
      </c>
      <c r="C919" s="190">
        <f>תקן[[#This Row],[גודל מרכז]]</f>
        <v>60</v>
      </c>
      <c r="D919" s="190" t="str">
        <f>תקן[[#This Row],[סוג פריט]]</f>
        <v>ריהוט</v>
      </c>
      <c r="E919" s="190" t="str">
        <f>תקן[[#This Row],[קטגוריה]]</f>
        <v>כללי</v>
      </c>
      <c r="F919" s="177" t="str">
        <f>תקן[[#This Row],[תיאור הפריט]]</f>
        <v>כיסא גלגלים</v>
      </c>
      <c r="G919" s="190">
        <f>תקן[[#This Row],[עלות פריט]]</f>
        <v>1200</v>
      </c>
      <c r="H919" s="190">
        <f>תקן[[#This Row],[כמות]]</f>
        <v>1</v>
      </c>
      <c r="I919" s="190">
        <f>תקן[[#This Row],[סהכ עלות]]</f>
        <v>1200</v>
      </c>
      <c r="J919" s="191"/>
      <c r="K919" s="179" t="str">
        <f t="shared" si="160"/>
        <v>כיסא גלגלים</v>
      </c>
      <c r="L919" s="180"/>
      <c r="M919" s="181">
        <f t="shared" si="158"/>
        <v>-1</v>
      </c>
      <c r="N919" s="181">
        <f t="shared" si="159"/>
        <v>0</v>
      </c>
      <c r="O919" s="180"/>
      <c r="P919" s="192"/>
      <c r="Q919" s="185" t="str">
        <f t="shared" si="165"/>
        <v>תשושי נפש</v>
      </c>
      <c r="R919" s="185">
        <f t="shared" si="166"/>
        <v>60</v>
      </c>
      <c r="S919" s="185" t="str">
        <f t="shared" si="167"/>
        <v>ריהוט</v>
      </c>
      <c r="T919" s="186" t="str">
        <f t="shared" si="168"/>
        <v>כיסא גלגלים</v>
      </c>
      <c r="U919" s="187">
        <f t="shared" si="162"/>
        <v>0</v>
      </c>
      <c r="V919" s="181">
        <f t="shared" si="163"/>
        <v>-1</v>
      </c>
      <c r="W919" s="181">
        <f t="shared" si="164"/>
        <v>1200</v>
      </c>
      <c r="X919" s="181">
        <f t="shared" si="161"/>
        <v>0</v>
      </c>
      <c r="Y919" s="193"/>
      <c r="AA919" s="189" t="str">
        <f>'טבלה מרכזת תקן מקור'!A919</f>
        <v>תשושי נפש</v>
      </c>
      <c r="AB919" s="189">
        <f>'טבלה מרכזת תקן מקור'!B919</f>
        <v>60</v>
      </c>
      <c r="AC919" s="189" t="str">
        <f>'טבלה מרכזת תקן מקור'!C919</f>
        <v>ריהוט</v>
      </c>
      <c r="AD919" s="189" t="str">
        <f>'טבלה מרכזת תקן מקור'!D919</f>
        <v>כללי</v>
      </c>
      <c r="AE919" s="189" t="str">
        <f>'טבלה מרכזת תקן מקור'!E919</f>
        <v>כיסא גלגלים</v>
      </c>
      <c r="AF919" s="189">
        <f>'טבלה מרכזת תקן מקור'!F919</f>
        <v>1200</v>
      </c>
      <c r="AG919" s="189">
        <f>'טבלה מרכזת תקן מקור'!G919</f>
        <v>1</v>
      </c>
      <c r="AH919" s="189">
        <f>'טבלה מרכזת תקן מקור'!H919</f>
        <v>1200</v>
      </c>
    </row>
    <row r="920" spans="2:34" ht="15" thickBot="1" x14ac:dyDescent="0.25">
      <c r="B920" s="190" t="str">
        <f>תקן[[#This Row],[סוג מרכז]]</f>
        <v>תשושי נפש</v>
      </c>
      <c r="C920" s="190">
        <f>תקן[[#This Row],[גודל מרכז]]</f>
        <v>60</v>
      </c>
      <c r="D920" s="190" t="str">
        <f>תקן[[#This Row],[סוג פריט]]</f>
        <v>ריהוט</v>
      </c>
      <c r="E920" s="190" t="str">
        <f>תקן[[#This Row],[קטגוריה]]</f>
        <v>חצר פעילות ומנוחה</v>
      </c>
      <c r="F920" s="177" t="str">
        <f>תקן[[#This Row],[תיאור הפריט]]</f>
        <v>כיסא גן</v>
      </c>
      <c r="G920" s="190">
        <f>תקן[[#This Row],[עלות פריט]]</f>
        <v>200</v>
      </c>
      <c r="H920" s="190">
        <f>תקן[[#This Row],[כמות]]</f>
        <v>8</v>
      </c>
      <c r="I920" s="190">
        <f>תקן[[#This Row],[סהכ עלות]]</f>
        <v>1600</v>
      </c>
      <c r="J920" s="191"/>
      <c r="K920" s="179" t="str">
        <f t="shared" si="160"/>
        <v>כיסא גן</v>
      </c>
      <c r="L920" s="180"/>
      <c r="M920" s="181">
        <f t="shared" si="158"/>
        <v>-8</v>
      </c>
      <c r="N920" s="181">
        <f t="shared" si="159"/>
        <v>0</v>
      </c>
      <c r="O920" s="180"/>
      <c r="P920" s="192"/>
      <c r="Q920" s="185" t="str">
        <f t="shared" si="165"/>
        <v>תשושי נפש</v>
      </c>
      <c r="R920" s="185">
        <f t="shared" si="166"/>
        <v>60</v>
      </c>
      <c r="S920" s="185" t="str">
        <f t="shared" si="167"/>
        <v>ריהוט</v>
      </c>
      <c r="T920" s="186" t="str">
        <f t="shared" si="168"/>
        <v>כיסא גן</v>
      </c>
      <c r="U920" s="187">
        <f t="shared" si="162"/>
        <v>0</v>
      </c>
      <c r="V920" s="181">
        <f t="shared" si="163"/>
        <v>-8</v>
      </c>
      <c r="W920" s="181">
        <f t="shared" si="164"/>
        <v>200</v>
      </c>
      <c r="X920" s="181">
        <f t="shared" si="161"/>
        <v>0</v>
      </c>
      <c r="Y920" s="193"/>
      <c r="AA920" s="189" t="str">
        <f>'טבלה מרכזת תקן מקור'!A920</f>
        <v>תשושי נפש</v>
      </c>
      <c r="AB920" s="189">
        <f>'טבלה מרכזת תקן מקור'!B920</f>
        <v>60</v>
      </c>
      <c r="AC920" s="189" t="str">
        <f>'טבלה מרכזת תקן מקור'!C920</f>
        <v>ריהוט</v>
      </c>
      <c r="AD920" s="189" t="str">
        <f>'טבלה מרכזת תקן מקור'!D920</f>
        <v>חצר פעילות ומנוחה</v>
      </c>
      <c r="AE920" s="189" t="str">
        <f>'טבלה מרכזת תקן מקור'!E920</f>
        <v>כיסא גן</v>
      </c>
      <c r="AF920" s="189">
        <f>'טבלה מרכזת תקן מקור'!F920</f>
        <v>200</v>
      </c>
      <c r="AG920" s="189">
        <f>'טבלה מרכזת תקן מקור'!G920</f>
        <v>8</v>
      </c>
      <c r="AH920" s="189">
        <f>'טבלה מרכזת תקן מקור'!H920</f>
        <v>1600</v>
      </c>
    </row>
    <row r="921" spans="2:34" ht="15" thickBot="1" x14ac:dyDescent="0.25">
      <c r="B921" s="190" t="str">
        <f>תקן[[#This Row],[סוג מרכז]]</f>
        <v>תשושי נפש</v>
      </c>
      <c r="C921" s="190">
        <f>תקן[[#This Row],[גודל מרכז]]</f>
        <v>60</v>
      </c>
      <c r="D921" s="190" t="str">
        <f>תקן[[#This Row],[סוג פריט]]</f>
        <v>ריהוט</v>
      </c>
      <c r="E921" s="190" t="str">
        <f>תקן[[#This Row],[קטגוריה]]</f>
        <v>חדר מחשבים</v>
      </c>
      <c r="F921" s="177" t="str">
        <f>תקן[[#This Row],[תיאור הפריט]]</f>
        <v>כיסא מחשב</v>
      </c>
      <c r="G921" s="190">
        <f>תקן[[#This Row],[עלות פריט]]</f>
        <v>450</v>
      </c>
      <c r="H921" s="190">
        <f>תקן[[#This Row],[כמות]]</f>
        <v>3</v>
      </c>
      <c r="I921" s="190">
        <f>תקן[[#This Row],[סהכ עלות]]</f>
        <v>1350</v>
      </c>
      <c r="J921" s="191"/>
      <c r="K921" s="179" t="str">
        <f t="shared" si="160"/>
        <v>כיסא מחשב</v>
      </c>
      <c r="L921" s="180"/>
      <c r="M921" s="181">
        <f t="shared" si="158"/>
        <v>-3</v>
      </c>
      <c r="N921" s="181">
        <f t="shared" si="159"/>
        <v>0</v>
      </c>
      <c r="O921" s="180"/>
      <c r="P921" s="192"/>
      <c r="Q921" s="185" t="str">
        <f t="shared" si="165"/>
        <v>תשושי נפש</v>
      </c>
      <c r="R921" s="185">
        <f t="shared" si="166"/>
        <v>60</v>
      </c>
      <c r="S921" s="185" t="str">
        <f t="shared" si="167"/>
        <v>ריהוט</v>
      </c>
      <c r="T921" s="186" t="str">
        <f t="shared" si="168"/>
        <v>כיסא מחשב</v>
      </c>
      <c r="U921" s="187">
        <f t="shared" si="162"/>
        <v>0</v>
      </c>
      <c r="V921" s="181">
        <f t="shared" si="163"/>
        <v>-3</v>
      </c>
      <c r="W921" s="181">
        <f t="shared" si="164"/>
        <v>450</v>
      </c>
      <c r="X921" s="181">
        <f t="shared" si="161"/>
        <v>0</v>
      </c>
      <c r="Y921" s="193"/>
      <c r="AA921" s="189" t="str">
        <f>'טבלה מרכזת תקן מקור'!A921</f>
        <v>תשושי נפש</v>
      </c>
      <c r="AB921" s="189">
        <f>'טבלה מרכזת תקן מקור'!B921</f>
        <v>60</v>
      </c>
      <c r="AC921" s="189" t="str">
        <f>'טבלה מרכזת תקן מקור'!C921</f>
        <v>ריהוט</v>
      </c>
      <c r="AD921" s="189" t="str">
        <f>'טבלה מרכזת תקן מקור'!D921</f>
        <v>חדר מחשבים</v>
      </c>
      <c r="AE921" s="189" t="str">
        <f>'טבלה מרכזת תקן מקור'!E921</f>
        <v>כיסא מחשב</v>
      </c>
      <c r="AF921" s="189">
        <f>'טבלה מרכזת תקן מקור'!F921</f>
        <v>450</v>
      </c>
      <c r="AG921" s="189">
        <f>'טבלה מרכזת תקן מקור'!G921</f>
        <v>3</v>
      </c>
      <c r="AH921" s="189">
        <f>'טבלה מרכזת תקן מקור'!H921</f>
        <v>1350</v>
      </c>
    </row>
    <row r="922" spans="2:34" ht="15" thickBot="1" x14ac:dyDescent="0.25">
      <c r="B922" s="190" t="str">
        <f>תקן[[#This Row],[סוג מרכז]]</f>
        <v>תשושי נפש</v>
      </c>
      <c r="C922" s="190">
        <f>תקן[[#This Row],[גודל מרכז]]</f>
        <v>60</v>
      </c>
      <c r="D922" s="190" t="str">
        <f>תקן[[#This Row],[סוג פריט]]</f>
        <v>ריהוט</v>
      </c>
      <c r="E922" s="190" t="str">
        <f>תקן[[#This Row],[קטגוריה]]</f>
        <v>חדר מנהל</v>
      </c>
      <c r="F922" s="177" t="str">
        <f>תקן[[#This Row],[תיאור הפריט]]</f>
        <v>כיסא מנהל</v>
      </c>
      <c r="G922" s="190">
        <f>תקן[[#This Row],[עלות פריט]]</f>
        <v>1200</v>
      </c>
      <c r="H922" s="190">
        <f>תקן[[#This Row],[כמות]]</f>
        <v>1</v>
      </c>
      <c r="I922" s="190">
        <f>תקן[[#This Row],[סהכ עלות]]</f>
        <v>1200</v>
      </c>
      <c r="J922" s="191"/>
      <c r="K922" s="179" t="str">
        <f t="shared" si="160"/>
        <v>כיסא מנהל</v>
      </c>
      <c r="L922" s="180"/>
      <c r="M922" s="181">
        <f t="shared" si="158"/>
        <v>-1</v>
      </c>
      <c r="N922" s="181">
        <f t="shared" si="159"/>
        <v>0</v>
      </c>
      <c r="O922" s="180"/>
      <c r="P922" s="192"/>
      <c r="Q922" s="185" t="str">
        <f t="shared" si="165"/>
        <v>תשושי נפש</v>
      </c>
      <c r="R922" s="185">
        <f t="shared" si="166"/>
        <v>60</v>
      </c>
      <c r="S922" s="185" t="str">
        <f t="shared" si="167"/>
        <v>ריהוט</v>
      </c>
      <c r="T922" s="186" t="str">
        <f t="shared" si="168"/>
        <v>כיסא מנהל</v>
      </c>
      <c r="U922" s="187">
        <f t="shared" si="162"/>
        <v>0</v>
      </c>
      <c r="V922" s="181">
        <f t="shared" si="163"/>
        <v>-1</v>
      </c>
      <c r="W922" s="181">
        <f t="shared" si="164"/>
        <v>1200</v>
      </c>
      <c r="X922" s="181">
        <f t="shared" si="161"/>
        <v>0</v>
      </c>
      <c r="Y922" s="193"/>
      <c r="AA922" s="189" t="str">
        <f>'טבלה מרכזת תקן מקור'!A922</f>
        <v>תשושי נפש</v>
      </c>
      <c r="AB922" s="189">
        <f>'טבלה מרכזת תקן מקור'!B922</f>
        <v>60</v>
      </c>
      <c r="AC922" s="189" t="str">
        <f>'טבלה מרכזת תקן מקור'!C922</f>
        <v>ריהוט</v>
      </c>
      <c r="AD922" s="189" t="str">
        <f>'טבלה מרכזת תקן מקור'!D922</f>
        <v>חדר מנהל</v>
      </c>
      <c r="AE922" s="189" t="str">
        <f>'טבלה מרכזת תקן מקור'!E922</f>
        <v>כיסא מנהל</v>
      </c>
      <c r="AF922" s="189">
        <f>'טבלה מרכזת תקן מקור'!F922</f>
        <v>1200</v>
      </c>
      <c r="AG922" s="189">
        <f>'טבלה מרכזת תקן מקור'!G922</f>
        <v>1</v>
      </c>
      <c r="AH922" s="189">
        <f>'טבלה מרכזת תקן מקור'!H922</f>
        <v>1200</v>
      </c>
    </row>
    <row r="923" spans="2:34" ht="15" thickBot="1" x14ac:dyDescent="0.25">
      <c r="B923" s="190" t="str">
        <f>תקן[[#This Row],[סוג מרכז]]</f>
        <v>תשושי נפש</v>
      </c>
      <c r="C923" s="190">
        <f>תקן[[#This Row],[גודל מרכז]]</f>
        <v>60</v>
      </c>
      <c r="D923" s="190" t="str">
        <f>תקן[[#This Row],[סוג פריט]]</f>
        <v>ריהוט</v>
      </c>
      <c r="E923" s="190" t="str">
        <f>תקן[[#This Row],[קטגוריה]]</f>
        <v>אולם כניסה</v>
      </c>
      <c r="F923" s="177" t="str">
        <f>תקן[[#This Row],[תיאור הפריט]]</f>
        <v>כיסא פעילות/עובד</v>
      </c>
      <c r="G923" s="190">
        <f>תקן[[#This Row],[עלות פריט]]</f>
        <v>450</v>
      </c>
      <c r="H923" s="190">
        <f>תקן[[#This Row],[כמות]]</f>
        <v>6</v>
      </c>
      <c r="I923" s="190">
        <f>תקן[[#This Row],[סהכ עלות]]</f>
        <v>2700</v>
      </c>
      <c r="J923" s="191"/>
      <c r="K923" s="179" t="str">
        <f t="shared" si="160"/>
        <v>כיסא פעילות/עובד</v>
      </c>
      <c r="L923" s="180"/>
      <c r="M923" s="181">
        <f t="shared" si="158"/>
        <v>-6</v>
      </c>
      <c r="N923" s="181">
        <f t="shared" si="159"/>
        <v>0</v>
      </c>
      <c r="O923" s="180"/>
      <c r="P923" s="192"/>
      <c r="Q923" s="185" t="str">
        <f t="shared" si="165"/>
        <v>תשושי נפש</v>
      </c>
      <c r="R923" s="185">
        <f t="shared" si="166"/>
        <v>60</v>
      </c>
      <c r="S923" s="185" t="str">
        <f t="shared" si="167"/>
        <v>ריהוט</v>
      </c>
      <c r="T923" s="186" t="str">
        <f t="shared" si="168"/>
        <v>כיסא פעילות/עובד</v>
      </c>
      <c r="U923" s="187">
        <f t="shared" si="162"/>
        <v>0</v>
      </c>
      <c r="V923" s="181">
        <f t="shared" si="163"/>
        <v>-6</v>
      </c>
      <c r="W923" s="181">
        <f t="shared" si="164"/>
        <v>450</v>
      </c>
      <c r="X923" s="181">
        <f t="shared" si="161"/>
        <v>0</v>
      </c>
      <c r="Y923" s="193"/>
      <c r="AA923" s="189" t="str">
        <f>'טבלה מרכזת תקן מקור'!A923</f>
        <v>תשושי נפש</v>
      </c>
      <c r="AB923" s="189">
        <f>'טבלה מרכזת תקן מקור'!B923</f>
        <v>60</v>
      </c>
      <c r="AC923" s="189" t="str">
        <f>'טבלה מרכזת תקן מקור'!C923</f>
        <v>ריהוט</v>
      </c>
      <c r="AD923" s="189" t="str">
        <f>'טבלה מרכזת תקן מקור'!D923</f>
        <v>אולם כניסה</v>
      </c>
      <c r="AE923" s="189" t="str">
        <f>'טבלה מרכזת תקן מקור'!E923</f>
        <v>כיסא פעילות/עובד</v>
      </c>
      <c r="AF923" s="189">
        <f>'טבלה מרכזת תקן מקור'!F923</f>
        <v>450</v>
      </c>
      <c r="AG923" s="189">
        <f>'טבלה מרכזת תקן מקור'!G923</f>
        <v>6</v>
      </c>
      <c r="AH923" s="189">
        <f>'טבלה מרכזת תקן מקור'!H923</f>
        <v>2700</v>
      </c>
    </row>
    <row r="924" spans="2:34" ht="15" thickBot="1" x14ac:dyDescent="0.25">
      <c r="B924" s="190" t="str">
        <f>תקן[[#This Row],[סוג מרכז]]</f>
        <v>תשושי נפש</v>
      </c>
      <c r="C924" s="190">
        <f>תקן[[#This Row],[גודל מרכז]]</f>
        <v>60</v>
      </c>
      <c r="D924" s="190" t="str">
        <f>תקן[[#This Row],[סוג פריט]]</f>
        <v>ריהוט</v>
      </c>
      <c r="E924" s="190" t="str">
        <f>תקן[[#This Row],[קטגוריה]]</f>
        <v>חדר מזכירות וקבלה</v>
      </c>
      <c r="F924" s="177" t="str">
        <f>תקן[[#This Row],[תיאור הפריט]]</f>
        <v>כיסא פעילות/עובד</v>
      </c>
      <c r="G924" s="190">
        <f>תקן[[#This Row],[עלות פריט]]</f>
        <v>450</v>
      </c>
      <c r="H924" s="190">
        <f>תקן[[#This Row],[כמות]]</f>
        <v>2</v>
      </c>
      <c r="I924" s="190">
        <f>תקן[[#This Row],[סהכ עלות]]</f>
        <v>900</v>
      </c>
      <c r="J924" s="191"/>
      <c r="K924" s="179" t="str">
        <f t="shared" si="160"/>
        <v>כיסא פעילות/עובד</v>
      </c>
      <c r="L924" s="180"/>
      <c r="M924" s="181">
        <f t="shared" si="158"/>
        <v>-2</v>
      </c>
      <c r="N924" s="181">
        <f t="shared" si="159"/>
        <v>0</v>
      </c>
      <c r="O924" s="180"/>
      <c r="P924" s="192"/>
      <c r="Q924" s="185" t="str">
        <f t="shared" si="165"/>
        <v>תשושי נפש</v>
      </c>
      <c r="R924" s="185">
        <f t="shared" si="166"/>
        <v>60</v>
      </c>
      <c r="S924" s="185" t="str">
        <f t="shared" si="167"/>
        <v>ריהוט</v>
      </c>
      <c r="T924" s="186" t="str">
        <f t="shared" si="168"/>
        <v>כיסא פעילות/עובד</v>
      </c>
      <c r="U924" s="187">
        <f t="shared" si="162"/>
        <v>0</v>
      </c>
      <c r="V924" s="181">
        <f t="shared" si="163"/>
        <v>-2</v>
      </c>
      <c r="W924" s="181">
        <f t="shared" si="164"/>
        <v>450</v>
      </c>
      <c r="X924" s="181">
        <f t="shared" si="161"/>
        <v>0</v>
      </c>
      <c r="Y924" s="193"/>
      <c r="AA924" s="189" t="str">
        <f>'טבלה מרכזת תקן מקור'!A924</f>
        <v>תשושי נפש</v>
      </c>
      <c r="AB924" s="189">
        <f>'טבלה מרכזת תקן מקור'!B924</f>
        <v>60</v>
      </c>
      <c r="AC924" s="189" t="str">
        <f>'טבלה מרכזת תקן מקור'!C924</f>
        <v>ריהוט</v>
      </c>
      <c r="AD924" s="189" t="str">
        <f>'טבלה מרכזת תקן מקור'!D924</f>
        <v>חדר מזכירות וקבלה</v>
      </c>
      <c r="AE924" s="189" t="str">
        <f>'טבלה מרכזת תקן מקור'!E924</f>
        <v>כיסא פעילות/עובד</v>
      </c>
      <c r="AF924" s="189">
        <f>'טבלה מרכזת תקן מקור'!F924</f>
        <v>450</v>
      </c>
      <c r="AG924" s="189">
        <f>'טבלה מרכזת תקן מקור'!G924</f>
        <v>2</v>
      </c>
      <c r="AH924" s="189">
        <f>'טבלה מרכזת תקן מקור'!H924</f>
        <v>900</v>
      </c>
    </row>
    <row r="925" spans="2:34" ht="15" thickBot="1" x14ac:dyDescent="0.25">
      <c r="B925" s="190" t="str">
        <f>תקן[[#This Row],[סוג מרכז]]</f>
        <v>תשושי נפש</v>
      </c>
      <c r="C925" s="190">
        <f>תקן[[#This Row],[גודל מרכז]]</f>
        <v>60</v>
      </c>
      <c r="D925" s="190" t="str">
        <f>תקן[[#This Row],[סוג פריט]]</f>
        <v>ריהוט</v>
      </c>
      <c r="E925" s="190" t="str">
        <f>תקן[[#This Row],[קטגוריה]]</f>
        <v>חדר מנהל</v>
      </c>
      <c r="F925" s="177" t="str">
        <f>תקן[[#This Row],[תיאור הפריט]]</f>
        <v>כיסא פעילות/עובד</v>
      </c>
      <c r="G925" s="190">
        <f>תקן[[#This Row],[עלות פריט]]</f>
        <v>450</v>
      </c>
      <c r="H925" s="190">
        <f>תקן[[#This Row],[כמות]]</f>
        <v>2</v>
      </c>
      <c r="I925" s="190">
        <f>תקן[[#This Row],[סהכ עלות]]</f>
        <v>900</v>
      </c>
      <c r="J925" s="191"/>
      <c r="K925" s="179" t="str">
        <f t="shared" si="160"/>
        <v>כיסא פעילות/עובד</v>
      </c>
      <c r="L925" s="180"/>
      <c r="M925" s="181">
        <f t="shared" si="158"/>
        <v>-2</v>
      </c>
      <c r="N925" s="181">
        <f t="shared" si="159"/>
        <v>0</v>
      </c>
      <c r="O925" s="180"/>
      <c r="P925" s="192"/>
      <c r="Q925" s="185" t="str">
        <f t="shared" si="165"/>
        <v>תשושי נפש</v>
      </c>
      <c r="R925" s="185">
        <f t="shared" si="166"/>
        <v>60</v>
      </c>
      <c r="S925" s="185" t="str">
        <f t="shared" si="167"/>
        <v>ריהוט</v>
      </c>
      <c r="T925" s="186" t="str">
        <f t="shared" si="168"/>
        <v>כיסא פעילות/עובד</v>
      </c>
      <c r="U925" s="187">
        <f t="shared" si="162"/>
        <v>0</v>
      </c>
      <c r="V925" s="181">
        <f t="shared" si="163"/>
        <v>-2</v>
      </c>
      <c r="W925" s="181">
        <f t="shared" si="164"/>
        <v>450</v>
      </c>
      <c r="X925" s="181">
        <f t="shared" si="161"/>
        <v>0</v>
      </c>
      <c r="Y925" s="193"/>
      <c r="AA925" s="189" t="str">
        <f>'טבלה מרכזת תקן מקור'!A925</f>
        <v>תשושי נפש</v>
      </c>
      <c r="AB925" s="189">
        <f>'טבלה מרכזת תקן מקור'!B925</f>
        <v>60</v>
      </c>
      <c r="AC925" s="189" t="str">
        <f>'טבלה מרכזת תקן מקור'!C925</f>
        <v>ריהוט</v>
      </c>
      <c r="AD925" s="189" t="str">
        <f>'טבלה מרכזת תקן מקור'!D925</f>
        <v>חדר מנהל</v>
      </c>
      <c r="AE925" s="189" t="str">
        <f>'טבלה מרכזת תקן מקור'!E925</f>
        <v>כיסא פעילות/עובד</v>
      </c>
      <c r="AF925" s="189">
        <f>'טבלה מרכזת תקן מקור'!F925</f>
        <v>450</v>
      </c>
      <c r="AG925" s="189">
        <f>'טבלה מרכזת תקן מקור'!G925</f>
        <v>2</v>
      </c>
      <c r="AH925" s="189">
        <f>'טבלה מרכזת תקן מקור'!H925</f>
        <v>900</v>
      </c>
    </row>
    <row r="926" spans="2:34" ht="15" thickBot="1" x14ac:dyDescent="0.25">
      <c r="B926" s="190" t="str">
        <f>תקן[[#This Row],[סוג מרכז]]</f>
        <v>תשושי נפש</v>
      </c>
      <c r="C926" s="190">
        <f>תקן[[#This Row],[גודל מרכז]]</f>
        <v>60</v>
      </c>
      <c r="D926" s="190" t="str">
        <f>תקן[[#This Row],[סוג פריט]]</f>
        <v>ריהוט</v>
      </c>
      <c r="E926" s="190" t="str">
        <f>תקן[[#This Row],[קטגוריה]]</f>
        <v>חדרי פעילות/תעסוקה</v>
      </c>
      <c r="F926" s="177" t="str">
        <f>תקן[[#This Row],[תיאור הפריט]]</f>
        <v>כיסא פעילות/עובד</v>
      </c>
      <c r="G926" s="190">
        <f>תקן[[#This Row],[עלות פריט]]</f>
        <v>450</v>
      </c>
      <c r="H926" s="190">
        <f>תקן[[#This Row],[כמות]]</f>
        <v>60</v>
      </c>
      <c r="I926" s="190">
        <f>תקן[[#This Row],[סהכ עלות]]</f>
        <v>27000</v>
      </c>
      <c r="J926" s="191"/>
      <c r="K926" s="179" t="str">
        <f t="shared" si="160"/>
        <v>כיסא פעילות/עובד</v>
      </c>
      <c r="L926" s="180"/>
      <c r="M926" s="181">
        <f t="shared" si="158"/>
        <v>-60</v>
      </c>
      <c r="N926" s="181">
        <f t="shared" si="159"/>
        <v>0</v>
      </c>
      <c r="O926" s="180"/>
      <c r="P926" s="192"/>
      <c r="Q926" s="185" t="str">
        <f t="shared" si="165"/>
        <v>תשושי נפש</v>
      </c>
      <c r="R926" s="185">
        <f t="shared" si="166"/>
        <v>60</v>
      </c>
      <c r="S926" s="185" t="str">
        <f t="shared" si="167"/>
        <v>ריהוט</v>
      </c>
      <c r="T926" s="186" t="str">
        <f t="shared" si="168"/>
        <v>כיסא פעילות/עובד</v>
      </c>
      <c r="U926" s="187">
        <f t="shared" si="162"/>
        <v>0</v>
      </c>
      <c r="V926" s="181">
        <f t="shared" si="163"/>
        <v>-60</v>
      </c>
      <c r="W926" s="181">
        <f t="shared" si="164"/>
        <v>450</v>
      </c>
      <c r="X926" s="181">
        <f t="shared" si="161"/>
        <v>0</v>
      </c>
      <c r="Y926" s="193"/>
      <c r="AA926" s="189" t="str">
        <f>'טבלה מרכזת תקן מקור'!A926</f>
        <v>תשושי נפש</v>
      </c>
      <c r="AB926" s="189">
        <f>'טבלה מרכזת תקן מקור'!B926</f>
        <v>60</v>
      </c>
      <c r="AC926" s="189" t="str">
        <f>'טבלה מרכזת תקן מקור'!C926</f>
        <v>ריהוט</v>
      </c>
      <c r="AD926" s="189" t="str">
        <f>'טבלה מרכזת תקן מקור'!D926</f>
        <v>חדרי פעילות/תעסוקה</v>
      </c>
      <c r="AE926" s="189" t="str">
        <f>'טבלה מרכזת תקן מקור'!E926</f>
        <v>כיסא פעילות/עובד</v>
      </c>
      <c r="AF926" s="189">
        <f>'טבלה מרכזת תקן מקור'!F926</f>
        <v>450</v>
      </c>
      <c r="AG926" s="189">
        <f>'טבלה מרכזת תקן מקור'!G926</f>
        <v>60</v>
      </c>
      <c r="AH926" s="189">
        <f>'טבלה מרכזת תקן מקור'!H926</f>
        <v>27000</v>
      </c>
    </row>
    <row r="927" spans="2:34" ht="15" thickBot="1" x14ac:dyDescent="0.25">
      <c r="B927" s="190" t="str">
        <f>תקן[[#This Row],[סוג מרכז]]</f>
        <v>תשושי נפש</v>
      </c>
      <c r="C927" s="190">
        <f>תקן[[#This Row],[גודל מרכז]]</f>
        <v>60</v>
      </c>
      <c r="D927" s="190" t="str">
        <f>תקן[[#This Row],[סוג פריט]]</f>
        <v>ריהוט</v>
      </c>
      <c r="E927" s="190" t="str">
        <f>תקן[[#This Row],[קטגוריה]]</f>
        <v>חדרי צוות/רב תחומי</v>
      </c>
      <c r="F927" s="177" t="str">
        <f>תקן[[#This Row],[תיאור הפריט]]</f>
        <v>כיסא פעילות/עובד</v>
      </c>
      <c r="G927" s="190">
        <f>תקן[[#This Row],[עלות פריט]]</f>
        <v>450</v>
      </c>
      <c r="H927" s="190">
        <f>תקן[[#This Row],[כמות]]</f>
        <v>12</v>
      </c>
      <c r="I927" s="190">
        <f>תקן[[#This Row],[סהכ עלות]]</f>
        <v>5400</v>
      </c>
      <c r="J927" s="191"/>
      <c r="K927" s="179" t="str">
        <f t="shared" si="160"/>
        <v>כיסא פעילות/עובד</v>
      </c>
      <c r="L927" s="180"/>
      <c r="M927" s="181">
        <f t="shared" si="158"/>
        <v>-12</v>
      </c>
      <c r="N927" s="181">
        <f t="shared" si="159"/>
        <v>0</v>
      </c>
      <c r="O927" s="180"/>
      <c r="P927" s="192"/>
      <c r="Q927" s="185" t="str">
        <f t="shared" si="165"/>
        <v>תשושי נפש</v>
      </c>
      <c r="R927" s="185">
        <f t="shared" si="166"/>
        <v>60</v>
      </c>
      <c r="S927" s="185" t="str">
        <f t="shared" si="167"/>
        <v>ריהוט</v>
      </c>
      <c r="T927" s="186" t="str">
        <f t="shared" si="168"/>
        <v>כיסא פעילות/עובד</v>
      </c>
      <c r="U927" s="187">
        <f t="shared" si="162"/>
        <v>0</v>
      </c>
      <c r="V927" s="181">
        <f t="shared" si="163"/>
        <v>-12</v>
      </c>
      <c r="W927" s="181">
        <f t="shared" si="164"/>
        <v>450</v>
      </c>
      <c r="X927" s="181">
        <f t="shared" si="161"/>
        <v>0</v>
      </c>
      <c r="Y927" s="193"/>
      <c r="AA927" s="189" t="str">
        <f>'טבלה מרכזת תקן מקור'!A927</f>
        <v>תשושי נפש</v>
      </c>
      <c r="AB927" s="189">
        <f>'טבלה מרכזת תקן מקור'!B927</f>
        <v>60</v>
      </c>
      <c r="AC927" s="189" t="str">
        <f>'טבלה מרכזת תקן מקור'!C927</f>
        <v>ריהוט</v>
      </c>
      <c r="AD927" s="189" t="str">
        <f>'טבלה מרכזת תקן מקור'!D927</f>
        <v>חדרי צוות/רב תחומי</v>
      </c>
      <c r="AE927" s="189" t="str">
        <f>'טבלה מרכזת תקן מקור'!E927</f>
        <v>כיסא פעילות/עובד</v>
      </c>
      <c r="AF927" s="189">
        <f>'טבלה מרכזת תקן מקור'!F927</f>
        <v>450</v>
      </c>
      <c r="AG927" s="189">
        <f>'טבלה מרכזת תקן מקור'!G927</f>
        <v>12</v>
      </c>
      <c r="AH927" s="189">
        <f>'טבלה מרכזת תקן מקור'!H927</f>
        <v>5400</v>
      </c>
    </row>
    <row r="928" spans="2:34" ht="29.25" thickBot="1" x14ac:dyDescent="0.25">
      <c r="B928" s="190" t="str">
        <f>תקן[[#This Row],[סוג מרכז]]</f>
        <v>תשושי נפש</v>
      </c>
      <c r="C928" s="190">
        <f>תקן[[#This Row],[גודל מרכז]]</f>
        <v>60</v>
      </c>
      <c r="D928" s="190" t="str">
        <f>תקן[[#This Row],[סוג פריט]]</f>
        <v>ריהוט</v>
      </c>
      <c r="E928" s="190" t="str">
        <f>תקן[[#This Row],[קטגוריה]]</f>
        <v>חדר רחצה</v>
      </c>
      <c r="F928" s="177" t="str">
        <f>תקן[[#This Row],[תיאור הפריט]]</f>
        <v>כיסא רחצה תיקני על גלגלים</v>
      </c>
      <c r="G928" s="190">
        <f>תקן[[#This Row],[עלות פריט]]</f>
        <v>1200</v>
      </c>
      <c r="H928" s="190">
        <f>תקן[[#This Row],[כמות]]</f>
        <v>2</v>
      </c>
      <c r="I928" s="190">
        <f>תקן[[#This Row],[סהכ עלות]]</f>
        <v>2400</v>
      </c>
      <c r="J928" s="191"/>
      <c r="K928" s="179" t="str">
        <f t="shared" si="160"/>
        <v>כיסא רחצה תיקני על גלגלים</v>
      </c>
      <c r="L928" s="180"/>
      <c r="M928" s="181">
        <f t="shared" si="158"/>
        <v>-2</v>
      </c>
      <c r="N928" s="181">
        <f t="shared" si="159"/>
        <v>0</v>
      </c>
      <c r="O928" s="180"/>
      <c r="P928" s="192"/>
      <c r="Q928" s="185" t="str">
        <f t="shared" si="165"/>
        <v>תשושי נפש</v>
      </c>
      <c r="R928" s="185">
        <f t="shared" si="166"/>
        <v>60</v>
      </c>
      <c r="S928" s="185" t="str">
        <f t="shared" si="167"/>
        <v>ריהוט</v>
      </c>
      <c r="T928" s="186" t="str">
        <f t="shared" si="168"/>
        <v>כיסא רחצה תיקני על גלגלים</v>
      </c>
      <c r="U928" s="187">
        <f t="shared" si="162"/>
        <v>0</v>
      </c>
      <c r="V928" s="181">
        <f t="shared" si="163"/>
        <v>-2</v>
      </c>
      <c r="W928" s="181">
        <f t="shared" si="164"/>
        <v>1200</v>
      </c>
      <c r="X928" s="181">
        <f t="shared" si="161"/>
        <v>0</v>
      </c>
      <c r="Y928" s="193"/>
      <c r="AA928" s="189" t="str">
        <f>'טבלה מרכזת תקן מקור'!A928</f>
        <v>תשושי נפש</v>
      </c>
      <c r="AB928" s="189">
        <f>'טבלה מרכזת תקן מקור'!B928</f>
        <v>60</v>
      </c>
      <c r="AC928" s="189" t="str">
        <f>'טבלה מרכזת תקן מקור'!C928</f>
        <v>ריהוט</v>
      </c>
      <c r="AD928" s="189" t="str">
        <f>'טבלה מרכזת תקן מקור'!D928</f>
        <v>חדר רחצה</v>
      </c>
      <c r="AE928" s="189" t="str">
        <f>'טבלה מרכזת תקן מקור'!E928</f>
        <v>כיסא רחצה תיקני על גלגלים</v>
      </c>
      <c r="AF928" s="189">
        <f>'טבלה מרכזת תקן מקור'!F928</f>
        <v>1200</v>
      </c>
      <c r="AG928" s="189">
        <f>'טבלה מרכזת תקן מקור'!G928</f>
        <v>2</v>
      </c>
      <c r="AH928" s="189">
        <f>'טבלה מרכזת תקן מקור'!H928</f>
        <v>2400</v>
      </c>
    </row>
    <row r="929" spans="2:34" ht="15" thickBot="1" x14ac:dyDescent="0.25">
      <c r="B929" s="190" t="str">
        <f>תקן[[#This Row],[סוג מרכז]]</f>
        <v>תשושי נפש</v>
      </c>
      <c r="C929" s="190">
        <f>תקן[[#This Row],[גודל מרכז]]</f>
        <v>60</v>
      </c>
      <c r="D929" s="190" t="str">
        <f>תקן[[#This Row],[סוג פריט]]</f>
        <v>ריהוט</v>
      </c>
      <c r="E929" s="190" t="str">
        <f>תקן[[#This Row],[קטגוריה]]</f>
        <v>כללי</v>
      </c>
      <c r="F929" s="177" t="str">
        <f>תקן[[#This Row],[תיאור הפריט]]</f>
        <v>כספת</v>
      </c>
      <c r="G929" s="190">
        <f>תקן[[#This Row],[עלות פריט]]</f>
        <v>800</v>
      </c>
      <c r="H929" s="190">
        <f>תקן[[#This Row],[כמות]]</f>
        <v>2</v>
      </c>
      <c r="I929" s="190">
        <f>תקן[[#This Row],[סהכ עלות]]</f>
        <v>1600</v>
      </c>
      <c r="J929" s="191"/>
      <c r="K929" s="179" t="str">
        <f t="shared" si="160"/>
        <v>כספת</v>
      </c>
      <c r="L929" s="180"/>
      <c r="M929" s="181">
        <f t="shared" si="158"/>
        <v>-2</v>
      </c>
      <c r="N929" s="181">
        <f t="shared" si="159"/>
        <v>0</v>
      </c>
      <c r="O929" s="180"/>
      <c r="P929" s="192"/>
      <c r="Q929" s="185" t="str">
        <f t="shared" si="165"/>
        <v>תשושי נפש</v>
      </c>
      <c r="R929" s="185">
        <f t="shared" si="166"/>
        <v>60</v>
      </c>
      <c r="S929" s="185" t="str">
        <f t="shared" si="167"/>
        <v>ריהוט</v>
      </c>
      <c r="T929" s="186" t="str">
        <f t="shared" si="168"/>
        <v>כספת</v>
      </c>
      <c r="U929" s="187">
        <f t="shared" si="162"/>
        <v>0</v>
      </c>
      <c r="V929" s="181">
        <f t="shared" si="163"/>
        <v>-2</v>
      </c>
      <c r="W929" s="181">
        <f t="shared" si="164"/>
        <v>800</v>
      </c>
      <c r="X929" s="181">
        <f t="shared" si="161"/>
        <v>0</v>
      </c>
      <c r="Y929" s="193"/>
      <c r="AA929" s="189" t="str">
        <f>'טבלה מרכזת תקן מקור'!A929</f>
        <v>תשושי נפש</v>
      </c>
      <c r="AB929" s="189">
        <f>'טבלה מרכזת תקן מקור'!B929</f>
        <v>60</v>
      </c>
      <c r="AC929" s="189" t="str">
        <f>'טבלה מרכזת תקן מקור'!C929</f>
        <v>ריהוט</v>
      </c>
      <c r="AD929" s="189" t="str">
        <f>'טבלה מרכזת תקן מקור'!D929</f>
        <v>כללי</v>
      </c>
      <c r="AE929" s="189" t="str">
        <f>'טבלה מרכזת תקן מקור'!E929</f>
        <v>כספת</v>
      </c>
      <c r="AF929" s="189">
        <f>'טבלה מרכזת תקן מקור'!F929</f>
        <v>800</v>
      </c>
      <c r="AG929" s="189">
        <f>'טבלה מרכזת תקן מקור'!G929</f>
        <v>2</v>
      </c>
      <c r="AH929" s="189">
        <f>'טבלה מרכזת תקן מקור'!H929</f>
        <v>1600</v>
      </c>
    </row>
    <row r="930" spans="2:34" ht="15" thickBot="1" x14ac:dyDescent="0.25">
      <c r="B930" s="190" t="str">
        <f>תקן[[#This Row],[סוג מרכז]]</f>
        <v>תשושי נפש</v>
      </c>
      <c r="C930" s="190">
        <f>תקן[[#This Row],[גודל מרכז]]</f>
        <v>60</v>
      </c>
      <c r="D930" s="190" t="str">
        <f>תקן[[#This Row],[סוג פריט]]</f>
        <v>ריהוט</v>
      </c>
      <c r="E930" s="190" t="str">
        <f>תקן[[#This Row],[קטגוריה]]</f>
        <v>חדר רחצה</v>
      </c>
      <c r="F930" s="177" t="str">
        <f>תקן[[#This Row],[תיאור הפריט]]</f>
        <v>מדף להנחת אביזרים</v>
      </c>
      <c r="G930" s="190">
        <f>תקן[[#This Row],[עלות פריט]]</f>
        <v>350</v>
      </c>
      <c r="H930" s="190">
        <f>תקן[[#This Row],[כמות]]</f>
        <v>2</v>
      </c>
      <c r="I930" s="190">
        <f>תקן[[#This Row],[סהכ עלות]]</f>
        <v>700</v>
      </c>
      <c r="J930" s="191"/>
      <c r="K930" s="179" t="str">
        <f t="shared" si="160"/>
        <v>מדף להנחת אביזרים</v>
      </c>
      <c r="L930" s="180"/>
      <c r="M930" s="181">
        <f t="shared" si="158"/>
        <v>-2</v>
      </c>
      <c r="N930" s="181">
        <f t="shared" si="159"/>
        <v>0</v>
      </c>
      <c r="O930" s="180"/>
      <c r="P930" s="192"/>
      <c r="Q930" s="185" t="str">
        <f t="shared" si="165"/>
        <v>תשושי נפש</v>
      </c>
      <c r="R930" s="185">
        <f t="shared" si="166"/>
        <v>60</v>
      </c>
      <c r="S930" s="185" t="str">
        <f t="shared" si="167"/>
        <v>ריהוט</v>
      </c>
      <c r="T930" s="186" t="str">
        <f t="shared" si="168"/>
        <v>מדף להנחת אביזרים</v>
      </c>
      <c r="U930" s="187">
        <f t="shared" si="162"/>
        <v>0</v>
      </c>
      <c r="V930" s="181">
        <f t="shared" si="163"/>
        <v>-2</v>
      </c>
      <c r="W930" s="181">
        <f t="shared" si="164"/>
        <v>350</v>
      </c>
      <c r="X930" s="181">
        <f t="shared" si="161"/>
        <v>0</v>
      </c>
      <c r="Y930" s="193"/>
      <c r="AA930" s="189" t="str">
        <f>'טבלה מרכזת תקן מקור'!A930</f>
        <v>תשושי נפש</v>
      </c>
      <c r="AB930" s="189">
        <f>'טבלה מרכזת תקן מקור'!B930</f>
        <v>60</v>
      </c>
      <c r="AC930" s="189" t="str">
        <f>'טבלה מרכזת תקן מקור'!C930</f>
        <v>ריהוט</v>
      </c>
      <c r="AD930" s="189" t="str">
        <f>'טבלה מרכזת תקן מקור'!D930</f>
        <v>חדר רחצה</v>
      </c>
      <c r="AE930" s="189" t="str">
        <f>'טבלה מרכזת תקן מקור'!E930</f>
        <v>מדף להנחת אביזרים</v>
      </c>
      <c r="AF930" s="189">
        <f>'טבלה מרכזת תקן מקור'!F930</f>
        <v>350</v>
      </c>
      <c r="AG930" s="189">
        <f>'טבלה מרכזת תקן מקור'!G930</f>
        <v>2</v>
      </c>
      <c r="AH930" s="189">
        <f>'טבלה מרכזת תקן מקור'!H930</f>
        <v>700</v>
      </c>
    </row>
    <row r="931" spans="2:34" ht="15" thickBot="1" x14ac:dyDescent="0.25">
      <c r="B931" s="190" t="str">
        <f>תקן[[#This Row],[סוג מרכז]]</f>
        <v>תשושי נפש</v>
      </c>
      <c r="C931" s="190">
        <f>תקן[[#This Row],[גודל מרכז]]</f>
        <v>60</v>
      </c>
      <c r="D931" s="190" t="str">
        <f>תקן[[#This Row],[סוג פריט]]</f>
        <v>ריהוט</v>
      </c>
      <c r="E931" s="190" t="str">
        <f>תקן[[#This Row],[קטגוריה]]</f>
        <v>חדר מנוחה</v>
      </c>
      <c r="F931" s="177" t="str">
        <f>תקן[[#This Row],[תיאור הפריט]]</f>
        <v>מיטה + מזרון לטקס</v>
      </c>
      <c r="G931" s="190">
        <f>תקן[[#This Row],[עלות פריט]]</f>
        <v>1500</v>
      </c>
      <c r="H931" s="190">
        <f>תקן[[#This Row],[כמות]]</f>
        <v>1</v>
      </c>
      <c r="I931" s="190">
        <f>תקן[[#This Row],[סהכ עלות]]</f>
        <v>1500</v>
      </c>
      <c r="J931" s="191"/>
      <c r="K931" s="179" t="str">
        <f t="shared" si="160"/>
        <v>מיטה + מזרון לטקס</v>
      </c>
      <c r="L931" s="180"/>
      <c r="M931" s="181">
        <f t="shared" si="158"/>
        <v>-1</v>
      </c>
      <c r="N931" s="181">
        <f t="shared" si="159"/>
        <v>0</v>
      </c>
      <c r="O931" s="180"/>
      <c r="P931" s="192"/>
      <c r="Q931" s="185" t="str">
        <f t="shared" si="165"/>
        <v>תשושי נפש</v>
      </c>
      <c r="R931" s="185">
        <f t="shared" si="166"/>
        <v>60</v>
      </c>
      <c r="S931" s="185" t="str">
        <f t="shared" si="167"/>
        <v>ריהוט</v>
      </c>
      <c r="T931" s="186" t="str">
        <f t="shared" si="168"/>
        <v>מיטה + מזרון לטקס</v>
      </c>
      <c r="U931" s="187">
        <f t="shared" si="162"/>
        <v>0</v>
      </c>
      <c r="V931" s="181">
        <f t="shared" si="163"/>
        <v>-1</v>
      </c>
      <c r="W931" s="181">
        <f t="shared" si="164"/>
        <v>1500</v>
      </c>
      <c r="X931" s="181">
        <f t="shared" si="161"/>
        <v>0</v>
      </c>
      <c r="Y931" s="193"/>
      <c r="AA931" s="189" t="str">
        <f>'טבלה מרכזת תקן מקור'!A931</f>
        <v>תשושי נפש</v>
      </c>
      <c r="AB931" s="189">
        <f>'טבלה מרכזת תקן מקור'!B931</f>
        <v>60</v>
      </c>
      <c r="AC931" s="189" t="str">
        <f>'טבלה מרכזת תקן מקור'!C931</f>
        <v>ריהוט</v>
      </c>
      <c r="AD931" s="189" t="str">
        <f>'טבלה מרכזת תקן מקור'!D931</f>
        <v>חדר מנוחה</v>
      </c>
      <c r="AE931" s="189" t="str">
        <f>'טבלה מרכזת תקן מקור'!E931</f>
        <v>מיטה + מזרון לטקס</v>
      </c>
      <c r="AF931" s="189">
        <f>'טבלה מרכזת תקן מקור'!F931</f>
        <v>1500</v>
      </c>
      <c r="AG931" s="189">
        <f>'טבלה מרכזת תקן מקור'!G931</f>
        <v>1</v>
      </c>
      <c r="AH931" s="189">
        <f>'טבלה מרכזת תקן מקור'!H931</f>
        <v>1500</v>
      </c>
    </row>
    <row r="932" spans="2:34" ht="15" thickBot="1" x14ac:dyDescent="0.25">
      <c r="B932" s="190" t="str">
        <f>תקן[[#This Row],[סוג מרכז]]</f>
        <v>תשושי נפש</v>
      </c>
      <c r="C932" s="190">
        <f>תקן[[#This Row],[גודל מרכז]]</f>
        <v>60</v>
      </c>
      <c r="D932" s="190" t="str">
        <f>תקן[[#This Row],[סוג פריט]]</f>
        <v>ריהוט</v>
      </c>
      <c r="E932" s="190" t="str">
        <f>תקן[[#This Row],[קטגוריה]]</f>
        <v>חדרי צוות/רב תחומי</v>
      </c>
      <c r="F932" s="177" t="str">
        <f>תקן[[#This Row],[תיאור הפריט]]</f>
        <v>מיטה חשמלית</v>
      </c>
      <c r="G932" s="190">
        <f>תקן[[#This Row],[עלות פריט]]</f>
        <v>6000</v>
      </c>
      <c r="H932" s="190">
        <f>תקן[[#This Row],[כמות]]</f>
        <v>1</v>
      </c>
      <c r="I932" s="190">
        <f>תקן[[#This Row],[סהכ עלות]]</f>
        <v>6000</v>
      </c>
      <c r="J932" s="191"/>
      <c r="K932" s="179" t="str">
        <f t="shared" si="160"/>
        <v>מיטה חשמלית</v>
      </c>
      <c r="L932" s="180"/>
      <c r="M932" s="181">
        <f t="shared" si="158"/>
        <v>-1</v>
      </c>
      <c r="N932" s="181">
        <f t="shared" si="159"/>
        <v>0</v>
      </c>
      <c r="O932" s="180"/>
      <c r="P932" s="192"/>
      <c r="Q932" s="185" t="str">
        <f t="shared" si="165"/>
        <v>תשושי נפש</v>
      </c>
      <c r="R932" s="185">
        <f t="shared" si="166"/>
        <v>60</v>
      </c>
      <c r="S932" s="185" t="str">
        <f t="shared" si="167"/>
        <v>ריהוט</v>
      </c>
      <c r="T932" s="186" t="str">
        <f t="shared" si="168"/>
        <v>מיטה חשמלית</v>
      </c>
      <c r="U932" s="187">
        <f t="shared" si="162"/>
        <v>0</v>
      </c>
      <c r="V932" s="181">
        <f t="shared" si="163"/>
        <v>-1</v>
      </c>
      <c r="W932" s="181">
        <f t="shared" si="164"/>
        <v>6000</v>
      </c>
      <c r="X932" s="181">
        <f t="shared" si="161"/>
        <v>0</v>
      </c>
      <c r="Y932" s="193"/>
      <c r="AA932" s="189" t="str">
        <f>'טבלה מרכזת תקן מקור'!A932</f>
        <v>תשושי נפש</v>
      </c>
      <c r="AB932" s="189">
        <f>'טבלה מרכזת תקן מקור'!B932</f>
        <v>60</v>
      </c>
      <c r="AC932" s="189" t="str">
        <f>'טבלה מרכזת תקן מקור'!C932</f>
        <v>ריהוט</v>
      </c>
      <c r="AD932" s="189" t="str">
        <f>'טבלה מרכזת תקן מקור'!D932</f>
        <v>חדרי צוות/רב תחומי</v>
      </c>
      <c r="AE932" s="189" t="str">
        <f>'טבלה מרכזת תקן מקור'!E932</f>
        <v>מיטה חשמלית</v>
      </c>
      <c r="AF932" s="189">
        <f>'טבלה מרכזת תקן מקור'!F932</f>
        <v>6000</v>
      </c>
      <c r="AG932" s="189">
        <f>'טבלה מרכזת תקן מקור'!G932</f>
        <v>1</v>
      </c>
      <c r="AH932" s="189">
        <f>'טבלה מרכזת תקן מקור'!H932</f>
        <v>6000</v>
      </c>
    </row>
    <row r="933" spans="2:34" ht="15" thickBot="1" x14ac:dyDescent="0.25">
      <c r="B933" s="190" t="str">
        <f>תקן[[#This Row],[סוג מרכז]]</f>
        <v>תשושי נפש</v>
      </c>
      <c r="C933" s="190">
        <f>תקן[[#This Row],[גודל מרכז]]</f>
        <v>60</v>
      </c>
      <c r="D933" s="190" t="str">
        <f>תקן[[#This Row],[סוג פריט]]</f>
        <v>ריהוט</v>
      </c>
      <c r="E933" s="190" t="str">
        <f>תקן[[#This Row],[קטגוריה]]</f>
        <v>חדר רחצה</v>
      </c>
      <c r="F933" s="177" t="str">
        <f>תקן[[#This Row],[תיאור הפריט]]</f>
        <v>מראה</v>
      </c>
      <c r="G933" s="190">
        <f>תקן[[#This Row],[עלות פריט]]</f>
        <v>250</v>
      </c>
      <c r="H933" s="190">
        <f>תקן[[#This Row],[כמות]]</f>
        <v>2</v>
      </c>
      <c r="I933" s="190">
        <f>תקן[[#This Row],[סהכ עלות]]</f>
        <v>500</v>
      </c>
      <c r="J933" s="191"/>
      <c r="K933" s="179" t="str">
        <f t="shared" si="160"/>
        <v>מראה</v>
      </c>
      <c r="L933" s="180"/>
      <c r="M933" s="181">
        <f t="shared" si="158"/>
        <v>-2</v>
      </c>
      <c r="N933" s="181">
        <f t="shared" si="159"/>
        <v>0</v>
      </c>
      <c r="O933" s="180"/>
      <c r="P933" s="192"/>
      <c r="Q933" s="185" t="str">
        <f t="shared" si="165"/>
        <v>תשושי נפש</v>
      </c>
      <c r="R933" s="185">
        <f t="shared" si="166"/>
        <v>60</v>
      </c>
      <c r="S933" s="185" t="str">
        <f t="shared" si="167"/>
        <v>ריהוט</v>
      </c>
      <c r="T933" s="186" t="str">
        <f t="shared" si="168"/>
        <v>מראה</v>
      </c>
      <c r="U933" s="187">
        <f t="shared" si="162"/>
        <v>0</v>
      </c>
      <c r="V933" s="181">
        <f t="shared" si="163"/>
        <v>-2</v>
      </c>
      <c r="W933" s="181">
        <f t="shared" si="164"/>
        <v>250</v>
      </c>
      <c r="X933" s="181">
        <f t="shared" si="161"/>
        <v>0</v>
      </c>
      <c r="Y933" s="193"/>
      <c r="AA933" s="189" t="str">
        <f>'טבלה מרכזת תקן מקור'!A933</f>
        <v>תשושי נפש</v>
      </c>
      <c r="AB933" s="189">
        <f>'טבלה מרכזת תקן מקור'!B933</f>
        <v>60</v>
      </c>
      <c r="AC933" s="189" t="str">
        <f>'טבלה מרכזת תקן מקור'!C933</f>
        <v>ריהוט</v>
      </c>
      <c r="AD933" s="189" t="str">
        <f>'טבלה מרכזת תקן מקור'!D933</f>
        <v>חדר רחצה</v>
      </c>
      <c r="AE933" s="189" t="str">
        <f>'טבלה מרכזת תקן מקור'!E933</f>
        <v>מראה</v>
      </c>
      <c r="AF933" s="189">
        <f>'טבלה מרכזת תקן מקור'!F933</f>
        <v>250</v>
      </c>
      <c r="AG933" s="189">
        <f>'טבלה מרכזת תקן מקור'!G933</f>
        <v>2</v>
      </c>
      <c r="AH933" s="189">
        <f>'טבלה מרכזת תקן מקור'!H933</f>
        <v>500</v>
      </c>
    </row>
    <row r="934" spans="2:34" ht="15" thickBot="1" x14ac:dyDescent="0.25">
      <c r="B934" s="190" t="str">
        <f>תקן[[#This Row],[סוג מרכז]]</f>
        <v>תשושי נפש</v>
      </c>
      <c r="C934" s="190">
        <f>תקן[[#This Row],[גודל מרכז]]</f>
        <v>60</v>
      </c>
      <c r="D934" s="190" t="str">
        <f>תקן[[#This Row],[סוג פריט]]</f>
        <v>ריהוט</v>
      </c>
      <c r="E934" s="190" t="str">
        <f>תקן[[#This Row],[קטגוריה]]</f>
        <v>מלתחה</v>
      </c>
      <c r="F934" s="177" t="str">
        <f>תקן[[#This Row],[תיאור הפריט]]</f>
        <v>מראת קיר גבוהה</v>
      </c>
      <c r="G934" s="190">
        <f>תקן[[#This Row],[עלות פריט]]</f>
        <v>1200</v>
      </c>
      <c r="H934" s="190">
        <f>תקן[[#This Row],[כמות]]</f>
        <v>1</v>
      </c>
      <c r="I934" s="190">
        <f>תקן[[#This Row],[סהכ עלות]]</f>
        <v>1200</v>
      </c>
      <c r="J934" s="191"/>
      <c r="K934" s="179" t="str">
        <f t="shared" si="160"/>
        <v>מראת קיר גבוהה</v>
      </c>
      <c r="L934" s="180"/>
      <c r="M934" s="181">
        <f t="shared" si="158"/>
        <v>-1</v>
      </c>
      <c r="N934" s="181">
        <f t="shared" si="159"/>
        <v>0</v>
      </c>
      <c r="O934" s="180"/>
      <c r="P934" s="192"/>
      <c r="Q934" s="185" t="str">
        <f t="shared" si="165"/>
        <v>תשושי נפש</v>
      </c>
      <c r="R934" s="185">
        <f t="shared" si="166"/>
        <v>60</v>
      </c>
      <c r="S934" s="185" t="str">
        <f t="shared" si="167"/>
        <v>ריהוט</v>
      </c>
      <c r="T934" s="186" t="str">
        <f t="shared" si="168"/>
        <v>מראת קיר גבוהה</v>
      </c>
      <c r="U934" s="187">
        <f t="shared" si="162"/>
        <v>0</v>
      </c>
      <c r="V934" s="181">
        <f t="shared" si="163"/>
        <v>-1</v>
      </c>
      <c r="W934" s="181">
        <f t="shared" si="164"/>
        <v>1200</v>
      </c>
      <c r="X934" s="181">
        <f t="shared" si="161"/>
        <v>0</v>
      </c>
      <c r="Y934" s="193"/>
      <c r="AA934" s="189" t="str">
        <f>'טבלה מרכזת תקן מקור'!A934</f>
        <v>תשושי נפש</v>
      </c>
      <c r="AB934" s="189">
        <f>'טבלה מרכזת תקן מקור'!B934</f>
        <v>60</v>
      </c>
      <c r="AC934" s="189" t="str">
        <f>'טבלה מרכזת תקן מקור'!C934</f>
        <v>ריהוט</v>
      </c>
      <c r="AD934" s="189" t="str">
        <f>'טבלה מרכזת תקן מקור'!D934</f>
        <v>מלתחה</v>
      </c>
      <c r="AE934" s="189" t="str">
        <f>'טבלה מרכזת תקן מקור'!E934</f>
        <v>מראת קיר גבוהה</v>
      </c>
      <c r="AF934" s="189">
        <f>'טבלה מרכזת תקן מקור'!F934</f>
        <v>1200</v>
      </c>
      <c r="AG934" s="189">
        <f>'טבלה מרכזת תקן מקור'!G934</f>
        <v>1</v>
      </c>
      <c r="AH934" s="189">
        <f>'טבלה מרכזת תקן מקור'!H934</f>
        <v>1200</v>
      </c>
    </row>
    <row r="935" spans="2:34" ht="15" thickBot="1" x14ac:dyDescent="0.25">
      <c r="B935" s="190" t="str">
        <f>תקן[[#This Row],[סוג מרכז]]</f>
        <v>תשושי נפש</v>
      </c>
      <c r="C935" s="190">
        <f>תקן[[#This Row],[גודל מרכז]]</f>
        <v>60</v>
      </c>
      <c r="D935" s="190" t="str">
        <f>תקן[[#This Row],[סוג פריט]]</f>
        <v>ריהוט</v>
      </c>
      <c r="E935" s="190" t="str">
        <f>תקן[[#This Row],[קטגוריה]]</f>
        <v>שירותי צוות ומלתחה</v>
      </c>
      <c r="F935" s="177" t="str">
        <f>תקן[[#This Row],[תיאור הפריט]]</f>
        <v>מראת קיר גבוהה</v>
      </c>
      <c r="G935" s="190">
        <f>תקן[[#This Row],[עלות פריט]]</f>
        <v>1200</v>
      </c>
      <c r="H935" s="190">
        <f>תקן[[#This Row],[כמות]]</f>
        <v>1</v>
      </c>
      <c r="I935" s="190">
        <f>תקן[[#This Row],[סהכ עלות]]</f>
        <v>1200</v>
      </c>
      <c r="J935" s="191"/>
      <c r="K935" s="179" t="str">
        <f t="shared" si="160"/>
        <v>מראת קיר גבוהה</v>
      </c>
      <c r="L935" s="180"/>
      <c r="M935" s="181">
        <f t="shared" si="158"/>
        <v>-1</v>
      </c>
      <c r="N935" s="181">
        <f t="shared" si="159"/>
        <v>0</v>
      </c>
      <c r="O935" s="180"/>
      <c r="P935" s="192"/>
      <c r="Q935" s="185" t="str">
        <f t="shared" si="165"/>
        <v>תשושי נפש</v>
      </c>
      <c r="R935" s="185">
        <f t="shared" si="166"/>
        <v>60</v>
      </c>
      <c r="S935" s="185" t="str">
        <f t="shared" si="167"/>
        <v>ריהוט</v>
      </c>
      <c r="T935" s="186" t="str">
        <f t="shared" si="168"/>
        <v>מראת קיר גבוהה</v>
      </c>
      <c r="U935" s="187">
        <f t="shared" si="162"/>
        <v>0</v>
      </c>
      <c r="V935" s="181">
        <f t="shared" si="163"/>
        <v>-1</v>
      </c>
      <c r="W935" s="181">
        <f t="shared" si="164"/>
        <v>1200</v>
      </c>
      <c r="X935" s="181">
        <f t="shared" si="161"/>
        <v>0</v>
      </c>
      <c r="Y935" s="193"/>
      <c r="AA935" s="189" t="str">
        <f>'טבלה מרכזת תקן מקור'!A935</f>
        <v>תשושי נפש</v>
      </c>
      <c r="AB935" s="189">
        <f>'טבלה מרכזת תקן מקור'!B935</f>
        <v>60</v>
      </c>
      <c r="AC935" s="189" t="str">
        <f>'טבלה מרכזת תקן מקור'!C935</f>
        <v>ריהוט</v>
      </c>
      <c r="AD935" s="189" t="str">
        <f>'טבלה מרכזת תקן מקור'!D935</f>
        <v>שירותי צוות ומלתחה</v>
      </c>
      <c r="AE935" s="189" t="str">
        <f>'טבלה מרכזת תקן מקור'!E935</f>
        <v>מראת קיר גבוהה</v>
      </c>
      <c r="AF935" s="189">
        <f>'טבלה מרכזת תקן מקור'!F935</f>
        <v>1200</v>
      </c>
      <c r="AG935" s="189">
        <f>'טבלה מרכזת תקן מקור'!G935</f>
        <v>1</v>
      </c>
      <c r="AH935" s="189">
        <f>'טבלה מרכזת תקן מקור'!H935</f>
        <v>1200</v>
      </c>
    </row>
    <row r="936" spans="2:34" ht="15" thickBot="1" x14ac:dyDescent="0.25">
      <c r="B936" s="190" t="str">
        <f>תקן[[#This Row],[סוג מרכז]]</f>
        <v>תשושי נפש</v>
      </c>
      <c r="C936" s="190">
        <f>תקן[[#This Row],[גודל מרכז]]</f>
        <v>60</v>
      </c>
      <c r="D936" s="190" t="str">
        <f>תקן[[#This Row],[סוג פריט]]</f>
        <v>ריהוט</v>
      </c>
      <c r="E936" s="190" t="str">
        <f>תקן[[#This Row],[קטגוריה]]</f>
        <v>חצר פעילות ומנוחה</v>
      </c>
      <c r="F936" s="177" t="str">
        <f>תקן[[#This Row],[תיאור הפריט]]</f>
        <v>ספסל גן</v>
      </c>
      <c r="G936" s="190">
        <f>תקן[[#This Row],[עלות פריט]]</f>
        <v>1650</v>
      </c>
      <c r="H936" s="190">
        <f>תקן[[#This Row],[כמות]]</f>
        <v>2</v>
      </c>
      <c r="I936" s="190">
        <f>תקן[[#This Row],[סהכ עלות]]</f>
        <v>3300</v>
      </c>
      <c r="J936" s="191"/>
      <c r="K936" s="179" t="str">
        <f t="shared" si="160"/>
        <v>ספסל גן</v>
      </c>
      <c r="L936" s="180"/>
      <c r="M936" s="181">
        <f t="shared" si="158"/>
        <v>-2</v>
      </c>
      <c r="N936" s="181">
        <f t="shared" si="159"/>
        <v>0</v>
      </c>
      <c r="O936" s="180"/>
      <c r="P936" s="192"/>
      <c r="Q936" s="185" t="str">
        <f t="shared" si="165"/>
        <v>תשושי נפש</v>
      </c>
      <c r="R936" s="185">
        <f t="shared" si="166"/>
        <v>60</v>
      </c>
      <c r="S936" s="185" t="str">
        <f t="shared" si="167"/>
        <v>ריהוט</v>
      </c>
      <c r="T936" s="186" t="str">
        <f t="shared" si="168"/>
        <v>ספסל גן</v>
      </c>
      <c r="U936" s="187">
        <f t="shared" si="162"/>
        <v>0</v>
      </c>
      <c r="V936" s="181">
        <f t="shared" si="163"/>
        <v>-2</v>
      </c>
      <c r="W936" s="181">
        <f t="shared" si="164"/>
        <v>1650</v>
      </c>
      <c r="X936" s="181">
        <f t="shared" si="161"/>
        <v>0</v>
      </c>
      <c r="Y936" s="193"/>
      <c r="AA936" s="189" t="str">
        <f>'טבלה מרכזת תקן מקור'!A936</f>
        <v>תשושי נפש</v>
      </c>
      <c r="AB936" s="189">
        <f>'טבלה מרכזת תקן מקור'!B936</f>
        <v>60</v>
      </c>
      <c r="AC936" s="189" t="str">
        <f>'טבלה מרכזת תקן מקור'!C936</f>
        <v>ריהוט</v>
      </c>
      <c r="AD936" s="189" t="str">
        <f>'טבלה מרכזת תקן מקור'!D936</f>
        <v>חצר פעילות ומנוחה</v>
      </c>
      <c r="AE936" s="189" t="str">
        <f>'טבלה מרכזת תקן מקור'!E936</f>
        <v>ספסל גן</v>
      </c>
      <c r="AF936" s="189">
        <f>'טבלה מרכזת תקן מקור'!F936</f>
        <v>1650</v>
      </c>
      <c r="AG936" s="189">
        <f>'טבלה מרכזת תקן מקור'!G936</f>
        <v>2</v>
      </c>
      <c r="AH936" s="189">
        <f>'טבלה מרכזת תקן מקור'!H936</f>
        <v>3300</v>
      </c>
    </row>
    <row r="937" spans="2:34" ht="15" thickBot="1" x14ac:dyDescent="0.25">
      <c r="B937" s="190" t="str">
        <f>תקן[[#This Row],[סוג מרכז]]</f>
        <v>תשושי נפש</v>
      </c>
      <c r="C937" s="190">
        <f>תקן[[#This Row],[גודל מרכז]]</f>
        <v>60</v>
      </c>
      <c r="D937" s="190" t="str">
        <f>תקן[[#This Row],[סוג פריט]]</f>
        <v>ריהוט</v>
      </c>
      <c r="E937" s="190" t="str">
        <f>תקן[[#This Row],[קטגוריה]]</f>
        <v>חדר רחצה</v>
      </c>
      <c r="F937" s="177" t="str">
        <f>תקן[[#This Row],[תיאור הפריט]]</f>
        <v>ספסל הלבשה</v>
      </c>
      <c r="G937" s="190">
        <f>תקן[[#This Row],[עלות פריט]]</f>
        <v>600</v>
      </c>
      <c r="H937" s="190">
        <f>תקן[[#This Row],[כמות]]</f>
        <v>2</v>
      </c>
      <c r="I937" s="190">
        <f>תקן[[#This Row],[סהכ עלות]]</f>
        <v>1200</v>
      </c>
      <c r="J937" s="191"/>
      <c r="K937" s="179" t="str">
        <f t="shared" si="160"/>
        <v>ספסל הלבשה</v>
      </c>
      <c r="L937" s="180"/>
      <c r="M937" s="181">
        <f t="shared" si="158"/>
        <v>-2</v>
      </c>
      <c r="N937" s="181">
        <f t="shared" si="159"/>
        <v>0</v>
      </c>
      <c r="O937" s="180"/>
      <c r="P937" s="192"/>
      <c r="Q937" s="185" t="str">
        <f t="shared" si="165"/>
        <v>תשושי נפש</v>
      </c>
      <c r="R937" s="185">
        <f t="shared" si="166"/>
        <v>60</v>
      </c>
      <c r="S937" s="185" t="str">
        <f t="shared" si="167"/>
        <v>ריהוט</v>
      </c>
      <c r="T937" s="186" t="str">
        <f t="shared" si="168"/>
        <v>ספסל הלבשה</v>
      </c>
      <c r="U937" s="187">
        <f t="shared" si="162"/>
        <v>0</v>
      </c>
      <c r="V937" s="181">
        <f t="shared" si="163"/>
        <v>-2</v>
      </c>
      <c r="W937" s="181">
        <f t="shared" si="164"/>
        <v>600</v>
      </c>
      <c r="X937" s="181">
        <f t="shared" si="161"/>
        <v>0</v>
      </c>
      <c r="Y937" s="193"/>
      <c r="AA937" s="189" t="str">
        <f>'טבלה מרכזת תקן מקור'!A937</f>
        <v>תשושי נפש</v>
      </c>
      <c r="AB937" s="189">
        <f>'טבלה מרכזת תקן מקור'!B937</f>
        <v>60</v>
      </c>
      <c r="AC937" s="189" t="str">
        <f>'טבלה מרכזת תקן מקור'!C937</f>
        <v>ריהוט</v>
      </c>
      <c r="AD937" s="189" t="str">
        <f>'טבלה מרכזת תקן מקור'!D937</f>
        <v>חדר רחצה</v>
      </c>
      <c r="AE937" s="189" t="str">
        <f>'טבלה מרכזת תקן מקור'!E937</f>
        <v>ספסל הלבשה</v>
      </c>
      <c r="AF937" s="189">
        <f>'טבלה מרכזת תקן מקור'!F937</f>
        <v>600</v>
      </c>
      <c r="AG937" s="189">
        <f>'טבלה מרכזת תקן מקור'!G937</f>
        <v>2</v>
      </c>
      <c r="AH937" s="189">
        <f>'טבלה מרכזת תקן מקור'!H937</f>
        <v>1200</v>
      </c>
    </row>
    <row r="938" spans="2:34" ht="15" thickBot="1" x14ac:dyDescent="0.25">
      <c r="B938" s="190" t="str">
        <f>תקן[[#This Row],[סוג מרכז]]</f>
        <v>תשושי נפש</v>
      </c>
      <c r="C938" s="190">
        <f>תקן[[#This Row],[גודל מרכז]]</f>
        <v>60</v>
      </c>
      <c r="D938" s="190" t="str">
        <f>תקן[[#This Row],[סוג פריט]]</f>
        <v>ריהוט</v>
      </c>
      <c r="E938" s="190" t="str">
        <f>תקן[[#This Row],[קטגוריה]]</f>
        <v>חדר מזכירות וקבלה</v>
      </c>
      <c r="F938" s="177" t="str">
        <f>תקן[[#This Row],[תיאור הפריט]]</f>
        <v>עמדת מחשב ומדפסת</v>
      </c>
      <c r="G938" s="190">
        <f>תקן[[#This Row],[עלות פריט]]</f>
        <v>1100</v>
      </c>
      <c r="H938" s="190">
        <f>תקן[[#This Row],[כמות]]</f>
        <v>1</v>
      </c>
      <c r="I938" s="190">
        <f>תקן[[#This Row],[סהכ עלות]]</f>
        <v>1100</v>
      </c>
      <c r="J938" s="191"/>
      <c r="K938" s="179" t="str">
        <f t="shared" si="160"/>
        <v>עמדת מחשב ומדפסת</v>
      </c>
      <c r="L938" s="180"/>
      <c r="M938" s="181">
        <f t="shared" si="158"/>
        <v>-1</v>
      </c>
      <c r="N938" s="181">
        <f t="shared" si="159"/>
        <v>0</v>
      </c>
      <c r="O938" s="180"/>
      <c r="P938" s="192"/>
      <c r="Q938" s="185" t="str">
        <f t="shared" si="165"/>
        <v>תשושי נפש</v>
      </c>
      <c r="R938" s="185">
        <f t="shared" si="166"/>
        <v>60</v>
      </c>
      <c r="S938" s="185" t="str">
        <f t="shared" si="167"/>
        <v>ריהוט</v>
      </c>
      <c r="T938" s="186" t="str">
        <f t="shared" si="168"/>
        <v>עמדת מחשב ומדפסת</v>
      </c>
      <c r="U938" s="187">
        <f t="shared" si="162"/>
        <v>0</v>
      </c>
      <c r="V938" s="181">
        <f t="shared" si="163"/>
        <v>-1</v>
      </c>
      <c r="W938" s="181">
        <f t="shared" si="164"/>
        <v>1100</v>
      </c>
      <c r="X938" s="181">
        <f t="shared" si="161"/>
        <v>0</v>
      </c>
      <c r="Y938" s="193"/>
      <c r="AA938" s="189" t="str">
        <f>'טבלה מרכזת תקן מקור'!A938</f>
        <v>תשושי נפש</v>
      </c>
      <c r="AB938" s="189">
        <f>'טבלה מרכזת תקן מקור'!B938</f>
        <v>60</v>
      </c>
      <c r="AC938" s="189" t="str">
        <f>'טבלה מרכזת תקן מקור'!C938</f>
        <v>ריהוט</v>
      </c>
      <c r="AD938" s="189" t="str">
        <f>'טבלה מרכזת תקן מקור'!D938</f>
        <v>חדר מזכירות וקבלה</v>
      </c>
      <c r="AE938" s="189" t="str">
        <f>'טבלה מרכזת תקן מקור'!E938</f>
        <v>עמדת מחשב ומדפסת</v>
      </c>
      <c r="AF938" s="189">
        <f>'טבלה מרכזת תקן מקור'!F938</f>
        <v>1100</v>
      </c>
      <c r="AG938" s="189">
        <f>'טבלה מרכזת תקן מקור'!G938</f>
        <v>1</v>
      </c>
      <c r="AH938" s="189">
        <f>'טבלה מרכזת תקן מקור'!H938</f>
        <v>1100</v>
      </c>
    </row>
    <row r="939" spans="2:34" ht="15" thickBot="1" x14ac:dyDescent="0.25">
      <c r="B939" s="190" t="str">
        <f>תקן[[#This Row],[סוג מרכז]]</f>
        <v>תשושי נפש</v>
      </c>
      <c r="C939" s="190">
        <f>תקן[[#This Row],[גודל מרכז]]</f>
        <v>60</v>
      </c>
      <c r="D939" s="190" t="str">
        <f>תקן[[#This Row],[סוג פריט]]</f>
        <v>ריהוט</v>
      </c>
      <c r="E939" s="190" t="str">
        <f>תקן[[#This Row],[קטגוריה]]</f>
        <v>חדר מנוחה</v>
      </c>
      <c r="F939" s="177" t="str">
        <f>תקן[[#This Row],[תיאור הפריט]]</f>
        <v>פרגוד אחות 3 כנפיים</v>
      </c>
      <c r="G939" s="190">
        <f>תקן[[#This Row],[עלות פריט]]</f>
        <v>700</v>
      </c>
      <c r="H939" s="190">
        <f>תקן[[#This Row],[כמות]]</f>
        <v>1</v>
      </c>
      <c r="I939" s="190">
        <f>תקן[[#This Row],[סהכ עלות]]</f>
        <v>700</v>
      </c>
      <c r="J939" s="191"/>
      <c r="K939" s="179" t="str">
        <f t="shared" si="160"/>
        <v>פרגוד אחות 3 כנפיים</v>
      </c>
      <c r="L939" s="180"/>
      <c r="M939" s="181">
        <f t="shared" si="158"/>
        <v>-1</v>
      </c>
      <c r="N939" s="181">
        <f t="shared" si="159"/>
        <v>0</v>
      </c>
      <c r="O939" s="180"/>
      <c r="P939" s="192"/>
      <c r="Q939" s="185" t="str">
        <f t="shared" si="165"/>
        <v>תשושי נפש</v>
      </c>
      <c r="R939" s="185">
        <f t="shared" si="166"/>
        <v>60</v>
      </c>
      <c r="S939" s="185" t="str">
        <f t="shared" si="167"/>
        <v>ריהוט</v>
      </c>
      <c r="T939" s="186" t="str">
        <f t="shared" si="168"/>
        <v>פרגוד אחות 3 כנפיים</v>
      </c>
      <c r="U939" s="187">
        <f t="shared" si="162"/>
        <v>0</v>
      </c>
      <c r="V939" s="181">
        <f t="shared" si="163"/>
        <v>-1</v>
      </c>
      <c r="W939" s="181">
        <f t="shared" si="164"/>
        <v>700</v>
      </c>
      <c r="X939" s="181">
        <f t="shared" si="161"/>
        <v>0</v>
      </c>
      <c r="Y939" s="193"/>
      <c r="AA939" s="189" t="str">
        <f>'טבלה מרכזת תקן מקור'!A939</f>
        <v>תשושי נפש</v>
      </c>
      <c r="AB939" s="189">
        <f>'טבלה מרכזת תקן מקור'!B939</f>
        <v>60</v>
      </c>
      <c r="AC939" s="189" t="str">
        <f>'טבלה מרכזת תקן מקור'!C939</f>
        <v>ריהוט</v>
      </c>
      <c r="AD939" s="189" t="str">
        <f>'טבלה מרכזת תקן מקור'!D939</f>
        <v>חדר מנוחה</v>
      </c>
      <c r="AE939" s="189" t="str">
        <f>'טבלה מרכזת תקן מקור'!E939</f>
        <v>פרגוד אחות 3 כנפיים</v>
      </c>
      <c r="AF939" s="189">
        <f>'טבלה מרכזת תקן מקור'!F939</f>
        <v>700</v>
      </c>
      <c r="AG939" s="189">
        <f>'טבלה מרכזת תקן מקור'!G939</f>
        <v>1</v>
      </c>
      <c r="AH939" s="189">
        <f>'טבלה מרכזת תקן מקור'!H939</f>
        <v>700</v>
      </c>
    </row>
    <row r="940" spans="2:34" ht="15" thickBot="1" x14ac:dyDescent="0.25">
      <c r="B940" s="190" t="str">
        <f>תקן[[#This Row],[סוג מרכז]]</f>
        <v>תשושי נפש</v>
      </c>
      <c r="C940" s="190">
        <f>תקן[[#This Row],[גודל מרכז]]</f>
        <v>60</v>
      </c>
      <c r="D940" s="190" t="str">
        <f>תקן[[#This Row],[סוג פריט]]</f>
        <v>ריהוט</v>
      </c>
      <c r="E940" s="190" t="str">
        <f>תקן[[#This Row],[קטגוריה]]</f>
        <v>חדרי צוות/רב תחומי</v>
      </c>
      <c r="F940" s="177" t="str">
        <f>תקן[[#This Row],[תיאור הפריט]]</f>
        <v>פרגוד אחות 3 כנפיים</v>
      </c>
      <c r="G940" s="190">
        <f>תקן[[#This Row],[עלות פריט]]</f>
        <v>700</v>
      </c>
      <c r="H940" s="190">
        <f>תקן[[#This Row],[כמות]]</f>
        <v>1</v>
      </c>
      <c r="I940" s="190">
        <f>תקן[[#This Row],[סהכ עלות]]</f>
        <v>700</v>
      </c>
      <c r="J940" s="191"/>
      <c r="K940" s="179" t="str">
        <f t="shared" si="160"/>
        <v>פרגוד אחות 3 כנפיים</v>
      </c>
      <c r="L940" s="180"/>
      <c r="M940" s="181">
        <f t="shared" ref="M940:M993" si="169">IF(L940-H940&lt;&gt;0,L940-H940,0)</f>
        <v>-1</v>
      </c>
      <c r="N940" s="181">
        <f t="shared" ref="N940:N993" si="170">L940*G940</f>
        <v>0</v>
      </c>
      <c r="O940" s="180"/>
      <c r="P940" s="192"/>
      <c r="Q940" s="185" t="str">
        <f t="shared" si="165"/>
        <v>תשושי נפש</v>
      </c>
      <c r="R940" s="185">
        <f t="shared" si="166"/>
        <v>60</v>
      </c>
      <c r="S940" s="185" t="str">
        <f t="shared" si="167"/>
        <v>ריהוט</v>
      </c>
      <c r="T940" s="186" t="str">
        <f t="shared" si="168"/>
        <v>פרגוד אחות 3 כנפיים</v>
      </c>
      <c r="U940" s="187">
        <f t="shared" si="162"/>
        <v>0</v>
      </c>
      <c r="V940" s="181">
        <f t="shared" si="163"/>
        <v>-1</v>
      </c>
      <c r="W940" s="181">
        <f t="shared" si="164"/>
        <v>700</v>
      </c>
      <c r="X940" s="181">
        <f t="shared" si="161"/>
        <v>0</v>
      </c>
      <c r="Y940" s="193"/>
      <c r="AA940" s="189" t="str">
        <f>'טבלה מרכזת תקן מקור'!A940</f>
        <v>תשושי נפש</v>
      </c>
      <c r="AB940" s="189">
        <f>'טבלה מרכזת תקן מקור'!B940</f>
        <v>60</v>
      </c>
      <c r="AC940" s="189" t="str">
        <f>'טבלה מרכזת תקן מקור'!C940</f>
        <v>ריהוט</v>
      </c>
      <c r="AD940" s="189" t="str">
        <f>'טבלה מרכזת תקן מקור'!D940</f>
        <v>חדרי צוות/רב תחומי</v>
      </c>
      <c r="AE940" s="189" t="str">
        <f>'טבלה מרכזת תקן מקור'!E940</f>
        <v>פרגוד אחות 3 כנפיים</v>
      </c>
      <c r="AF940" s="189">
        <f>'טבלה מרכזת תקן מקור'!F940</f>
        <v>700</v>
      </c>
      <c r="AG940" s="189">
        <f>'טבלה מרכזת תקן מקור'!G940</f>
        <v>1</v>
      </c>
      <c r="AH940" s="189">
        <f>'טבלה מרכזת תקן מקור'!H940</f>
        <v>700</v>
      </c>
    </row>
    <row r="941" spans="2:34" ht="15" thickBot="1" x14ac:dyDescent="0.25">
      <c r="B941" s="190" t="str">
        <f>תקן[[#This Row],[סוג מרכז]]</f>
        <v>תשושי נפש</v>
      </c>
      <c r="C941" s="190">
        <f>תקן[[#This Row],[גודל מרכז]]</f>
        <v>60</v>
      </c>
      <c r="D941" s="190" t="str">
        <f>תקן[[#This Row],[סוג פריט]]</f>
        <v>ריהוט</v>
      </c>
      <c r="E941" s="190" t="str">
        <f>תקן[[#This Row],[קטגוריה]]</f>
        <v>חדר אוכל</v>
      </c>
      <c r="F941" s="177" t="str">
        <f>תקן[[#This Row],[תיאור הפריט]]</f>
        <v>שולחן אוכל (4 מקומות)</v>
      </c>
      <c r="G941" s="190">
        <f>תקן[[#This Row],[עלות פריט]]</f>
        <v>1590</v>
      </c>
      <c r="H941" s="190">
        <f>תקן[[#This Row],[כמות]]</f>
        <v>16</v>
      </c>
      <c r="I941" s="190">
        <f>תקן[[#This Row],[סהכ עלות]]</f>
        <v>25440</v>
      </c>
      <c r="J941" s="191"/>
      <c r="K941" s="179" t="str">
        <f t="shared" ref="K941:K994" si="171">F941</f>
        <v>שולחן אוכל (4 מקומות)</v>
      </c>
      <c r="L941" s="180"/>
      <c r="M941" s="181">
        <f t="shared" si="169"/>
        <v>-16</v>
      </c>
      <c r="N941" s="181">
        <f t="shared" si="170"/>
        <v>0</v>
      </c>
      <c r="O941" s="180"/>
      <c r="P941" s="192"/>
      <c r="Q941" s="185" t="str">
        <f t="shared" si="165"/>
        <v>תשושי נפש</v>
      </c>
      <c r="R941" s="185">
        <f t="shared" si="166"/>
        <v>60</v>
      </c>
      <c r="S941" s="185" t="str">
        <f t="shared" si="167"/>
        <v>ריהוט</v>
      </c>
      <c r="T941" s="186" t="str">
        <f t="shared" si="168"/>
        <v>שולחן אוכל (4 מקומות)</v>
      </c>
      <c r="U941" s="187">
        <f t="shared" si="162"/>
        <v>0</v>
      </c>
      <c r="V941" s="181">
        <f t="shared" si="163"/>
        <v>-16</v>
      </c>
      <c r="W941" s="181">
        <f t="shared" si="164"/>
        <v>1590</v>
      </c>
      <c r="X941" s="181">
        <f t="shared" ref="X941:X994" si="172">W941*U941</f>
        <v>0</v>
      </c>
      <c r="Y941" s="193"/>
      <c r="AA941" s="189" t="str">
        <f>'טבלה מרכזת תקן מקור'!A941</f>
        <v>תשושי נפש</v>
      </c>
      <c r="AB941" s="189">
        <f>'טבלה מרכזת תקן מקור'!B941</f>
        <v>60</v>
      </c>
      <c r="AC941" s="189" t="str">
        <f>'טבלה מרכזת תקן מקור'!C941</f>
        <v>ריהוט</v>
      </c>
      <c r="AD941" s="189" t="str">
        <f>'טבלה מרכזת תקן מקור'!D941</f>
        <v>חדר אוכל</v>
      </c>
      <c r="AE941" s="189" t="str">
        <f>'טבלה מרכזת תקן מקור'!E941</f>
        <v>שולחן אוכל (4 מקומות)</v>
      </c>
      <c r="AF941" s="189">
        <f>'טבלה מרכזת תקן מקור'!F941</f>
        <v>1590</v>
      </c>
      <c r="AG941" s="189">
        <f>'טבלה מרכזת תקן מקור'!G941</f>
        <v>16</v>
      </c>
      <c r="AH941" s="189">
        <f>'טבלה מרכזת תקן מקור'!H941</f>
        <v>25440</v>
      </c>
    </row>
    <row r="942" spans="2:34" ht="15" thickBot="1" x14ac:dyDescent="0.25">
      <c r="B942" s="190" t="str">
        <f>תקן[[#This Row],[סוג מרכז]]</f>
        <v>תשושי נפש</v>
      </c>
      <c r="C942" s="190">
        <f>תקן[[#This Row],[גודל מרכז]]</f>
        <v>60</v>
      </c>
      <c r="D942" s="190" t="str">
        <f>תקן[[#This Row],[סוג פריט]]</f>
        <v>ריהוט</v>
      </c>
      <c r="E942" s="190" t="str">
        <f>תקן[[#This Row],[קטגוריה]]</f>
        <v>חצר פעילות ומנוחה</v>
      </c>
      <c r="F942" s="177" t="str">
        <f>תקן[[#This Row],[תיאור הפריט]]</f>
        <v>שולחן גן</v>
      </c>
      <c r="G942" s="190">
        <f>תקן[[#This Row],[עלות פריט]]</f>
        <v>850</v>
      </c>
      <c r="H942" s="190">
        <f>תקן[[#This Row],[כמות]]</f>
        <v>2</v>
      </c>
      <c r="I942" s="190">
        <f>תקן[[#This Row],[סהכ עלות]]</f>
        <v>1700</v>
      </c>
      <c r="J942" s="191"/>
      <c r="K942" s="179" t="str">
        <f t="shared" si="171"/>
        <v>שולחן גן</v>
      </c>
      <c r="L942" s="180"/>
      <c r="M942" s="181">
        <f t="shared" si="169"/>
        <v>-2</v>
      </c>
      <c r="N942" s="181">
        <f t="shared" si="170"/>
        <v>0</v>
      </c>
      <c r="O942" s="180"/>
      <c r="P942" s="192"/>
      <c r="Q942" s="185" t="str">
        <f t="shared" si="165"/>
        <v>תשושי נפש</v>
      </c>
      <c r="R942" s="185">
        <f t="shared" si="166"/>
        <v>60</v>
      </c>
      <c r="S942" s="185" t="str">
        <f t="shared" si="167"/>
        <v>ריהוט</v>
      </c>
      <c r="T942" s="186" t="str">
        <f t="shared" si="168"/>
        <v>שולחן גן</v>
      </c>
      <c r="U942" s="187">
        <f t="shared" si="162"/>
        <v>0</v>
      </c>
      <c r="V942" s="181">
        <f t="shared" si="163"/>
        <v>-2</v>
      </c>
      <c r="W942" s="181">
        <f t="shared" si="164"/>
        <v>850</v>
      </c>
      <c r="X942" s="181">
        <f t="shared" si="172"/>
        <v>0</v>
      </c>
      <c r="Y942" s="193"/>
      <c r="AA942" s="189" t="str">
        <f>'טבלה מרכזת תקן מקור'!A942</f>
        <v>תשושי נפש</v>
      </c>
      <c r="AB942" s="189">
        <f>'טבלה מרכזת תקן מקור'!B942</f>
        <v>60</v>
      </c>
      <c r="AC942" s="189" t="str">
        <f>'טבלה מרכזת תקן מקור'!C942</f>
        <v>ריהוט</v>
      </c>
      <c r="AD942" s="189" t="str">
        <f>'טבלה מרכזת תקן מקור'!D942</f>
        <v>חצר פעילות ומנוחה</v>
      </c>
      <c r="AE942" s="189" t="str">
        <f>'טבלה מרכזת תקן מקור'!E942</f>
        <v>שולחן גן</v>
      </c>
      <c r="AF942" s="189">
        <f>'טבלה מרכזת תקן מקור'!F942</f>
        <v>850</v>
      </c>
      <c r="AG942" s="189">
        <f>'טבלה מרכזת תקן מקור'!G942</f>
        <v>2</v>
      </c>
      <c r="AH942" s="189">
        <f>'טבלה מרכזת תקן מקור'!H942</f>
        <v>1700</v>
      </c>
    </row>
    <row r="943" spans="2:34" ht="15" thickBot="1" x14ac:dyDescent="0.25">
      <c r="B943" s="190" t="str">
        <f>תקן[[#This Row],[סוג מרכז]]</f>
        <v>תשושי נפש</v>
      </c>
      <c r="C943" s="190">
        <f>תקן[[#This Row],[גודל מרכז]]</f>
        <v>60</v>
      </c>
      <c r="D943" s="190" t="str">
        <f>תקן[[#This Row],[סוג פריט]]</f>
        <v>ריהוט</v>
      </c>
      <c r="E943" s="190" t="str">
        <f>תקן[[#This Row],[קטגוריה]]</f>
        <v>חדר מחשבים</v>
      </c>
      <c r="F943" s="177" t="str">
        <f>תקן[[#This Row],[תיאור הפריט]]</f>
        <v>שולחן מחשב</v>
      </c>
      <c r="G943" s="190">
        <f>תקן[[#This Row],[עלות פריט]]</f>
        <v>750</v>
      </c>
      <c r="H943" s="190">
        <f>תקן[[#This Row],[כמות]]</f>
        <v>2</v>
      </c>
      <c r="I943" s="190">
        <f>תקן[[#This Row],[סהכ עלות]]</f>
        <v>1500</v>
      </c>
      <c r="J943" s="191"/>
      <c r="K943" s="179" t="str">
        <f t="shared" si="171"/>
        <v>שולחן מחשב</v>
      </c>
      <c r="L943" s="180"/>
      <c r="M943" s="181">
        <f t="shared" si="169"/>
        <v>-2</v>
      </c>
      <c r="N943" s="181">
        <f t="shared" si="170"/>
        <v>0</v>
      </c>
      <c r="O943" s="180"/>
      <c r="P943" s="192"/>
      <c r="Q943" s="185" t="str">
        <f t="shared" si="165"/>
        <v>תשושי נפש</v>
      </c>
      <c r="R943" s="185">
        <f t="shared" si="166"/>
        <v>60</v>
      </c>
      <c r="S943" s="185" t="str">
        <f t="shared" si="167"/>
        <v>ריהוט</v>
      </c>
      <c r="T943" s="186" t="str">
        <f t="shared" si="168"/>
        <v>שולחן מחשב</v>
      </c>
      <c r="U943" s="187">
        <f t="shared" si="162"/>
        <v>0</v>
      </c>
      <c r="V943" s="181">
        <f t="shared" si="163"/>
        <v>-2</v>
      </c>
      <c r="W943" s="181">
        <f t="shared" si="164"/>
        <v>750</v>
      </c>
      <c r="X943" s="181">
        <f t="shared" si="172"/>
        <v>0</v>
      </c>
      <c r="Y943" s="193"/>
      <c r="AA943" s="189" t="str">
        <f>'טבלה מרכזת תקן מקור'!A943</f>
        <v>תשושי נפש</v>
      </c>
      <c r="AB943" s="189">
        <f>'טבלה מרכזת תקן מקור'!B943</f>
        <v>60</v>
      </c>
      <c r="AC943" s="189" t="str">
        <f>'טבלה מרכזת תקן מקור'!C943</f>
        <v>ריהוט</v>
      </c>
      <c r="AD943" s="189" t="str">
        <f>'טבלה מרכזת תקן מקור'!D943</f>
        <v>חדר מחשבים</v>
      </c>
      <c r="AE943" s="189" t="str">
        <f>'טבלה מרכזת תקן מקור'!E943</f>
        <v>שולחן מחשב</v>
      </c>
      <c r="AF943" s="189">
        <f>'טבלה מרכזת תקן מקור'!F943</f>
        <v>750</v>
      </c>
      <c r="AG943" s="189">
        <f>'טבלה מרכזת תקן מקור'!G943</f>
        <v>2</v>
      </c>
      <c r="AH943" s="189">
        <f>'טבלה מרכזת תקן מקור'!H943</f>
        <v>1500</v>
      </c>
    </row>
    <row r="944" spans="2:34" ht="15" thickBot="1" x14ac:dyDescent="0.25">
      <c r="B944" s="190" t="str">
        <f>תקן[[#This Row],[סוג מרכז]]</f>
        <v>תשושי נפש</v>
      </c>
      <c r="C944" s="190">
        <f>תקן[[#This Row],[גודל מרכז]]</f>
        <v>60</v>
      </c>
      <c r="D944" s="190" t="str">
        <f>תקן[[#This Row],[סוג פריט]]</f>
        <v>ריהוט</v>
      </c>
      <c r="E944" s="190" t="str">
        <f>תקן[[#This Row],[קטגוריה]]</f>
        <v>חדר מחשבים</v>
      </c>
      <c r="F944" s="177" t="str">
        <f>תקן[[#This Row],[תיאור הפריט]]</f>
        <v>שולחן מחשב מתכנן</v>
      </c>
      <c r="G944" s="190">
        <f>תקן[[#This Row],[עלות פריט]]</f>
        <v>2500</v>
      </c>
      <c r="H944" s="190">
        <f>תקן[[#This Row],[כמות]]</f>
        <v>1</v>
      </c>
      <c r="I944" s="190">
        <f>תקן[[#This Row],[סהכ עלות]]</f>
        <v>2500</v>
      </c>
      <c r="J944" s="191"/>
      <c r="K944" s="179" t="str">
        <f t="shared" si="171"/>
        <v>שולחן מחשב מתכנן</v>
      </c>
      <c r="L944" s="180"/>
      <c r="M944" s="181">
        <f t="shared" si="169"/>
        <v>-1</v>
      </c>
      <c r="N944" s="181">
        <f t="shared" si="170"/>
        <v>0</v>
      </c>
      <c r="O944" s="180"/>
      <c r="P944" s="192"/>
      <c r="Q944" s="185" t="str">
        <f t="shared" si="165"/>
        <v>תשושי נפש</v>
      </c>
      <c r="R944" s="185">
        <f t="shared" si="166"/>
        <v>60</v>
      </c>
      <c r="S944" s="185" t="str">
        <f t="shared" si="167"/>
        <v>ריהוט</v>
      </c>
      <c r="T944" s="186" t="str">
        <f t="shared" si="168"/>
        <v>שולחן מחשב מתכנן</v>
      </c>
      <c r="U944" s="187">
        <f t="shared" si="162"/>
        <v>0</v>
      </c>
      <c r="V944" s="181">
        <f t="shared" si="163"/>
        <v>-1</v>
      </c>
      <c r="W944" s="181">
        <f t="shared" si="164"/>
        <v>2500</v>
      </c>
      <c r="X944" s="181">
        <f t="shared" si="172"/>
        <v>0</v>
      </c>
      <c r="Y944" s="193"/>
      <c r="AA944" s="189" t="str">
        <f>'טבלה מרכזת תקן מקור'!A944</f>
        <v>תשושי נפש</v>
      </c>
      <c r="AB944" s="189">
        <f>'טבלה מרכזת תקן מקור'!B944</f>
        <v>60</v>
      </c>
      <c r="AC944" s="189" t="str">
        <f>'טבלה מרכזת תקן מקור'!C944</f>
        <v>ריהוט</v>
      </c>
      <c r="AD944" s="189" t="str">
        <f>'טבלה מרכזת תקן מקור'!D944</f>
        <v>חדר מחשבים</v>
      </c>
      <c r="AE944" s="189" t="str">
        <f>'טבלה מרכזת תקן מקור'!E944</f>
        <v>שולחן מחשב מתכנן</v>
      </c>
      <c r="AF944" s="189">
        <f>'טבלה מרכזת תקן מקור'!F944</f>
        <v>2500</v>
      </c>
      <c r="AG944" s="189">
        <f>'טבלה מרכזת תקן מקור'!G944</f>
        <v>1</v>
      </c>
      <c r="AH944" s="189">
        <f>'טבלה מרכזת תקן מקור'!H944</f>
        <v>2500</v>
      </c>
    </row>
    <row r="945" spans="2:34" ht="29.25" thickBot="1" x14ac:dyDescent="0.25">
      <c r="B945" s="190" t="str">
        <f>תקן[[#This Row],[סוג מרכז]]</f>
        <v>תשושי נפש</v>
      </c>
      <c r="C945" s="190">
        <f>תקן[[#This Row],[גודל מרכז]]</f>
        <v>60</v>
      </c>
      <c r="D945" s="190" t="str">
        <f>תקן[[#This Row],[סוג פריט]]</f>
        <v>ריהוט</v>
      </c>
      <c r="E945" s="190" t="str">
        <f>תקן[[#This Row],[קטגוריה]]</f>
        <v>חדר מזכירות וקבלה</v>
      </c>
      <c r="F945" s="177" t="str">
        <f>תקן[[#This Row],[תיאור הפריט]]</f>
        <v>שולחן משרדי + שלוחה + מגירות</v>
      </c>
      <c r="G945" s="190">
        <f>תקן[[#This Row],[עלות פריט]]</f>
        <v>1700</v>
      </c>
      <c r="H945" s="190">
        <f>תקן[[#This Row],[כמות]]</f>
        <v>1</v>
      </c>
      <c r="I945" s="190">
        <f>תקן[[#This Row],[סהכ עלות]]</f>
        <v>1700</v>
      </c>
      <c r="J945" s="191"/>
      <c r="K945" s="179" t="str">
        <f t="shared" si="171"/>
        <v>שולחן משרדי + שלוחה + מגירות</v>
      </c>
      <c r="L945" s="180"/>
      <c r="M945" s="181">
        <f t="shared" si="169"/>
        <v>-1</v>
      </c>
      <c r="N945" s="181">
        <f t="shared" si="170"/>
        <v>0</v>
      </c>
      <c r="O945" s="180"/>
      <c r="P945" s="192"/>
      <c r="Q945" s="185" t="str">
        <f t="shared" si="165"/>
        <v>תשושי נפש</v>
      </c>
      <c r="R945" s="185">
        <f t="shared" si="166"/>
        <v>60</v>
      </c>
      <c r="S945" s="185" t="str">
        <f t="shared" si="167"/>
        <v>ריהוט</v>
      </c>
      <c r="T945" s="186" t="str">
        <f t="shared" si="168"/>
        <v>שולחן משרדי + שלוחה + מגירות</v>
      </c>
      <c r="U945" s="187">
        <f t="shared" si="162"/>
        <v>0</v>
      </c>
      <c r="V945" s="181">
        <f t="shared" si="163"/>
        <v>-1</v>
      </c>
      <c r="W945" s="181">
        <f t="shared" si="164"/>
        <v>1700</v>
      </c>
      <c r="X945" s="181">
        <f t="shared" si="172"/>
        <v>0</v>
      </c>
      <c r="Y945" s="193"/>
      <c r="AA945" s="189" t="str">
        <f>'טבלה מרכזת תקן מקור'!A945</f>
        <v>תשושי נפש</v>
      </c>
      <c r="AB945" s="189">
        <f>'טבלה מרכזת תקן מקור'!B945</f>
        <v>60</v>
      </c>
      <c r="AC945" s="189" t="str">
        <f>'טבלה מרכזת תקן מקור'!C945</f>
        <v>ריהוט</v>
      </c>
      <c r="AD945" s="189" t="str">
        <f>'טבלה מרכזת תקן מקור'!D945</f>
        <v>חדר מזכירות וקבלה</v>
      </c>
      <c r="AE945" s="189" t="str">
        <f>'טבלה מרכזת תקן מקור'!E945</f>
        <v>שולחן משרדי + שלוחה + מגירות</v>
      </c>
      <c r="AF945" s="189">
        <f>'טבלה מרכזת תקן מקור'!F945</f>
        <v>1700</v>
      </c>
      <c r="AG945" s="189">
        <f>'טבלה מרכזת תקן מקור'!G945</f>
        <v>1</v>
      </c>
      <c r="AH945" s="189">
        <f>'טבלה מרכזת תקן מקור'!H945</f>
        <v>1700</v>
      </c>
    </row>
    <row r="946" spans="2:34" ht="29.25" thickBot="1" x14ac:dyDescent="0.25">
      <c r="B946" s="190" t="str">
        <f>תקן[[#This Row],[סוג מרכז]]</f>
        <v>תשושי נפש</v>
      </c>
      <c r="C946" s="190">
        <f>תקן[[#This Row],[גודל מרכז]]</f>
        <v>60</v>
      </c>
      <c r="D946" s="190" t="str">
        <f>תקן[[#This Row],[סוג פריט]]</f>
        <v>ריהוט</v>
      </c>
      <c r="E946" s="190" t="str">
        <f>תקן[[#This Row],[קטגוריה]]</f>
        <v>חדר מנהל</v>
      </c>
      <c r="F946" s="177" t="str">
        <f>תקן[[#This Row],[תיאור הפריט]]</f>
        <v>שולחן משרדי + שלוחה + מגירות</v>
      </c>
      <c r="G946" s="190">
        <f>תקן[[#This Row],[עלות פריט]]</f>
        <v>1700</v>
      </c>
      <c r="H946" s="190">
        <f>תקן[[#This Row],[כמות]]</f>
        <v>1</v>
      </c>
      <c r="I946" s="190">
        <f>תקן[[#This Row],[סהכ עלות]]</f>
        <v>1700</v>
      </c>
      <c r="J946" s="191"/>
      <c r="K946" s="179" t="str">
        <f t="shared" si="171"/>
        <v>שולחן משרדי + שלוחה + מגירות</v>
      </c>
      <c r="L946" s="180"/>
      <c r="M946" s="181">
        <f t="shared" si="169"/>
        <v>-1</v>
      </c>
      <c r="N946" s="181">
        <f t="shared" si="170"/>
        <v>0</v>
      </c>
      <c r="O946" s="180"/>
      <c r="P946" s="192"/>
      <c r="Q946" s="185" t="str">
        <f t="shared" si="165"/>
        <v>תשושי נפש</v>
      </c>
      <c r="R946" s="185">
        <f t="shared" si="166"/>
        <v>60</v>
      </c>
      <c r="S946" s="185" t="str">
        <f t="shared" si="167"/>
        <v>ריהוט</v>
      </c>
      <c r="T946" s="186" t="str">
        <f t="shared" si="168"/>
        <v>שולחן משרדי + שלוחה + מגירות</v>
      </c>
      <c r="U946" s="187">
        <f t="shared" si="162"/>
        <v>0</v>
      </c>
      <c r="V946" s="181">
        <f t="shared" si="163"/>
        <v>-1</v>
      </c>
      <c r="W946" s="181">
        <f t="shared" si="164"/>
        <v>1700</v>
      </c>
      <c r="X946" s="181">
        <f t="shared" si="172"/>
        <v>0</v>
      </c>
      <c r="Y946" s="193"/>
      <c r="AA946" s="189" t="str">
        <f>'טבלה מרכזת תקן מקור'!A946</f>
        <v>תשושי נפש</v>
      </c>
      <c r="AB946" s="189">
        <f>'טבלה מרכזת תקן מקור'!B946</f>
        <v>60</v>
      </c>
      <c r="AC946" s="189" t="str">
        <f>'טבלה מרכזת תקן מקור'!C946</f>
        <v>ריהוט</v>
      </c>
      <c r="AD946" s="189" t="str">
        <f>'טבלה מרכזת תקן מקור'!D946</f>
        <v>חדר מנהל</v>
      </c>
      <c r="AE946" s="189" t="str">
        <f>'טבלה מרכזת תקן מקור'!E946</f>
        <v>שולחן משרדי + שלוחה + מגירות</v>
      </c>
      <c r="AF946" s="189">
        <f>'טבלה מרכזת תקן מקור'!F946</f>
        <v>1700</v>
      </c>
      <c r="AG946" s="189">
        <f>'טבלה מרכזת תקן מקור'!G946</f>
        <v>1</v>
      </c>
      <c r="AH946" s="189">
        <f>'טבלה מרכזת תקן מקור'!H946</f>
        <v>1700</v>
      </c>
    </row>
    <row r="947" spans="2:34" ht="29.25" thickBot="1" x14ac:dyDescent="0.25">
      <c r="B947" s="190" t="str">
        <f>תקן[[#This Row],[סוג מרכז]]</f>
        <v>תשושי נפש</v>
      </c>
      <c r="C947" s="190">
        <f>תקן[[#This Row],[גודל מרכז]]</f>
        <v>60</v>
      </c>
      <c r="D947" s="190" t="str">
        <f>תקן[[#This Row],[סוג פריט]]</f>
        <v>ריהוט</v>
      </c>
      <c r="E947" s="190" t="str">
        <f>תקן[[#This Row],[קטגוריה]]</f>
        <v>חדרי צוות/רב תחומי</v>
      </c>
      <c r="F947" s="177" t="str">
        <f>תקן[[#This Row],[תיאור הפריט]]</f>
        <v>שולחן משרדי + שלוחה + מגירות</v>
      </c>
      <c r="G947" s="190">
        <f>תקן[[#This Row],[עלות פריט]]</f>
        <v>1700</v>
      </c>
      <c r="H947" s="190">
        <f>תקן[[#This Row],[כמות]]</f>
        <v>2</v>
      </c>
      <c r="I947" s="190">
        <f>תקן[[#This Row],[סהכ עלות]]</f>
        <v>3400</v>
      </c>
      <c r="J947" s="191"/>
      <c r="K947" s="179" t="str">
        <f t="shared" si="171"/>
        <v>שולחן משרדי + שלוחה + מגירות</v>
      </c>
      <c r="L947" s="180"/>
      <c r="M947" s="181">
        <f t="shared" si="169"/>
        <v>-2</v>
      </c>
      <c r="N947" s="181">
        <f t="shared" si="170"/>
        <v>0</v>
      </c>
      <c r="O947" s="180"/>
      <c r="P947" s="192"/>
      <c r="Q947" s="185" t="str">
        <f t="shared" si="165"/>
        <v>תשושי נפש</v>
      </c>
      <c r="R947" s="185">
        <f t="shared" si="166"/>
        <v>60</v>
      </c>
      <c r="S947" s="185" t="str">
        <f t="shared" si="167"/>
        <v>ריהוט</v>
      </c>
      <c r="T947" s="186" t="str">
        <f t="shared" si="168"/>
        <v>שולחן משרדי + שלוחה + מגירות</v>
      </c>
      <c r="U947" s="187">
        <f t="shared" si="162"/>
        <v>0</v>
      </c>
      <c r="V947" s="181">
        <f t="shared" si="163"/>
        <v>-2</v>
      </c>
      <c r="W947" s="181">
        <f t="shared" si="164"/>
        <v>1700</v>
      </c>
      <c r="X947" s="181">
        <f t="shared" si="172"/>
        <v>0</v>
      </c>
      <c r="Y947" s="193"/>
      <c r="AA947" s="189" t="str">
        <f>'טבלה מרכזת תקן מקור'!A947</f>
        <v>תשושי נפש</v>
      </c>
      <c r="AB947" s="189">
        <f>'טבלה מרכזת תקן מקור'!B947</f>
        <v>60</v>
      </c>
      <c r="AC947" s="189" t="str">
        <f>'טבלה מרכזת תקן מקור'!C947</f>
        <v>ריהוט</v>
      </c>
      <c r="AD947" s="189" t="str">
        <f>'טבלה מרכזת תקן מקור'!D947</f>
        <v>חדרי צוות/רב תחומי</v>
      </c>
      <c r="AE947" s="189" t="str">
        <f>'טבלה מרכזת תקן מקור'!E947</f>
        <v>שולחן משרדי + שלוחה + מגירות</v>
      </c>
      <c r="AF947" s="189">
        <f>'טבלה מרכזת תקן מקור'!F947</f>
        <v>1700</v>
      </c>
      <c r="AG947" s="189">
        <f>'טבלה מרכזת תקן מקור'!G947</f>
        <v>2</v>
      </c>
      <c r="AH947" s="189">
        <f>'טבלה מרכזת תקן מקור'!H947</f>
        <v>3400</v>
      </c>
    </row>
    <row r="948" spans="2:34" ht="15" thickBot="1" x14ac:dyDescent="0.25">
      <c r="B948" s="190" t="str">
        <f>תקן[[#This Row],[סוג מרכז]]</f>
        <v>תשושי נפש</v>
      </c>
      <c r="C948" s="190">
        <f>תקן[[#This Row],[גודל מרכז]]</f>
        <v>60</v>
      </c>
      <c r="D948" s="190" t="str">
        <f>תקן[[#This Row],[סוג פריט]]</f>
        <v>ריהוט</v>
      </c>
      <c r="E948" s="190" t="str">
        <f>תקן[[#This Row],[קטגוריה]]</f>
        <v>אולם כניסה</v>
      </c>
      <c r="F948" s="177" t="str">
        <f>תקן[[#This Row],[תיאור הפריט]]</f>
        <v xml:space="preserve">שולחן פינתי נמוך 60/60  </v>
      </c>
      <c r="G948" s="190">
        <f>תקן[[#This Row],[עלות פריט]]</f>
        <v>800</v>
      </c>
      <c r="H948" s="190">
        <f>תקן[[#This Row],[כמות]]</f>
        <v>2</v>
      </c>
      <c r="I948" s="190">
        <f>תקן[[#This Row],[סהכ עלות]]</f>
        <v>1600</v>
      </c>
      <c r="J948" s="191"/>
      <c r="K948" s="179" t="str">
        <f t="shared" si="171"/>
        <v xml:space="preserve">שולחן פינתי נמוך 60/60  </v>
      </c>
      <c r="L948" s="180"/>
      <c r="M948" s="181">
        <f t="shared" si="169"/>
        <v>-2</v>
      </c>
      <c r="N948" s="181">
        <f t="shared" si="170"/>
        <v>0</v>
      </c>
      <c r="O948" s="180"/>
      <c r="P948" s="192"/>
      <c r="Q948" s="185" t="str">
        <f t="shared" si="165"/>
        <v>תשושי נפש</v>
      </c>
      <c r="R948" s="185">
        <f t="shared" si="166"/>
        <v>60</v>
      </c>
      <c r="S948" s="185" t="str">
        <f t="shared" si="167"/>
        <v>ריהוט</v>
      </c>
      <c r="T948" s="186" t="str">
        <f t="shared" si="168"/>
        <v xml:space="preserve">שולחן פינתי נמוך 60/60  </v>
      </c>
      <c r="U948" s="187">
        <f t="shared" si="162"/>
        <v>0</v>
      </c>
      <c r="V948" s="181">
        <f t="shared" si="163"/>
        <v>-2</v>
      </c>
      <c r="W948" s="181">
        <f t="shared" si="164"/>
        <v>800</v>
      </c>
      <c r="X948" s="181">
        <f t="shared" si="172"/>
        <v>0</v>
      </c>
      <c r="Y948" s="193"/>
      <c r="AA948" s="189" t="str">
        <f>'טבלה מרכזת תקן מקור'!A948</f>
        <v>תשושי נפש</v>
      </c>
      <c r="AB948" s="189">
        <f>'טבלה מרכזת תקן מקור'!B948</f>
        <v>60</v>
      </c>
      <c r="AC948" s="189" t="str">
        <f>'טבלה מרכזת תקן מקור'!C948</f>
        <v>ריהוט</v>
      </c>
      <c r="AD948" s="189" t="str">
        <f>'טבלה מרכזת תקן מקור'!D948</f>
        <v>אולם כניסה</v>
      </c>
      <c r="AE948" s="189" t="str">
        <f>'טבלה מרכזת תקן מקור'!E948</f>
        <v xml:space="preserve">שולחן פינתי נמוך 60/60  </v>
      </c>
      <c r="AF948" s="189">
        <f>'טבלה מרכזת תקן מקור'!F948</f>
        <v>800</v>
      </c>
      <c r="AG948" s="189">
        <f>'טבלה מרכזת תקן מקור'!G948</f>
        <v>2</v>
      </c>
      <c r="AH948" s="189">
        <f>'טבלה מרכזת תקן מקור'!H948</f>
        <v>1600</v>
      </c>
    </row>
    <row r="949" spans="2:34" ht="15" thickBot="1" x14ac:dyDescent="0.25">
      <c r="B949" s="190" t="str">
        <f>תקן[[#This Row],[סוג מרכז]]</f>
        <v>תשושי נפש</v>
      </c>
      <c r="C949" s="190">
        <f>תקן[[#This Row],[גודל מרכז]]</f>
        <v>60</v>
      </c>
      <c r="D949" s="190" t="str">
        <f>תקן[[#This Row],[סוג פריט]]</f>
        <v>ריהוט</v>
      </c>
      <c r="E949" s="190" t="str">
        <f>תקן[[#This Row],[קטגוריה]]</f>
        <v>חדרי פעילות/תעסוקה</v>
      </c>
      <c r="F949" s="177" t="str">
        <f>תקן[[#This Row],[תיאור הפריט]]</f>
        <v>שולחן פעילות 6 מקומות</v>
      </c>
      <c r="G949" s="190">
        <f>תקן[[#This Row],[עלות פריט]]</f>
        <v>1500</v>
      </c>
      <c r="H949" s="190">
        <f>תקן[[#This Row],[כמות]]</f>
        <v>10</v>
      </c>
      <c r="I949" s="190">
        <f>תקן[[#This Row],[סהכ עלות]]</f>
        <v>15000</v>
      </c>
      <c r="J949" s="191"/>
      <c r="K949" s="179" t="str">
        <f t="shared" si="171"/>
        <v>שולחן פעילות 6 מקומות</v>
      </c>
      <c r="L949" s="180"/>
      <c r="M949" s="181">
        <f t="shared" si="169"/>
        <v>-10</v>
      </c>
      <c r="N949" s="181">
        <f t="shared" si="170"/>
        <v>0</v>
      </c>
      <c r="O949" s="180"/>
      <c r="P949" s="192"/>
      <c r="Q949" s="185" t="str">
        <f t="shared" si="165"/>
        <v>תשושי נפש</v>
      </c>
      <c r="R949" s="185">
        <f t="shared" si="166"/>
        <v>60</v>
      </c>
      <c r="S949" s="185" t="str">
        <f t="shared" si="167"/>
        <v>ריהוט</v>
      </c>
      <c r="T949" s="186" t="str">
        <f t="shared" si="168"/>
        <v>שולחן פעילות 6 מקומות</v>
      </c>
      <c r="U949" s="187">
        <f t="shared" si="162"/>
        <v>0</v>
      </c>
      <c r="V949" s="181">
        <f t="shared" si="163"/>
        <v>-10</v>
      </c>
      <c r="W949" s="181">
        <f t="shared" si="164"/>
        <v>1500</v>
      </c>
      <c r="X949" s="181">
        <f t="shared" si="172"/>
        <v>0</v>
      </c>
      <c r="Y949" s="193"/>
      <c r="AA949" s="189" t="str">
        <f>'טבלה מרכזת תקן מקור'!A949</f>
        <v>תשושי נפש</v>
      </c>
      <c r="AB949" s="189">
        <f>'טבלה מרכזת תקן מקור'!B949</f>
        <v>60</v>
      </c>
      <c r="AC949" s="189" t="str">
        <f>'טבלה מרכזת תקן מקור'!C949</f>
        <v>ריהוט</v>
      </c>
      <c r="AD949" s="189" t="str">
        <f>'טבלה מרכזת תקן מקור'!D949</f>
        <v>חדרי פעילות/תעסוקה</v>
      </c>
      <c r="AE949" s="189" t="str">
        <f>'טבלה מרכזת תקן מקור'!E949</f>
        <v>שולחן פעילות 6 מקומות</v>
      </c>
      <c r="AF949" s="189">
        <f>'טבלה מרכזת תקן מקור'!F949</f>
        <v>1500</v>
      </c>
      <c r="AG949" s="189">
        <f>'טבלה מרכזת תקן מקור'!G949</f>
        <v>10</v>
      </c>
      <c r="AH949" s="189">
        <f>'טבלה מרכזת תקן מקור'!H949</f>
        <v>15000</v>
      </c>
    </row>
    <row r="950" spans="2:34" ht="15" thickBot="1" x14ac:dyDescent="0.25">
      <c r="B950" s="190" t="str">
        <f>תקן[[#This Row],[סוג מרכז]]</f>
        <v>תשושי נפש</v>
      </c>
      <c r="C950" s="190">
        <f>תקן[[#This Row],[גודל מרכז]]</f>
        <v>60</v>
      </c>
      <c r="D950" s="190" t="str">
        <f>תקן[[#This Row],[סוג פריט]]</f>
        <v>ריהוט</v>
      </c>
      <c r="E950" s="190" t="str">
        <f>תקן[[#This Row],[קטגוריה]]</f>
        <v>חדרי צוות/רב תחומי</v>
      </c>
      <c r="F950" s="177" t="str">
        <f>תקן[[#This Row],[תיאור הפריט]]</f>
        <v>שולחן פעילות 6 מקומות</v>
      </c>
      <c r="G950" s="190">
        <f>תקן[[#This Row],[עלות פריט]]</f>
        <v>1500</v>
      </c>
      <c r="H950" s="190">
        <f>תקן[[#This Row],[כמות]]</f>
        <v>2</v>
      </c>
      <c r="I950" s="190">
        <f>תקן[[#This Row],[סהכ עלות]]</f>
        <v>3000</v>
      </c>
      <c r="J950" s="191"/>
      <c r="K950" s="179" t="str">
        <f t="shared" si="171"/>
        <v>שולחן פעילות 6 מקומות</v>
      </c>
      <c r="L950" s="180"/>
      <c r="M950" s="181">
        <f t="shared" si="169"/>
        <v>-2</v>
      </c>
      <c r="N950" s="181">
        <f t="shared" si="170"/>
        <v>0</v>
      </c>
      <c r="O950" s="180"/>
      <c r="P950" s="192"/>
      <c r="Q950" s="185" t="str">
        <f t="shared" si="165"/>
        <v>תשושי נפש</v>
      </c>
      <c r="R950" s="185">
        <f t="shared" si="166"/>
        <v>60</v>
      </c>
      <c r="S950" s="185" t="str">
        <f t="shared" si="167"/>
        <v>ריהוט</v>
      </c>
      <c r="T950" s="186" t="str">
        <f t="shared" si="168"/>
        <v>שולחן פעילות 6 מקומות</v>
      </c>
      <c r="U950" s="187">
        <f t="shared" si="162"/>
        <v>0</v>
      </c>
      <c r="V950" s="181">
        <f t="shared" si="163"/>
        <v>-2</v>
      </c>
      <c r="W950" s="181">
        <f t="shared" si="164"/>
        <v>1500</v>
      </c>
      <c r="X950" s="181">
        <f t="shared" si="172"/>
        <v>0</v>
      </c>
      <c r="Y950" s="193"/>
      <c r="AA950" s="189" t="str">
        <f>'טבלה מרכזת תקן מקור'!A950</f>
        <v>תשושי נפש</v>
      </c>
      <c r="AB950" s="189">
        <f>'טבלה מרכזת תקן מקור'!B950</f>
        <v>60</v>
      </c>
      <c r="AC950" s="189" t="str">
        <f>'טבלה מרכזת תקן מקור'!C950</f>
        <v>ריהוט</v>
      </c>
      <c r="AD950" s="189" t="str">
        <f>'טבלה מרכזת תקן מקור'!D950</f>
        <v>חדרי צוות/רב תחומי</v>
      </c>
      <c r="AE950" s="189" t="str">
        <f>'טבלה מרכזת תקן מקור'!E950</f>
        <v>שולחן פעילות 6 מקומות</v>
      </c>
      <c r="AF950" s="189">
        <f>'טבלה מרכזת תקן מקור'!F950</f>
        <v>1500</v>
      </c>
      <c r="AG950" s="189">
        <f>'טבלה מרכזת תקן מקור'!G950</f>
        <v>2</v>
      </c>
      <c r="AH950" s="189">
        <f>'טבלה מרכזת תקן מקור'!H950</f>
        <v>3000</v>
      </c>
    </row>
    <row r="951" spans="2:34" ht="15" thickBot="1" x14ac:dyDescent="0.25">
      <c r="B951" s="190" t="str">
        <f>תקן[[#This Row],[סוג מרכז]]</f>
        <v>תשושי נפש</v>
      </c>
      <c r="C951" s="190">
        <f>תקן[[#This Row],[גודל מרכז]]</f>
        <v>60</v>
      </c>
      <c r="D951" s="190" t="str">
        <f>תקן[[#This Row],[סוג פריט]]</f>
        <v>ריהוט</v>
      </c>
      <c r="E951" s="190" t="str">
        <f>תקן[[#This Row],[קטגוריה]]</f>
        <v>חצר פעילות ומנוחה</v>
      </c>
      <c r="F951" s="177" t="str">
        <f>תקן[[#This Row],[תיאור הפריט]]</f>
        <v>שמשיית גן</v>
      </c>
      <c r="G951" s="190">
        <f>תקן[[#This Row],[עלות פריט]]</f>
        <v>400</v>
      </c>
      <c r="H951" s="190">
        <f>תקן[[#This Row],[כמות]]</f>
        <v>2</v>
      </c>
      <c r="I951" s="190">
        <f>תקן[[#This Row],[סהכ עלות]]</f>
        <v>800</v>
      </c>
      <c r="J951" s="191"/>
      <c r="K951" s="179" t="str">
        <f t="shared" si="171"/>
        <v>שמשיית גן</v>
      </c>
      <c r="L951" s="180"/>
      <c r="M951" s="181">
        <f t="shared" si="169"/>
        <v>-2</v>
      </c>
      <c r="N951" s="181">
        <f t="shared" si="170"/>
        <v>0</v>
      </c>
      <c r="O951" s="180"/>
      <c r="P951" s="192"/>
      <c r="Q951" s="185" t="str">
        <f t="shared" si="165"/>
        <v>תשושי נפש</v>
      </c>
      <c r="R951" s="185">
        <f t="shared" si="166"/>
        <v>60</v>
      </c>
      <c r="S951" s="185" t="str">
        <f t="shared" si="167"/>
        <v>ריהוט</v>
      </c>
      <c r="T951" s="186" t="str">
        <f t="shared" si="168"/>
        <v>שמשיית גן</v>
      </c>
      <c r="U951" s="187">
        <f t="shared" si="162"/>
        <v>0</v>
      </c>
      <c r="V951" s="181">
        <f t="shared" si="163"/>
        <v>-2</v>
      </c>
      <c r="W951" s="181">
        <f t="shared" si="164"/>
        <v>400</v>
      </c>
      <c r="X951" s="181">
        <f t="shared" si="172"/>
        <v>0</v>
      </c>
      <c r="Y951" s="193"/>
      <c r="AA951" s="189" t="str">
        <f>'טבלה מרכזת תקן מקור'!A951</f>
        <v>תשושי נפש</v>
      </c>
      <c r="AB951" s="189">
        <f>'טבלה מרכזת תקן מקור'!B951</f>
        <v>60</v>
      </c>
      <c r="AC951" s="189" t="str">
        <f>'טבלה מרכזת תקן מקור'!C951</f>
        <v>ריהוט</v>
      </c>
      <c r="AD951" s="189" t="str">
        <f>'טבלה מרכזת תקן מקור'!D951</f>
        <v>חצר פעילות ומנוחה</v>
      </c>
      <c r="AE951" s="189" t="str">
        <f>'טבלה מרכזת תקן מקור'!E951</f>
        <v>שמשיית גן</v>
      </c>
      <c r="AF951" s="189">
        <f>'טבלה מרכזת תקן מקור'!F951</f>
        <v>400</v>
      </c>
      <c r="AG951" s="189">
        <f>'טבלה מרכזת תקן מקור'!G951</f>
        <v>2</v>
      </c>
      <c r="AH951" s="189">
        <f>'טבלה מרכזת תקן מקור'!H951</f>
        <v>800</v>
      </c>
    </row>
    <row r="952" spans="2:34" ht="15" thickBot="1" x14ac:dyDescent="0.25">
      <c r="B952" s="190" t="str">
        <f>תקן[[#This Row],[סוג מרכז]]</f>
        <v>תשושי נפש</v>
      </c>
      <c r="C952" s="190">
        <f>תקן[[#This Row],[גודל מרכז]]</f>
        <v>60</v>
      </c>
      <c r="D952" s="190" t="str">
        <f>תקן[[#This Row],[סוג פריט]]</f>
        <v>ריהוט</v>
      </c>
      <c r="E952" s="190" t="str">
        <f>תקן[[#This Row],[קטגוריה]]</f>
        <v>מלתחה</v>
      </c>
      <c r="F952" s="177" t="str">
        <f>תקן[[#This Row],[תיאור הפריט]]</f>
        <v>תא אישי עם נעילה</v>
      </c>
      <c r="G952" s="190">
        <f>תקן[[#This Row],[עלות פריט]]</f>
        <v>250</v>
      </c>
      <c r="H952" s="190">
        <f>תקן[[#This Row],[כמות]]</f>
        <v>20</v>
      </c>
      <c r="I952" s="190">
        <f>תקן[[#This Row],[סהכ עלות]]</f>
        <v>5000</v>
      </c>
      <c r="J952" s="191"/>
      <c r="K952" s="179" t="str">
        <f t="shared" si="171"/>
        <v>תא אישי עם נעילה</v>
      </c>
      <c r="L952" s="180"/>
      <c r="M952" s="181">
        <f t="shared" si="169"/>
        <v>-20</v>
      </c>
      <c r="N952" s="181">
        <f t="shared" si="170"/>
        <v>0</v>
      </c>
      <c r="O952" s="180"/>
      <c r="P952" s="192"/>
      <c r="Q952" s="185" t="str">
        <f t="shared" si="165"/>
        <v>תשושי נפש</v>
      </c>
      <c r="R952" s="185">
        <f t="shared" si="166"/>
        <v>60</v>
      </c>
      <c r="S952" s="185" t="str">
        <f t="shared" si="167"/>
        <v>ריהוט</v>
      </c>
      <c r="T952" s="186" t="str">
        <f t="shared" si="168"/>
        <v>תא אישי עם נעילה</v>
      </c>
      <c r="U952" s="187">
        <f t="shared" si="162"/>
        <v>0</v>
      </c>
      <c r="V952" s="181">
        <f t="shared" si="163"/>
        <v>-20</v>
      </c>
      <c r="W952" s="181">
        <f t="shared" si="164"/>
        <v>250</v>
      </c>
      <c r="X952" s="181">
        <f t="shared" si="172"/>
        <v>0</v>
      </c>
      <c r="Y952" s="193"/>
      <c r="AA952" s="189" t="str">
        <f>'טבלה מרכזת תקן מקור'!A952</f>
        <v>תשושי נפש</v>
      </c>
      <c r="AB952" s="189">
        <f>'טבלה מרכזת תקן מקור'!B952</f>
        <v>60</v>
      </c>
      <c r="AC952" s="189" t="str">
        <f>'טבלה מרכזת תקן מקור'!C952</f>
        <v>ריהוט</v>
      </c>
      <c r="AD952" s="189" t="str">
        <f>'טבלה מרכזת תקן מקור'!D952</f>
        <v>מלתחה</v>
      </c>
      <c r="AE952" s="189" t="str">
        <f>'טבלה מרכזת תקן מקור'!E952</f>
        <v>תא אישי עם נעילה</v>
      </c>
      <c r="AF952" s="189">
        <f>'טבלה מרכזת תקן מקור'!F952</f>
        <v>250</v>
      </c>
      <c r="AG952" s="189">
        <f>'טבלה מרכזת תקן מקור'!G952</f>
        <v>20</v>
      </c>
      <c r="AH952" s="189">
        <f>'טבלה מרכזת תקן מקור'!H952</f>
        <v>5000</v>
      </c>
    </row>
    <row r="953" spans="2:34" ht="15" thickBot="1" x14ac:dyDescent="0.25">
      <c r="B953" s="190" t="str">
        <f>תקן[[#This Row],[סוג מרכז]]</f>
        <v>תשושי נפש</v>
      </c>
      <c r="C953" s="190">
        <f>תקן[[#This Row],[גודל מרכז]]</f>
        <v>60</v>
      </c>
      <c r="D953" s="190" t="str">
        <f>תקן[[#This Row],[סוג פריט]]</f>
        <v>ריהוט</v>
      </c>
      <c r="E953" s="190" t="str">
        <f>תקן[[#This Row],[קטגוריה]]</f>
        <v>שירותי צוות ומלתחה</v>
      </c>
      <c r="F953" s="177" t="str">
        <f>תקן[[#This Row],[תיאור הפריט]]</f>
        <v>תא אישי עם נעילה</v>
      </c>
      <c r="G953" s="190">
        <f>תקן[[#This Row],[עלות פריט]]</f>
        <v>250</v>
      </c>
      <c r="H953" s="190">
        <f>תקן[[#This Row],[כמות]]</f>
        <v>13</v>
      </c>
      <c r="I953" s="190">
        <f>תקן[[#This Row],[סהכ עלות]]</f>
        <v>3250</v>
      </c>
      <c r="J953" s="191"/>
      <c r="K953" s="179" t="str">
        <f t="shared" si="171"/>
        <v>תא אישי עם נעילה</v>
      </c>
      <c r="L953" s="180"/>
      <c r="M953" s="181">
        <f t="shared" si="169"/>
        <v>-13</v>
      </c>
      <c r="N953" s="181">
        <f t="shared" si="170"/>
        <v>0</v>
      </c>
      <c r="O953" s="180"/>
      <c r="P953" s="192"/>
      <c r="Q953" s="185" t="str">
        <f t="shared" si="165"/>
        <v>תשושי נפש</v>
      </c>
      <c r="R953" s="185">
        <f t="shared" si="166"/>
        <v>60</v>
      </c>
      <c r="S953" s="185" t="str">
        <f t="shared" si="167"/>
        <v>ריהוט</v>
      </c>
      <c r="T953" s="186" t="str">
        <f t="shared" si="168"/>
        <v>תא אישי עם נעילה</v>
      </c>
      <c r="U953" s="187">
        <f t="shared" si="162"/>
        <v>0</v>
      </c>
      <c r="V953" s="181">
        <f t="shared" si="163"/>
        <v>-13</v>
      </c>
      <c r="W953" s="181">
        <f t="shared" si="164"/>
        <v>250</v>
      </c>
      <c r="X953" s="181">
        <f t="shared" si="172"/>
        <v>0</v>
      </c>
      <c r="Y953" s="193"/>
      <c r="AA953" s="189" t="str">
        <f>'טבלה מרכזת תקן מקור'!A953</f>
        <v>תשושי נפש</v>
      </c>
      <c r="AB953" s="189">
        <f>'טבלה מרכזת תקן מקור'!B953</f>
        <v>60</v>
      </c>
      <c r="AC953" s="189" t="str">
        <f>'טבלה מרכזת תקן מקור'!C953</f>
        <v>ריהוט</v>
      </c>
      <c r="AD953" s="189" t="str">
        <f>'טבלה מרכזת תקן מקור'!D953</f>
        <v>שירותי צוות ומלתחה</v>
      </c>
      <c r="AE953" s="189" t="str">
        <f>'טבלה מרכזת תקן מקור'!E953</f>
        <v>תא אישי עם נעילה</v>
      </c>
      <c r="AF953" s="189">
        <f>'טבלה מרכזת תקן מקור'!F953</f>
        <v>250</v>
      </c>
      <c r="AG953" s="189">
        <f>'טבלה מרכזת תקן מקור'!G953</f>
        <v>13</v>
      </c>
      <c r="AH953" s="189">
        <f>'טבלה מרכזת תקן מקור'!H953</f>
        <v>3250</v>
      </c>
    </row>
    <row r="954" spans="2:34" ht="15" thickBot="1" x14ac:dyDescent="0.25">
      <c r="B954" s="190" t="str">
        <f>תקן[[#This Row],[סוג מרכז]]</f>
        <v>תשושים-אופק</v>
      </c>
      <c r="C954" s="190">
        <f>תקן[[#This Row],[גודל מרכז]]</f>
        <v>60</v>
      </c>
      <c r="D954" s="190" t="str">
        <f>תקן[[#This Row],[סוג פריט]]</f>
        <v>אביזרים</v>
      </c>
      <c r="E954" s="190" t="str">
        <f>תקן[[#This Row],[קטגוריה]]</f>
        <v>כללי</v>
      </c>
      <c r="F954" s="177" t="str">
        <f>תקן[[#This Row],[תיאור הפריט]]</f>
        <v xml:space="preserve"> שילוט לחדרים (תקציב)</v>
      </c>
      <c r="G954" s="190">
        <f>תקן[[#This Row],[עלות פריט]]</f>
        <v>250</v>
      </c>
      <c r="H954" s="190">
        <f>תקן[[#This Row],[כמות]]</f>
        <v>10</v>
      </c>
      <c r="I954" s="190">
        <f>תקן[[#This Row],[סהכ עלות]]</f>
        <v>2500</v>
      </c>
      <c r="J954" s="191"/>
      <c r="K954" s="179" t="str">
        <f t="shared" si="171"/>
        <v xml:space="preserve"> שילוט לחדרים (תקציב)</v>
      </c>
      <c r="L954" s="180"/>
      <c r="M954" s="181">
        <f t="shared" si="169"/>
        <v>-10</v>
      </c>
      <c r="N954" s="181">
        <f t="shared" si="170"/>
        <v>0</v>
      </c>
      <c r="O954" s="180"/>
      <c r="P954" s="192"/>
      <c r="Q954" s="185" t="str">
        <f t="shared" si="165"/>
        <v>תשושים-אופק</v>
      </c>
      <c r="R954" s="185">
        <f t="shared" si="166"/>
        <v>60</v>
      </c>
      <c r="S954" s="185" t="str">
        <f t="shared" si="167"/>
        <v>אביזרים</v>
      </c>
      <c r="T954" s="186" t="str">
        <f t="shared" si="168"/>
        <v xml:space="preserve"> שילוט לחדרים (תקציב)</v>
      </c>
      <c r="U954" s="187">
        <f t="shared" si="162"/>
        <v>0</v>
      </c>
      <c r="V954" s="181">
        <f t="shared" si="163"/>
        <v>-10</v>
      </c>
      <c r="W954" s="181">
        <f t="shared" si="164"/>
        <v>250</v>
      </c>
      <c r="X954" s="181">
        <f t="shared" si="172"/>
        <v>0</v>
      </c>
      <c r="Y954" s="193"/>
      <c r="AA954" s="189" t="str">
        <f>'טבלה מרכזת תקן מקור'!A954</f>
        <v>תשושים-אופק</v>
      </c>
      <c r="AB954" s="189">
        <f>'טבלה מרכזת תקן מקור'!B954</f>
        <v>60</v>
      </c>
      <c r="AC954" s="189" t="str">
        <f>'טבלה מרכזת תקן מקור'!C954</f>
        <v>אביזרים</v>
      </c>
      <c r="AD954" s="189" t="str">
        <f>'טבלה מרכזת תקן מקור'!D954</f>
        <v>כללי</v>
      </c>
      <c r="AE954" s="189" t="str">
        <f>'טבלה מרכזת תקן מקור'!E954</f>
        <v xml:space="preserve"> שילוט לחדרים (תקציב)</v>
      </c>
      <c r="AF954" s="189">
        <f>'טבלה מרכזת תקן מקור'!F954</f>
        <v>250</v>
      </c>
      <c r="AG954" s="189">
        <f>'טבלה מרכזת תקן מקור'!G954</f>
        <v>10</v>
      </c>
      <c r="AH954" s="189">
        <f>'טבלה מרכזת תקן מקור'!H954</f>
        <v>2500</v>
      </c>
    </row>
    <row r="955" spans="2:34" ht="29.25" thickBot="1" x14ac:dyDescent="0.25">
      <c r="B955" s="190" t="str">
        <f>תקן[[#This Row],[סוג מרכז]]</f>
        <v>תשושים-אופק</v>
      </c>
      <c r="C955" s="190">
        <f>תקן[[#This Row],[גודל מרכז]]</f>
        <v>60</v>
      </c>
      <c r="D955" s="190" t="str">
        <f>תקן[[#This Row],[סוג פריט]]</f>
        <v>אביזרים</v>
      </c>
      <c r="E955" s="190" t="str">
        <f>תקן[[#This Row],[קטגוריה]]</f>
        <v>חדר מזכירות וקבלה</v>
      </c>
      <c r="F955" s="177" t="str">
        <f>תקן[[#This Row],[תיאור הפריט]]</f>
        <v>אביזרים (לוח מודעות, פח, פריטי עיצוב)</v>
      </c>
      <c r="G955" s="190">
        <f>תקן[[#This Row],[עלות פריט]]</f>
        <v>500</v>
      </c>
      <c r="H955" s="190">
        <f>תקן[[#This Row],[כמות]]</f>
        <v>1</v>
      </c>
      <c r="I955" s="190">
        <f>תקן[[#This Row],[סהכ עלות]]</f>
        <v>500</v>
      </c>
      <c r="J955" s="191"/>
      <c r="K955" s="179" t="str">
        <f t="shared" si="171"/>
        <v>אביזרים (לוח מודעות, פח, פריטי עיצוב)</v>
      </c>
      <c r="L955" s="180"/>
      <c r="M955" s="181">
        <f t="shared" si="169"/>
        <v>-1</v>
      </c>
      <c r="N955" s="181">
        <f t="shared" si="170"/>
        <v>0</v>
      </c>
      <c r="O955" s="180"/>
      <c r="P955" s="192"/>
      <c r="Q955" s="185" t="str">
        <f t="shared" si="165"/>
        <v>תשושים-אופק</v>
      </c>
      <c r="R955" s="185">
        <f t="shared" si="166"/>
        <v>60</v>
      </c>
      <c r="S955" s="185" t="str">
        <f t="shared" si="167"/>
        <v>אביזרים</v>
      </c>
      <c r="T955" s="186" t="str">
        <f t="shared" si="168"/>
        <v>אביזרים (לוח מודעות, פח, פריטי עיצוב)</v>
      </c>
      <c r="U955" s="187">
        <f t="shared" si="162"/>
        <v>0</v>
      </c>
      <c r="V955" s="181">
        <f t="shared" si="163"/>
        <v>-1</v>
      </c>
      <c r="W955" s="181">
        <f t="shared" si="164"/>
        <v>500</v>
      </c>
      <c r="X955" s="181">
        <f t="shared" si="172"/>
        <v>0</v>
      </c>
      <c r="Y955" s="193"/>
      <c r="AA955" s="189" t="str">
        <f>'טבלה מרכזת תקן מקור'!A955</f>
        <v>תשושים-אופק</v>
      </c>
      <c r="AB955" s="189">
        <f>'טבלה מרכזת תקן מקור'!B955</f>
        <v>60</v>
      </c>
      <c r="AC955" s="189" t="str">
        <f>'טבלה מרכזת תקן מקור'!C955</f>
        <v>אביזרים</v>
      </c>
      <c r="AD955" s="189" t="str">
        <f>'טבלה מרכזת תקן מקור'!D955</f>
        <v>חדר מזכירות וקבלה</v>
      </c>
      <c r="AE955" s="189" t="str">
        <f>'טבלה מרכזת תקן מקור'!E955</f>
        <v>אביזרים (לוח מודעות, פח, פריטי עיצוב)</v>
      </c>
      <c r="AF955" s="189">
        <f>'טבלה מרכזת תקן מקור'!F955</f>
        <v>500</v>
      </c>
      <c r="AG955" s="189">
        <f>'טבלה מרכזת תקן מקור'!G955</f>
        <v>1</v>
      </c>
      <c r="AH955" s="189">
        <f>'טבלה מרכזת תקן מקור'!H955</f>
        <v>500</v>
      </c>
    </row>
    <row r="956" spans="2:34" ht="29.25" thickBot="1" x14ac:dyDescent="0.25">
      <c r="B956" s="190" t="str">
        <f>תקן[[#This Row],[סוג מרכז]]</f>
        <v>תשושים-אופק</v>
      </c>
      <c r="C956" s="190">
        <f>תקן[[#This Row],[גודל מרכז]]</f>
        <v>60</v>
      </c>
      <c r="D956" s="190" t="str">
        <f>תקן[[#This Row],[סוג פריט]]</f>
        <v>אביזרים</v>
      </c>
      <c r="E956" s="190" t="str">
        <f>תקן[[#This Row],[קטגוריה]]</f>
        <v>חדר מנהל</v>
      </c>
      <c r="F956" s="177" t="str">
        <f>תקן[[#This Row],[תיאור הפריט]]</f>
        <v>אביזרים (לוח מודעות, פח, פריטי עיצוב)</v>
      </c>
      <c r="G956" s="190">
        <f>תקן[[#This Row],[עלות פריט]]</f>
        <v>500</v>
      </c>
      <c r="H956" s="190">
        <f>תקן[[#This Row],[כמות]]</f>
        <v>1</v>
      </c>
      <c r="I956" s="190">
        <f>תקן[[#This Row],[סהכ עלות]]</f>
        <v>500</v>
      </c>
      <c r="J956" s="191"/>
      <c r="K956" s="179" t="str">
        <f t="shared" si="171"/>
        <v>אביזרים (לוח מודעות, פח, פריטי עיצוב)</v>
      </c>
      <c r="L956" s="180"/>
      <c r="M956" s="181">
        <f t="shared" si="169"/>
        <v>-1</v>
      </c>
      <c r="N956" s="181">
        <f t="shared" si="170"/>
        <v>0</v>
      </c>
      <c r="O956" s="180"/>
      <c r="P956" s="192"/>
      <c r="Q956" s="185" t="str">
        <f t="shared" si="165"/>
        <v>תשושים-אופק</v>
      </c>
      <c r="R956" s="185">
        <f t="shared" si="166"/>
        <v>60</v>
      </c>
      <c r="S956" s="185" t="str">
        <f t="shared" si="167"/>
        <v>אביזרים</v>
      </c>
      <c r="T956" s="186" t="str">
        <f t="shared" si="168"/>
        <v>אביזרים (לוח מודעות, פח, פריטי עיצוב)</v>
      </c>
      <c r="U956" s="187">
        <f t="shared" si="162"/>
        <v>0</v>
      </c>
      <c r="V956" s="181">
        <f t="shared" si="163"/>
        <v>-1</v>
      </c>
      <c r="W956" s="181">
        <f t="shared" si="164"/>
        <v>500</v>
      </c>
      <c r="X956" s="181">
        <f t="shared" si="172"/>
        <v>0</v>
      </c>
      <c r="Y956" s="193"/>
      <c r="AA956" s="189" t="str">
        <f>'טבלה מרכזת תקן מקור'!A956</f>
        <v>תשושים-אופק</v>
      </c>
      <c r="AB956" s="189">
        <f>'טבלה מרכזת תקן מקור'!B956</f>
        <v>60</v>
      </c>
      <c r="AC956" s="189" t="str">
        <f>'טבלה מרכזת תקן מקור'!C956</f>
        <v>אביזרים</v>
      </c>
      <c r="AD956" s="189" t="str">
        <f>'טבלה מרכזת תקן מקור'!D956</f>
        <v>חדר מנהל</v>
      </c>
      <c r="AE956" s="189" t="str">
        <f>'טבלה מרכזת תקן מקור'!E956</f>
        <v>אביזרים (לוח מודעות, פח, פריטי עיצוב)</v>
      </c>
      <c r="AF956" s="189">
        <f>'טבלה מרכזת תקן מקור'!F956</f>
        <v>500</v>
      </c>
      <c r="AG956" s="189">
        <f>'טבלה מרכזת תקן מקור'!G956</f>
        <v>1</v>
      </c>
      <c r="AH956" s="189">
        <f>'טבלה מרכזת תקן מקור'!H956</f>
        <v>500</v>
      </c>
    </row>
    <row r="957" spans="2:34" ht="43.5" thickBot="1" x14ac:dyDescent="0.25">
      <c r="B957" s="190" t="str">
        <f>תקן[[#This Row],[סוג מרכז]]</f>
        <v>תשושים-אופק</v>
      </c>
      <c r="C957" s="190">
        <f>תקן[[#This Row],[גודל מרכז]]</f>
        <v>60</v>
      </c>
      <c r="D957" s="190" t="str">
        <f>תקן[[#This Row],[סוג פריט]]</f>
        <v>אביזרים</v>
      </c>
      <c r="E957" s="190" t="str">
        <f>תקן[[#This Row],[קטגוריה]]</f>
        <v>שירותי צוות ומלתחה</v>
      </c>
      <c r="F957" s="177" t="str">
        <f>תקן[[#This Row],[תיאור הפריט]]</f>
        <v>אביזרים (מתקן לסבון נוזלי, מתקן טואלט, מתקן מגבות נייר,פח וכדו')</v>
      </c>
      <c r="G957" s="190">
        <f>תקן[[#This Row],[עלות פריט]]</f>
        <v>500</v>
      </c>
      <c r="H957" s="190">
        <f>תקן[[#This Row],[כמות]]</f>
        <v>1</v>
      </c>
      <c r="I957" s="190">
        <f>תקן[[#This Row],[סהכ עלות]]</f>
        <v>500</v>
      </c>
      <c r="J957" s="191"/>
      <c r="K957" s="179" t="str">
        <f t="shared" si="171"/>
        <v>אביזרים (מתקן לסבון נוזלי, מתקן טואלט, מתקן מגבות נייר,פח וכדו')</v>
      </c>
      <c r="L957" s="180"/>
      <c r="M957" s="181">
        <f t="shared" si="169"/>
        <v>-1</v>
      </c>
      <c r="N957" s="181">
        <f t="shared" si="170"/>
        <v>0</v>
      </c>
      <c r="O957" s="180"/>
      <c r="P957" s="192"/>
      <c r="Q957" s="185" t="str">
        <f t="shared" si="165"/>
        <v>תשושים-אופק</v>
      </c>
      <c r="R957" s="185">
        <f t="shared" si="166"/>
        <v>60</v>
      </c>
      <c r="S957" s="185" t="str">
        <f t="shared" si="167"/>
        <v>אביזרים</v>
      </c>
      <c r="T957" s="186" t="str">
        <f t="shared" si="168"/>
        <v>אביזרים (מתקן לסבון נוזלי, מתקן טואלט, מתקן מגבות נייר,פח וכדו')</v>
      </c>
      <c r="U957" s="187">
        <f t="shared" si="162"/>
        <v>0</v>
      </c>
      <c r="V957" s="181">
        <f t="shared" si="163"/>
        <v>-1</v>
      </c>
      <c r="W957" s="181">
        <f t="shared" si="164"/>
        <v>500</v>
      </c>
      <c r="X957" s="181">
        <f t="shared" si="172"/>
        <v>0</v>
      </c>
      <c r="Y957" s="193"/>
      <c r="AA957" s="189" t="str">
        <f>'טבלה מרכזת תקן מקור'!A957</f>
        <v>תשושים-אופק</v>
      </c>
      <c r="AB957" s="189">
        <f>'טבלה מרכזת תקן מקור'!B957</f>
        <v>60</v>
      </c>
      <c r="AC957" s="189" t="str">
        <f>'טבלה מרכזת תקן מקור'!C957</f>
        <v>אביזרים</v>
      </c>
      <c r="AD957" s="189" t="str">
        <f>'טבלה מרכזת תקן מקור'!D957</f>
        <v>שירותי צוות ומלתחה</v>
      </c>
      <c r="AE957" s="189" t="str">
        <f>'טבלה מרכזת תקן מקור'!E957</f>
        <v>אביזרים (מתקן לסבון נוזלי, מתקן טואלט, מתקן מגבות נייר,פח וכדו')</v>
      </c>
      <c r="AF957" s="189">
        <f>'טבלה מרכזת תקן מקור'!F957</f>
        <v>500</v>
      </c>
      <c r="AG957" s="189">
        <f>'טבלה מרכזת תקן מקור'!G957</f>
        <v>1</v>
      </c>
      <c r="AH957" s="189">
        <f>'טבלה מרכזת תקן מקור'!H957</f>
        <v>500</v>
      </c>
    </row>
    <row r="958" spans="2:34" ht="57.75" thickBot="1" x14ac:dyDescent="0.25">
      <c r="B958" s="190" t="str">
        <f>תקן[[#This Row],[סוג מרכז]]</f>
        <v>תשושים-אופק</v>
      </c>
      <c r="C958" s="190">
        <f>תקן[[#This Row],[גודל מרכז]]</f>
        <v>60</v>
      </c>
      <c r="D958" s="190" t="str">
        <f>תקן[[#This Row],[סוג פריט]]</f>
        <v>אביזרים</v>
      </c>
      <c r="E958" s="190" t="str">
        <f>תקן[[#This Row],[קטגוריה]]</f>
        <v>שירותים ציבוריים</v>
      </c>
      <c r="F958" s="177" t="str">
        <f>תקן[[#This Row],[תיאור הפריט]]</f>
        <v>אביזרים (מתקן לסבון נוזלי, מתקן טואלט, מתקן מגבות נייר,פח,ידיות אחיזה)</v>
      </c>
      <c r="G958" s="190">
        <f>תקן[[#This Row],[עלות פריט]]</f>
        <v>500</v>
      </c>
      <c r="H958" s="190">
        <f>תקן[[#This Row],[כמות]]</f>
        <v>4</v>
      </c>
      <c r="I958" s="190">
        <f>תקן[[#This Row],[סהכ עלות]]</f>
        <v>2000</v>
      </c>
      <c r="J958" s="191"/>
      <c r="K958" s="179" t="str">
        <f t="shared" si="171"/>
        <v>אביזרים (מתקן לסבון נוזלי, מתקן טואלט, מתקן מגבות נייר,פח,ידיות אחיזה)</v>
      </c>
      <c r="L958" s="180"/>
      <c r="M958" s="181">
        <f t="shared" si="169"/>
        <v>-4</v>
      </c>
      <c r="N958" s="181">
        <f t="shared" si="170"/>
        <v>0</v>
      </c>
      <c r="O958" s="180"/>
      <c r="P958" s="192"/>
      <c r="Q958" s="185" t="str">
        <f t="shared" si="165"/>
        <v>תשושים-אופק</v>
      </c>
      <c r="R958" s="185">
        <f t="shared" si="166"/>
        <v>60</v>
      </c>
      <c r="S958" s="185" t="str">
        <f t="shared" si="167"/>
        <v>אביזרים</v>
      </c>
      <c r="T958" s="186" t="str">
        <f t="shared" si="168"/>
        <v>אביזרים (מתקן לסבון נוזלי, מתקן טואלט, מתקן מגבות נייר,פח,ידיות אחיזה)</v>
      </c>
      <c r="U958" s="187">
        <f t="shared" si="162"/>
        <v>0</v>
      </c>
      <c r="V958" s="181">
        <f t="shared" si="163"/>
        <v>-4</v>
      </c>
      <c r="W958" s="181">
        <f t="shared" si="164"/>
        <v>500</v>
      </c>
      <c r="X958" s="181">
        <f t="shared" si="172"/>
        <v>0</v>
      </c>
      <c r="Y958" s="193"/>
      <c r="AA958" s="189" t="str">
        <f>'טבלה מרכזת תקן מקור'!A958</f>
        <v>תשושים-אופק</v>
      </c>
      <c r="AB958" s="189">
        <f>'טבלה מרכזת תקן מקור'!B958</f>
        <v>60</v>
      </c>
      <c r="AC958" s="189" t="str">
        <f>'טבלה מרכזת תקן מקור'!C958</f>
        <v>אביזרים</v>
      </c>
      <c r="AD958" s="189" t="str">
        <f>'טבלה מרכזת תקן מקור'!D958</f>
        <v>שירותים ציבוריים</v>
      </c>
      <c r="AE958" s="189" t="str">
        <f>'טבלה מרכזת תקן מקור'!E958</f>
        <v>אביזרים (מתקן לסבון נוזלי, מתקן טואלט, מתקן מגבות נייר,פח,ידיות אחיזה)</v>
      </c>
      <c r="AF958" s="189">
        <f>'טבלה מרכזת תקן מקור'!F958</f>
        <v>500</v>
      </c>
      <c r="AG958" s="189">
        <f>'טבלה מרכזת תקן מקור'!G958</f>
        <v>4</v>
      </c>
      <c r="AH958" s="189">
        <f>'טבלה מרכזת תקן מקור'!H958</f>
        <v>2000</v>
      </c>
    </row>
    <row r="959" spans="2:34" ht="57.75" thickBot="1" x14ac:dyDescent="0.25">
      <c r="B959" s="190" t="str">
        <f>תקן[[#This Row],[סוג מרכז]]</f>
        <v>תשושים-אופק</v>
      </c>
      <c r="C959" s="190">
        <f>תקן[[#This Row],[גודל מרכז]]</f>
        <v>60</v>
      </c>
      <c r="D959" s="190" t="str">
        <f>תקן[[#This Row],[סוג פריט]]</f>
        <v>אביזרים</v>
      </c>
      <c r="E959" s="190" t="str">
        <f>תקן[[#This Row],[קטגוריה]]</f>
        <v>אולם כניסה</v>
      </c>
      <c r="F959" s="177" t="str">
        <f>תקן[[#This Row],[תיאור הפריט]]</f>
        <v>אביזרים (פח אשפה, מיכלי צמחים, מתקן מטריות, שעון קיר, אביזרי עיצוב)</v>
      </c>
      <c r="G959" s="190">
        <f>תקן[[#This Row],[עלות פריט]]</f>
        <v>500</v>
      </c>
      <c r="H959" s="190">
        <f>תקן[[#This Row],[כמות]]</f>
        <v>3</v>
      </c>
      <c r="I959" s="190">
        <f>תקן[[#This Row],[סהכ עלות]]</f>
        <v>1500</v>
      </c>
      <c r="J959" s="191"/>
      <c r="K959" s="179" t="str">
        <f t="shared" si="171"/>
        <v>אביזרים (פח אשפה, מיכלי צמחים, מתקן מטריות, שעון קיר, אביזרי עיצוב)</v>
      </c>
      <c r="L959" s="180"/>
      <c r="M959" s="181">
        <f t="shared" si="169"/>
        <v>-3</v>
      </c>
      <c r="N959" s="181">
        <f t="shared" si="170"/>
        <v>0</v>
      </c>
      <c r="O959" s="180"/>
      <c r="P959" s="192"/>
      <c r="Q959" s="185" t="str">
        <f t="shared" si="165"/>
        <v>תשושים-אופק</v>
      </c>
      <c r="R959" s="185">
        <f t="shared" si="166"/>
        <v>60</v>
      </c>
      <c r="S959" s="185" t="str">
        <f t="shared" si="167"/>
        <v>אביזרים</v>
      </c>
      <c r="T959" s="186" t="str">
        <f t="shared" si="168"/>
        <v>אביזרים (פח אשפה, מיכלי צמחים, מתקן מטריות, שעון קיר, אביזרי עיצוב)</v>
      </c>
      <c r="U959" s="187">
        <f t="shared" si="162"/>
        <v>0</v>
      </c>
      <c r="V959" s="181">
        <f t="shared" si="163"/>
        <v>-3</v>
      </c>
      <c r="W959" s="181">
        <f t="shared" si="164"/>
        <v>500</v>
      </c>
      <c r="X959" s="181">
        <f t="shared" si="172"/>
        <v>0</v>
      </c>
      <c r="Y959" s="193"/>
      <c r="AA959" s="189" t="str">
        <f>'טבלה מרכזת תקן מקור'!A959</f>
        <v>תשושים-אופק</v>
      </c>
      <c r="AB959" s="189">
        <f>'טבלה מרכזת תקן מקור'!B959</f>
        <v>60</v>
      </c>
      <c r="AC959" s="189" t="str">
        <f>'טבלה מרכזת תקן מקור'!C959</f>
        <v>אביזרים</v>
      </c>
      <c r="AD959" s="189" t="str">
        <f>'טבלה מרכזת תקן מקור'!D959</f>
        <v>אולם כניסה</v>
      </c>
      <c r="AE959" s="189" t="str">
        <f>'טבלה מרכזת תקן מקור'!E959</f>
        <v>אביזרים (פח אשפה, מיכלי צמחים, מתקן מטריות, שעון קיר, אביזרי עיצוב)</v>
      </c>
      <c r="AF959" s="189">
        <f>'טבלה מרכזת תקן מקור'!F959</f>
        <v>500</v>
      </c>
      <c r="AG959" s="189">
        <f>'טבלה מרכזת תקן מקור'!G959</f>
        <v>3</v>
      </c>
      <c r="AH959" s="189">
        <f>'טבלה מרכזת תקן מקור'!H959</f>
        <v>1500</v>
      </c>
    </row>
    <row r="960" spans="2:34" ht="29.25" thickBot="1" x14ac:dyDescent="0.25">
      <c r="B960" s="190" t="str">
        <f>תקן[[#This Row],[סוג מרכז]]</f>
        <v>תשושים-אופק</v>
      </c>
      <c r="C960" s="190">
        <f>תקן[[#This Row],[גודל מרכז]]</f>
        <v>60</v>
      </c>
      <c r="D960" s="190" t="str">
        <f>תקן[[#This Row],[סוג פריט]]</f>
        <v>אביזרים</v>
      </c>
      <c r="E960" s="190" t="str">
        <f>תקן[[#This Row],[קטגוריה]]</f>
        <v>חצר פעילות ומנוחה</v>
      </c>
      <c r="F960" s="177" t="str">
        <f>תקן[[#This Row],[תיאור הפריט]]</f>
        <v>אביזרים (פח אשפה, מיכלי צמחים, פריטי עיצוב)</v>
      </c>
      <c r="G960" s="190">
        <f>תקן[[#This Row],[עלות פריט]]</f>
        <v>500</v>
      </c>
      <c r="H960" s="190">
        <f>תקן[[#This Row],[כמות]]</f>
        <v>2</v>
      </c>
      <c r="I960" s="190">
        <f>תקן[[#This Row],[סהכ עלות]]</f>
        <v>1000</v>
      </c>
      <c r="J960" s="191"/>
      <c r="K960" s="179" t="str">
        <f t="shared" si="171"/>
        <v>אביזרים (פח אשפה, מיכלי צמחים, פריטי עיצוב)</v>
      </c>
      <c r="L960" s="180"/>
      <c r="M960" s="181">
        <f t="shared" si="169"/>
        <v>-2</v>
      </c>
      <c r="N960" s="181">
        <f t="shared" si="170"/>
        <v>0</v>
      </c>
      <c r="O960" s="180"/>
      <c r="P960" s="192"/>
      <c r="Q960" s="185" t="str">
        <f t="shared" si="165"/>
        <v>תשושים-אופק</v>
      </c>
      <c r="R960" s="185">
        <f t="shared" si="166"/>
        <v>60</v>
      </c>
      <c r="S960" s="185" t="str">
        <f t="shared" si="167"/>
        <v>אביזרים</v>
      </c>
      <c r="T960" s="186" t="str">
        <f t="shared" si="168"/>
        <v>אביזרים (פח אשפה, מיכלי צמחים, פריטי עיצוב)</v>
      </c>
      <c r="U960" s="187">
        <f t="shared" si="162"/>
        <v>0</v>
      </c>
      <c r="V960" s="181">
        <f t="shared" si="163"/>
        <v>-2</v>
      </c>
      <c r="W960" s="181">
        <f t="shared" si="164"/>
        <v>500</v>
      </c>
      <c r="X960" s="181">
        <f t="shared" si="172"/>
        <v>0</v>
      </c>
      <c r="Y960" s="193"/>
      <c r="AA960" s="189" t="str">
        <f>'טבלה מרכזת תקן מקור'!A960</f>
        <v>תשושים-אופק</v>
      </c>
      <c r="AB960" s="189">
        <f>'טבלה מרכזת תקן מקור'!B960</f>
        <v>60</v>
      </c>
      <c r="AC960" s="189" t="str">
        <f>'טבלה מרכזת תקן מקור'!C960</f>
        <v>אביזרים</v>
      </c>
      <c r="AD960" s="189" t="str">
        <f>'טבלה מרכזת תקן מקור'!D960</f>
        <v>חצר פעילות ומנוחה</v>
      </c>
      <c r="AE960" s="189" t="str">
        <f>'טבלה מרכזת תקן מקור'!E960</f>
        <v>אביזרים (פח אשפה, מיכלי צמחים, פריטי עיצוב)</v>
      </c>
      <c r="AF960" s="189">
        <f>'טבלה מרכזת תקן מקור'!F960</f>
        <v>500</v>
      </c>
      <c r="AG960" s="189">
        <f>'טבלה מרכזת תקן מקור'!G960</f>
        <v>2</v>
      </c>
      <c r="AH960" s="189">
        <f>'טבלה מרכזת תקן מקור'!H960</f>
        <v>1000</v>
      </c>
    </row>
    <row r="961" spans="2:34" ht="15" thickBot="1" x14ac:dyDescent="0.25">
      <c r="B961" s="190" t="str">
        <f>תקן[[#This Row],[סוג מרכז]]</f>
        <v>תשושים-אופק</v>
      </c>
      <c r="C961" s="190">
        <f>תקן[[#This Row],[גודל מרכז]]</f>
        <v>60</v>
      </c>
      <c r="D961" s="190" t="str">
        <f>תקן[[#This Row],[סוג פריט]]</f>
        <v>אביזרים</v>
      </c>
      <c r="E961" s="190" t="str">
        <f>תקן[[#This Row],[קטגוריה]]</f>
        <v>חדר מחשבים</v>
      </c>
      <c r="F961" s="177" t="str">
        <f>תקן[[#This Row],[תיאור הפריט]]</f>
        <v>אביזרים (פח, עיצוב וכדו')</v>
      </c>
      <c r="G961" s="190">
        <f>תקן[[#This Row],[עלות פריט]]</f>
        <v>500</v>
      </c>
      <c r="H961" s="190">
        <f>תקן[[#This Row],[כמות]]</f>
        <v>1</v>
      </c>
      <c r="I961" s="190">
        <f>תקן[[#This Row],[סהכ עלות]]</f>
        <v>500</v>
      </c>
      <c r="J961" s="191"/>
      <c r="K961" s="179" t="str">
        <f t="shared" si="171"/>
        <v>אביזרים (פח, עיצוב וכדו')</v>
      </c>
      <c r="L961" s="180"/>
      <c r="M961" s="181">
        <f t="shared" si="169"/>
        <v>-1</v>
      </c>
      <c r="N961" s="181">
        <f t="shared" si="170"/>
        <v>0</v>
      </c>
      <c r="O961" s="180"/>
      <c r="P961" s="192"/>
      <c r="Q961" s="185" t="str">
        <f t="shared" si="165"/>
        <v>תשושים-אופק</v>
      </c>
      <c r="R961" s="185">
        <f t="shared" si="166"/>
        <v>60</v>
      </c>
      <c r="S961" s="185" t="str">
        <f t="shared" si="167"/>
        <v>אביזרים</v>
      </c>
      <c r="T961" s="186" t="str">
        <f t="shared" si="168"/>
        <v>אביזרים (פח, עיצוב וכדו')</v>
      </c>
      <c r="U961" s="187">
        <f t="shared" si="162"/>
        <v>0</v>
      </c>
      <c r="V961" s="181">
        <f t="shared" si="163"/>
        <v>-1</v>
      </c>
      <c r="W961" s="181">
        <f t="shared" si="164"/>
        <v>500</v>
      </c>
      <c r="X961" s="181">
        <f t="shared" si="172"/>
        <v>0</v>
      </c>
      <c r="Y961" s="193"/>
      <c r="AA961" s="189" t="str">
        <f>'טבלה מרכזת תקן מקור'!A961</f>
        <v>תשושים-אופק</v>
      </c>
      <c r="AB961" s="189">
        <f>'טבלה מרכזת תקן מקור'!B961</f>
        <v>60</v>
      </c>
      <c r="AC961" s="189" t="str">
        <f>'טבלה מרכזת תקן מקור'!C961</f>
        <v>אביזרים</v>
      </c>
      <c r="AD961" s="189" t="str">
        <f>'טבלה מרכזת תקן מקור'!D961</f>
        <v>חדר מחשבים</v>
      </c>
      <c r="AE961" s="189" t="str">
        <f>'טבלה מרכזת תקן מקור'!E961</f>
        <v>אביזרים (פח, עיצוב וכדו')</v>
      </c>
      <c r="AF961" s="189">
        <f>'טבלה מרכזת תקן מקור'!F961</f>
        <v>500</v>
      </c>
      <c r="AG961" s="189">
        <f>'טבלה מרכזת תקן מקור'!G961</f>
        <v>1</v>
      </c>
      <c r="AH961" s="189">
        <f>'טבלה מרכזת תקן מקור'!H961</f>
        <v>500</v>
      </c>
    </row>
    <row r="962" spans="2:34" ht="29.25" thickBot="1" x14ac:dyDescent="0.25">
      <c r="B962" s="190" t="str">
        <f>תקן[[#This Row],[סוג מרכז]]</f>
        <v>תשושים-אופק</v>
      </c>
      <c r="C962" s="190">
        <f>תקן[[#This Row],[גודל מרכז]]</f>
        <v>60</v>
      </c>
      <c r="D962" s="190" t="str">
        <f>תקן[[#This Row],[סוג פריט]]</f>
        <v>אביזרים</v>
      </c>
      <c r="E962" s="190" t="str">
        <f>תקן[[#This Row],[קטגוריה]]</f>
        <v>מחסנים - מטבח, כללי, תעסוקה</v>
      </c>
      <c r="F962" s="177" t="str">
        <f>תקן[[#This Row],[תיאור הפריט]]</f>
        <v>ארגז כלי עבודה כולל מקדחה ומברגה</v>
      </c>
      <c r="G962" s="190">
        <f>תקן[[#This Row],[עלות פריט]]</f>
        <v>1300</v>
      </c>
      <c r="H962" s="190">
        <f>תקן[[#This Row],[כמות]]</f>
        <v>1</v>
      </c>
      <c r="I962" s="190">
        <f>תקן[[#This Row],[סהכ עלות]]</f>
        <v>1300</v>
      </c>
      <c r="J962" s="191"/>
      <c r="K962" s="179" t="str">
        <f t="shared" si="171"/>
        <v>ארגז כלי עבודה כולל מקדחה ומברגה</v>
      </c>
      <c r="L962" s="180"/>
      <c r="M962" s="181">
        <f t="shared" si="169"/>
        <v>-1</v>
      </c>
      <c r="N962" s="181">
        <f t="shared" si="170"/>
        <v>0</v>
      </c>
      <c r="O962" s="180"/>
      <c r="P962" s="192"/>
      <c r="Q962" s="185" t="str">
        <f t="shared" si="165"/>
        <v>תשושים-אופק</v>
      </c>
      <c r="R962" s="185">
        <f t="shared" si="166"/>
        <v>60</v>
      </c>
      <c r="S962" s="185" t="str">
        <f t="shared" si="167"/>
        <v>אביזרים</v>
      </c>
      <c r="T962" s="186" t="str">
        <f t="shared" si="168"/>
        <v>ארגז כלי עבודה כולל מקדחה ומברגה</v>
      </c>
      <c r="U962" s="187">
        <f t="shared" si="162"/>
        <v>0</v>
      </c>
      <c r="V962" s="181">
        <f t="shared" si="163"/>
        <v>-1</v>
      </c>
      <c r="W962" s="181">
        <f t="shared" si="164"/>
        <v>1300</v>
      </c>
      <c r="X962" s="181">
        <f t="shared" si="172"/>
        <v>0</v>
      </c>
      <c r="Y962" s="193"/>
      <c r="AA962" s="189" t="str">
        <f>'טבלה מרכזת תקן מקור'!A962</f>
        <v>תשושים-אופק</v>
      </c>
      <c r="AB962" s="189">
        <f>'טבלה מרכזת תקן מקור'!B962</f>
        <v>60</v>
      </c>
      <c r="AC962" s="189" t="str">
        <f>'טבלה מרכזת תקן מקור'!C962</f>
        <v>אביזרים</v>
      </c>
      <c r="AD962" s="189" t="str">
        <f>'טבלה מרכזת תקן מקור'!D962</f>
        <v>מחסנים - מטבח, כללי, תעסוקה</v>
      </c>
      <c r="AE962" s="189" t="str">
        <f>'טבלה מרכזת תקן מקור'!E962</f>
        <v>ארגז כלי עבודה כולל מקדחה ומברגה</v>
      </c>
      <c r="AF962" s="189">
        <f>'טבלה מרכזת תקן מקור'!F962</f>
        <v>1300</v>
      </c>
      <c r="AG962" s="189">
        <f>'טבלה מרכזת תקן מקור'!G962</f>
        <v>1</v>
      </c>
      <c r="AH962" s="189">
        <f>'טבלה מרכזת תקן מקור'!H962</f>
        <v>1300</v>
      </c>
    </row>
    <row r="963" spans="2:34" ht="15" thickBot="1" x14ac:dyDescent="0.25">
      <c r="B963" s="190" t="str">
        <f>תקן[[#This Row],[סוג מרכז]]</f>
        <v>תשושים-אופק</v>
      </c>
      <c r="C963" s="190">
        <f>תקן[[#This Row],[גודל מרכז]]</f>
        <v>60</v>
      </c>
      <c r="D963" s="190" t="str">
        <f>תקן[[#This Row],[סוג פריט]]</f>
        <v>אביזרים</v>
      </c>
      <c r="E963" s="190" t="str">
        <f>תקן[[#This Row],[קטגוריה]]</f>
        <v>חדר רחצה</v>
      </c>
      <c r="F963" s="177" t="str">
        <f>תקן[[#This Row],[תיאור הפריט]]</f>
        <v>וילון מקלחת</v>
      </c>
      <c r="G963" s="190">
        <f>תקן[[#This Row],[עלות פריט]]</f>
        <v>150</v>
      </c>
      <c r="H963" s="190">
        <f>תקן[[#This Row],[כמות]]</f>
        <v>2</v>
      </c>
      <c r="I963" s="190">
        <f>תקן[[#This Row],[סהכ עלות]]</f>
        <v>300</v>
      </c>
      <c r="J963" s="191"/>
      <c r="K963" s="179" t="str">
        <f t="shared" si="171"/>
        <v>וילון מקלחת</v>
      </c>
      <c r="L963" s="180"/>
      <c r="M963" s="181">
        <f t="shared" si="169"/>
        <v>-2</v>
      </c>
      <c r="N963" s="181">
        <f t="shared" si="170"/>
        <v>0</v>
      </c>
      <c r="O963" s="180"/>
      <c r="P963" s="192"/>
      <c r="Q963" s="185" t="str">
        <f t="shared" si="165"/>
        <v>תשושים-אופק</v>
      </c>
      <c r="R963" s="185">
        <f t="shared" si="166"/>
        <v>60</v>
      </c>
      <c r="S963" s="185" t="str">
        <f t="shared" si="167"/>
        <v>אביזרים</v>
      </c>
      <c r="T963" s="186" t="str">
        <f t="shared" si="168"/>
        <v>וילון מקלחת</v>
      </c>
      <c r="U963" s="187">
        <f t="shared" si="162"/>
        <v>0</v>
      </c>
      <c r="V963" s="181">
        <f t="shared" si="163"/>
        <v>-2</v>
      </c>
      <c r="W963" s="181">
        <f t="shared" si="164"/>
        <v>150</v>
      </c>
      <c r="X963" s="181">
        <f t="shared" si="172"/>
        <v>0</v>
      </c>
      <c r="Y963" s="193"/>
      <c r="AA963" s="189" t="str">
        <f>'טבלה מרכזת תקן מקור'!A963</f>
        <v>תשושים-אופק</v>
      </c>
      <c r="AB963" s="189">
        <f>'טבלה מרכזת תקן מקור'!B963</f>
        <v>60</v>
      </c>
      <c r="AC963" s="189" t="str">
        <f>'טבלה מרכזת תקן מקור'!C963</f>
        <v>אביזרים</v>
      </c>
      <c r="AD963" s="189" t="str">
        <f>'טבלה מרכזת תקן מקור'!D963</f>
        <v>חדר רחצה</v>
      </c>
      <c r="AE963" s="189" t="str">
        <f>'טבלה מרכזת תקן מקור'!E963</f>
        <v>וילון מקלחת</v>
      </c>
      <c r="AF963" s="189">
        <f>'טבלה מרכזת תקן מקור'!F963</f>
        <v>150</v>
      </c>
      <c r="AG963" s="189">
        <f>'טבלה מרכזת תקן מקור'!G963</f>
        <v>2</v>
      </c>
      <c r="AH963" s="189">
        <f>'טבלה מרכזת תקן מקור'!H963</f>
        <v>300</v>
      </c>
    </row>
    <row r="964" spans="2:34" ht="15" thickBot="1" x14ac:dyDescent="0.25">
      <c r="B964" s="190" t="str">
        <f>תקן[[#This Row],[סוג מרכז]]</f>
        <v>תשושים-אופק</v>
      </c>
      <c r="C964" s="190">
        <f>תקן[[#This Row],[גודל מרכז]]</f>
        <v>60</v>
      </c>
      <c r="D964" s="190" t="str">
        <f>תקן[[#This Row],[סוג פריט]]</f>
        <v>אביזרים</v>
      </c>
      <c r="E964" s="190" t="str">
        <f>תקן[[#This Row],[קטגוריה]]</f>
        <v>חדר רחצה</v>
      </c>
      <c r="F964" s="177" t="str">
        <f>תקן[[#This Row],[תיאור הפריט]]</f>
        <v>ידיות אחיזה</v>
      </c>
      <c r="G964" s="190">
        <f>תקן[[#This Row],[עלות פריט]]</f>
        <v>300</v>
      </c>
      <c r="H964" s="190">
        <f>תקן[[#This Row],[כמות]]</f>
        <v>2</v>
      </c>
      <c r="I964" s="190">
        <f>תקן[[#This Row],[סהכ עלות]]</f>
        <v>600</v>
      </c>
      <c r="J964" s="191"/>
      <c r="K964" s="179" t="str">
        <f t="shared" si="171"/>
        <v>ידיות אחיזה</v>
      </c>
      <c r="L964" s="180"/>
      <c r="M964" s="181">
        <f t="shared" si="169"/>
        <v>-2</v>
      </c>
      <c r="N964" s="181">
        <f t="shared" si="170"/>
        <v>0</v>
      </c>
      <c r="O964" s="180"/>
      <c r="P964" s="192"/>
      <c r="Q964" s="185" t="str">
        <f t="shared" si="165"/>
        <v>תשושים-אופק</v>
      </c>
      <c r="R964" s="185">
        <f t="shared" si="166"/>
        <v>60</v>
      </c>
      <c r="S964" s="185" t="str">
        <f t="shared" si="167"/>
        <v>אביזרים</v>
      </c>
      <c r="T964" s="186" t="str">
        <f t="shared" si="168"/>
        <v>ידיות אחיזה</v>
      </c>
      <c r="U964" s="187">
        <f t="shared" si="162"/>
        <v>0</v>
      </c>
      <c r="V964" s="181">
        <f t="shared" si="163"/>
        <v>-2</v>
      </c>
      <c r="W964" s="181">
        <f t="shared" si="164"/>
        <v>300</v>
      </c>
      <c r="X964" s="181">
        <f t="shared" si="172"/>
        <v>0</v>
      </c>
      <c r="Y964" s="193"/>
      <c r="AA964" s="189" t="str">
        <f>'טבלה מרכזת תקן מקור'!A964</f>
        <v>תשושים-אופק</v>
      </c>
      <c r="AB964" s="189">
        <f>'טבלה מרכזת תקן מקור'!B964</f>
        <v>60</v>
      </c>
      <c r="AC964" s="189" t="str">
        <f>'טבלה מרכזת תקן מקור'!C964</f>
        <v>אביזרים</v>
      </c>
      <c r="AD964" s="189" t="str">
        <f>'טבלה מרכזת תקן מקור'!D964</f>
        <v>חדר רחצה</v>
      </c>
      <c r="AE964" s="189" t="str">
        <f>'טבלה מרכזת תקן מקור'!E964</f>
        <v>ידיות אחיזה</v>
      </c>
      <c r="AF964" s="189">
        <f>'טבלה מרכזת תקן מקור'!F964</f>
        <v>300</v>
      </c>
      <c r="AG964" s="189">
        <f>'טבלה מרכזת תקן מקור'!G964</f>
        <v>2</v>
      </c>
      <c r="AH964" s="189">
        <f>'טבלה מרכזת תקן מקור'!H964</f>
        <v>600</v>
      </c>
    </row>
    <row r="965" spans="2:34" ht="15" thickBot="1" x14ac:dyDescent="0.25">
      <c r="B965" s="190" t="str">
        <f>תקן[[#This Row],[סוג מרכז]]</f>
        <v>תשושים-אופק</v>
      </c>
      <c r="C965" s="190">
        <f>תקן[[#This Row],[גודל מרכז]]</f>
        <v>60</v>
      </c>
      <c r="D965" s="190" t="str">
        <f>תקן[[#This Row],[סוג פריט]]</f>
        <v>אביזרים</v>
      </c>
      <c r="E965" s="190" t="str">
        <f>תקן[[#This Row],[קטגוריה]]</f>
        <v>חדר אוכל</v>
      </c>
      <c r="F965" s="177" t="str">
        <f>תקן[[#This Row],[תיאור הפריט]]</f>
        <v>לוח מודעות 80/120</v>
      </c>
      <c r="G965" s="190">
        <f>תקן[[#This Row],[עלות פריט]]</f>
        <v>200</v>
      </c>
      <c r="H965" s="190">
        <f>תקן[[#This Row],[כמות]]</f>
        <v>2</v>
      </c>
      <c r="I965" s="190">
        <f>תקן[[#This Row],[סהכ עלות]]</f>
        <v>400</v>
      </c>
      <c r="J965" s="191"/>
      <c r="K965" s="179" t="str">
        <f t="shared" si="171"/>
        <v>לוח מודעות 80/120</v>
      </c>
      <c r="L965" s="180"/>
      <c r="M965" s="181">
        <f t="shared" si="169"/>
        <v>-2</v>
      </c>
      <c r="N965" s="181">
        <f t="shared" si="170"/>
        <v>0</v>
      </c>
      <c r="O965" s="180"/>
      <c r="P965" s="192"/>
      <c r="Q965" s="185" t="str">
        <f t="shared" si="165"/>
        <v>תשושים-אופק</v>
      </c>
      <c r="R965" s="185">
        <f t="shared" si="166"/>
        <v>60</v>
      </c>
      <c r="S965" s="185" t="str">
        <f t="shared" si="167"/>
        <v>אביזרים</v>
      </c>
      <c r="T965" s="186" t="str">
        <f t="shared" si="168"/>
        <v>לוח מודעות 80/120</v>
      </c>
      <c r="U965" s="187">
        <f t="shared" si="162"/>
        <v>0</v>
      </c>
      <c r="V965" s="181">
        <f t="shared" si="163"/>
        <v>-2</v>
      </c>
      <c r="W965" s="181">
        <f t="shared" si="164"/>
        <v>200</v>
      </c>
      <c r="X965" s="181">
        <f t="shared" si="172"/>
        <v>0</v>
      </c>
      <c r="Y965" s="193"/>
      <c r="AA965" s="189" t="str">
        <f>'טבלה מרכזת תקן מקור'!A965</f>
        <v>תשושים-אופק</v>
      </c>
      <c r="AB965" s="189">
        <f>'טבלה מרכזת תקן מקור'!B965</f>
        <v>60</v>
      </c>
      <c r="AC965" s="189" t="str">
        <f>'טבלה מרכזת תקן מקור'!C965</f>
        <v>אביזרים</v>
      </c>
      <c r="AD965" s="189" t="str">
        <f>'טבלה מרכזת תקן מקור'!D965</f>
        <v>חדר אוכל</v>
      </c>
      <c r="AE965" s="189" t="str">
        <f>'טבלה מרכזת תקן מקור'!E965</f>
        <v>לוח מודעות 80/120</v>
      </c>
      <c r="AF965" s="189">
        <f>'טבלה מרכזת תקן מקור'!F965</f>
        <v>200</v>
      </c>
      <c r="AG965" s="189">
        <f>'טבלה מרכזת תקן מקור'!G965</f>
        <v>2</v>
      </c>
      <c r="AH965" s="189">
        <f>'טבלה מרכזת תקן מקור'!H965</f>
        <v>400</v>
      </c>
    </row>
    <row r="966" spans="2:34" ht="15" thickBot="1" x14ac:dyDescent="0.25">
      <c r="B966" s="190" t="str">
        <f>תקן[[#This Row],[סוג מרכז]]</f>
        <v>תשושים-אופק</v>
      </c>
      <c r="C966" s="190">
        <f>תקן[[#This Row],[גודל מרכז]]</f>
        <v>60</v>
      </c>
      <c r="D966" s="190" t="str">
        <f>תקן[[#This Row],[סוג פריט]]</f>
        <v>אביזרים</v>
      </c>
      <c r="E966" s="190" t="str">
        <f>תקן[[#This Row],[קטגוריה]]</f>
        <v>חדר מחשבים</v>
      </c>
      <c r="F966" s="177" t="str">
        <f>תקן[[#This Row],[תיאור הפריט]]</f>
        <v>לוח מודעות 80/120</v>
      </c>
      <c r="G966" s="190">
        <f>תקן[[#This Row],[עלות פריט]]</f>
        <v>200</v>
      </c>
      <c r="H966" s="190">
        <f>תקן[[#This Row],[כמות]]</f>
        <v>2</v>
      </c>
      <c r="I966" s="190">
        <f>תקן[[#This Row],[סהכ עלות]]</f>
        <v>400</v>
      </c>
      <c r="J966" s="191"/>
      <c r="K966" s="179" t="str">
        <f t="shared" si="171"/>
        <v>לוח מודעות 80/120</v>
      </c>
      <c r="L966" s="180"/>
      <c r="M966" s="181">
        <f t="shared" si="169"/>
        <v>-2</v>
      </c>
      <c r="N966" s="181">
        <f t="shared" si="170"/>
        <v>0</v>
      </c>
      <c r="O966" s="180"/>
      <c r="P966" s="192"/>
      <c r="Q966" s="185" t="str">
        <f t="shared" si="165"/>
        <v>תשושים-אופק</v>
      </c>
      <c r="R966" s="185">
        <f t="shared" si="166"/>
        <v>60</v>
      </c>
      <c r="S966" s="185" t="str">
        <f t="shared" si="167"/>
        <v>אביזרים</v>
      </c>
      <c r="T966" s="186" t="str">
        <f t="shared" si="168"/>
        <v>לוח מודעות 80/120</v>
      </c>
      <c r="U966" s="187">
        <f t="shared" si="162"/>
        <v>0</v>
      </c>
      <c r="V966" s="181">
        <f t="shared" si="163"/>
        <v>-2</v>
      </c>
      <c r="W966" s="181">
        <f t="shared" si="164"/>
        <v>200</v>
      </c>
      <c r="X966" s="181">
        <f t="shared" si="172"/>
        <v>0</v>
      </c>
      <c r="Y966" s="193"/>
      <c r="AA966" s="189" t="str">
        <f>'טבלה מרכזת תקן מקור'!A966</f>
        <v>תשושים-אופק</v>
      </c>
      <c r="AB966" s="189">
        <f>'טבלה מרכזת תקן מקור'!B966</f>
        <v>60</v>
      </c>
      <c r="AC966" s="189" t="str">
        <f>'טבלה מרכזת תקן מקור'!C966</f>
        <v>אביזרים</v>
      </c>
      <c r="AD966" s="189" t="str">
        <f>'טבלה מרכזת תקן מקור'!D966</f>
        <v>חדר מחשבים</v>
      </c>
      <c r="AE966" s="189" t="str">
        <f>'טבלה מרכזת תקן מקור'!E966</f>
        <v>לוח מודעות 80/120</v>
      </c>
      <c r="AF966" s="189">
        <f>'טבלה מרכזת תקן מקור'!F966</f>
        <v>200</v>
      </c>
      <c r="AG966" s="189">
        <f>'טבלה מרכזת תקן מקור'!G966</f>
        <v>2</v>
      </c>
      <c r="AH966" s="189">
        <f>'טבלה מרכזת תקן מקור'!H966</f>
        <v>400</v>
      </c>
    </row>
    <row r="967" spans="2:34" ht="15" thickBot="1" x14ac:dyDescent="0.25">
      <c r="B967" s="190" t="str">
        <f>תקן[[#This Row],[סוג מרכז]]</f>
        <v>תשושים-אופק</v>
      </c>
      <c r="C967" s="190">
        <f>תקן[[#This Row],[גודל מרכז]]</f>
        <v>60</v>
      </c>
      <c r="D967" s="190" t="str">
        <f>תקן[[#This Row],[סוג פריט]]</f>
        <v>אביזרים</v>
      </c>
      <c r="E967" s="190" t="str">
        <f>תקן[[#This Row],[קטגוריה]]</f>
        <v>חדרי פעילות/תעסוקה</v>
      </c>
      <c r="F967" s="177" t="str">
        <f>תקן[[#This Row],[תיאור הפריט]]</f>
        <v>לוח מודעות 80/120</v>
      </c>
      <c r="G967" s="190">
        <f>תקן[[#This Row],[עלות פריט]]</f>
        <v>200</v>
      </c>
      <c r="H967" s="190">
        <f>תקן[[#This Row],[כמות]]</f>
        <v>4</v>
      </c>
      <c r="I967" s="190">
        <f>תקן[[#This Row],[סהכ עלות]]</f>
        <v>800</v>
      </c>
      <c r="J967" s="191"/>
      <c r="K967" s="179" t="str">
        <f t="shared" si="171"/>
        <v>לוח מודעות 80/120</v>
      </c>
      <c r="L967" s="180"/>
      <c r="M967" s="181">
        <f t="shared" si="169"/>
        <v>-4</v>
      </c>
      <c r="N967" s="181">
        <f t="shared" si="170"/>
        <v>0</v>
      </c>
      <c r="O967" s="180"/>
      <c r="P967" s="192"/>
      <c r="Q967" s="185" t="str">
        <f t="shared" si="165"/>
        <v>תשושים-אופק</v>
      </c>
      <c r="R967" s="185">
        <f t="shared" si="166"/>
        <v>60</v>
      </c>
      <c r="S967" s="185" t="str">
        <f t="shared" si="167"/>
        <v>אביזרים</v>
      </c>
      <c r="T967" s="186" t="str">
        <f t="shared" si="168"/>
        <v>לוח מודעות 80/120</v>
      </c>
      <c r="U967" s="187">
        <f t="shared" si="162"/>
        <v>0</v>
      </c>
      <c r="V967" s="181">
        <f t="shared" si="163"/>
        <v>-4</v>
      </c>
      <c r="W967" s="181">
        <f t="shared" si="164"/>
        <v>200</v>
      </c>
      <c r="X967" s="181">
        <f t="shared" si="172"/>
        <v>0</v>
      </c>
      <c r="Y967" s="193"/>
      <c r="AA967" s="189" t="str">
        <f>'טבלה מרכזת תקן מקור'!A967</f>
        <v>תשושים-אופק</v>
      </c>
      <c r="AB967" s="189">
        <f>'טבלה מרכזת תקן מקור'!B967</f>
        <v>60</v>
      </c>
      <c r="AC967" s="189" t="str">
        <f>'טבלה מרכזת תקן מקור'!C967</f>
        <v>אביזרים</v>
      </c>
      <c r="AD967" s="189" t="str">
        <f>'טבלה מרכזת תקן מקור'!D967</f>
        <v>חדרי פעילות/תעסוקה</v>
      </c>
      <c r="AE967" s="189" t="str">
        <f>'טבלה מרכזת תקן מקור'!E967</f>
        <v>לוח מודעות 80/120</v>
      </c>
      <c r="AF967" s="189">
        <f>'טבלה מרכזת תקן מקור'!F967</f>
        <v>200</v>
      </c>
      <c r="AG967" s="189">
        <f>'טבלה מרכזת תקן מקור'!G967</f>
        <v>4</v>
      </c>
      <c r="AH967" s="189">
        <f>'טבלה מרכזת תקן מקור'!H967</f>
        <v>800</v>
      </c>
    </row>
    <row r="968" spans="2:34" ht="15" thickBot="1" x14ac:dyDescent="0.25">
      <c r="B968" s="190" t="str">
        <f>תקן[[#This Row],[סוג מרכז]]</f>
        <v>תשושים-אופק</v>
      </c>
      <c r="C968" s="190">
        <f>תקן[[#This Row],[גודל מרכז]]</f>
        <v>60</v>
      </c>
      <c r="D968" s="190" t="str">
        <f>תקן[[#This Row],[סוג פריט]]</f>
        <v>אביזרים</v>
      </c>
      <c r="E968" s="190" t="str">
        <f>תקן[[#This Row],[קטגוריה]]</f>
        <v>חדרי צוות/רב תחומי</v>
      </c>
      <c r="F968" s="177" t="str">
        <f>תקן[[#This Row],[תיאור הפריט]]</f>
        <v>לוח מודעות 80/120</v>
      </c>
      <c r="G968" s="190">
        <f>תקן[[#This Row],[עלות פריט]]</f>
        <v>200</v>
      </c>
      <c r="H968" s="190">
        <f>תקן[[#This Row],[כמות]]</f>
        <v>2</v>
      </c>
      <c r="I968" s="190">
        <f>תקן[[#This Row],[סהכ עלות]]</f>
        <v>400</v>
      </c>
      <c r="J968" s="191"/>
      <c r="K968" s="179" t="str">
        <f t="shared" si="171"/>
        <v>לוח מודעות 80/120</v>
      </c>
      <c r="L968" s="180"/>
      <c r="M968" s="181">
        <f t="shared" si="169"/>
        <v>-2</v>
      </c>
      <c r="N968" s="181">
        <f t="shared" si="170"/>
        <v>0</v>
      </c>
      <c r="O968" s="180"/>
      <c r="P968" s="192"/>
      <c r="Q968" s="185" t="str">
        <f t="shared" si="165"/>
        <v>תשושים-אופק</v>
      </c>
      <c r="R968" s="185">
        <f t="shared" si="166"/>
        <v>60</v>
      </c>
      <c r="S968" s="185" t="str">
        <f t="shared" si="167"/>
        <v>אביזרים</v>
      </c>
      <c r="T968" s="186" t="str">
        <f t="shared" si="168"/>
        <v>לוח מודעות 80/120</v>
      </c>
      <c r="U968" s="187">
        <f t="shared" si="162"/>
        <v>0</v>
      </c>
      <c r="V968" s="181">
        <f t="shared" si="163"/>
        <v>-2</v>
      </c>
      <c r="W968" s="181">
        <f t="shared" si="164"/>
        <v>200</v>
      </c>
      <c r="X968" s="181">
        <f t="shared" si="172"/>
        <v>0</v>
      </c>
      <c r="Y968" s="193"/>
      <c r="AA968" s="189" t="str">
        <f>'טבלה מרכזת תקן מקור'!A968</f>
        <v>תשושים-אופק</v>
      </c>
      <c r="AB968" s="189">
        <f>'טבלה מרכזת תקן מקור'!B968</f>
        <v>60</v>
      </c>
      <c r="AC968" s="189" t="str">
        <f>'טבלה מרכזת תקן מקור'!C968</f>
        <v>אביזרים</v>
      </c>
      <c r="AD968" s="189" t="str">
        <f>'טבלה מרכזת תקן מקור'!D968</f>
        <v>חדרי צוות/רב תחומי</v>
      </c>
      <c r="AE968" s="189" t="str">
        <f>'טבלה מרכזת תקן מקור'!E968</f>
        <v>לוח מודעות 80/120</v>
      </c>
      <c r="AF968" s="189">
        <f>'טבלה מרכזת תקן מקור'!F968</f>
        <v>200</v>
      </c>
      <c r="AG968" s="189">
        <f>'טבלה מרכזת תקן מקור'!G968</f>
        <v>2</v>
      </c>
      <c r="AH968" s="189">
        <f>'טבלה מרכזת תקן מקור'!H968</f>
        <v>400</v>
      </c>
    </row>
    <row r="969" spans="2:34" ht="15" thickBot="1" x14ac:dyDescent="0.25">
      <c r="B969" s="190" t="str">
        <f>תקן[[#This Row],[סוג מרכז]]</f>
        <v>תשושים-אופק</v>
      </c>
      <c r="C969" s="190">
        <f>תקן[[#This Row],[גודל מרכז]]</f>
        <v>60</v>
      </c>
      <c r="D969" s="190" t="str">
        <f>תקן[[#This Row],[סוג פריט]]</f>
        <v>אביזרים</v>
      </c>
      <c r="E969" s="190" t="str">
        <f>תקן[[#This Row],[קטגוריה]]</f>
        <v>כללי</v>
      </c>
      <c r="F969" s="177" t="str">
        <f>תקן[[#This Row],[תיאור הפריט]]</f>
        <v>מאזני אדם</v>
      </c>
      <c r="G969" s="190">
        <f>תקן[[#This Row],[עלות פריט]]</f>
        <v>250</v>
      </c>
      <c r="H969" s="190">
        <f>תקן[[#This Row],[כמות]]</f>
        <v>1</v>
      </c>
      <c r="I969" s="190">
        <f>תקן[[#This Row],[סהכ עלות]]</f>
        <v>250</v>
      </c>
      <c r="J969" s="191"/>
      <c r="K969" s="179" t="str">
        <f t="shared" si="171"/>
        <v>מאזני אדם</v>
      </c>
      <c r="L969" s="180"/>
      <c r="M969" s="181">
        <f t="shared" si="169"/>
        <v>-1</v>
      </c>
      <c r="N969" s="181">
        <f t="shared" si="170"/>
        <v>0</v>
      </c>
      <c r="O969" s="180"/>
      <c r="P969" s="192"/>
      <c r="Q969" s="185" t="str">
        <f t="shared" si="165"/>
        <v>תשושים-אופק</v>
      </c>
      <c r="R969" s="185">
        <f t="shared" si="166"/>
        <v>60</v>
      </c>
      <c r="S969" s="185" t="str">
        <f t="shared" si="167"/>
        <v>אביזרים</v>
      </c>
      <c r="T969" s="186" t="str">
        <f t="shared" si="168"/>
        <v>מאזני אדם</v>
      </c>
      <c r="U969" s="187">
        <f t="shared" ref="U969:U1032" si="173">L969</f>
        <v>0</v>
      </c>
      <c r="V969" s="181">
        <f t="shared" ref="V969:V1032" si="174">M969</f>
        <v>-1</v>
      </c>
      <c r="W969" s="181">
        <f t="shared" ref="W969:W1032" si="175">G969</f>
        <v>250</v>
      </c>
      <c r="X969" s="181">
        <f t="shared" si="172"/>
        <v>0</v>
      </c>
      <c r="Y969" s="193"/>
      <c r="AA969" s="189" t="str">
        <f>'טבלה מרכזת תקן מקור'!A969</f>
        <v>תשושים-אופק</v>
      </c>
      <c r="AB969" s="189">
        <f>'טבלה מרכזת תקן מקור'!B969</f>
        <v>60</v>
      </c>
      <c r="AC969" s="189" t="str">
        <f>'טבלה מרכזת תקן מקור'!C969</f>
        <v>אביזרים</v>
      </c>
      <c r="AD969" s="189" t="str">
        <f>'טבלה מרכזת תקן מקור'!D969</f>
        <v>כללי</v>
      </c>
      <c r="AE969" s="189" t="str">
        <f>'טבלה מרכזת תקן מקור'!E969</f>
        <v>מאזני אדם</v>
      </c>
      <c r="AF969" s="189">
        <f>'טבלה מרכזת תקן מקור'!F969</f>
        <v>250</v>
      </c>
      <c r="AG969" s="189">
        <f>'טבלה מרכזת תקן מקור'!G969</f>
        <v>1</v>
      </c>
      <c r="AH969" s="189">
        <f>'טבלה מרכזת תקן מקור'!H969</f>
        <v>250</v>
      </c>
    </row>
    <row r="970" spans="2:34" ht="15" thickBot="1" x14ac:dyDescent="0.25">
      <c r="B970" s="190" t="str">
        <f>תקן[[#This Row],[סוג מרכז]]</f>
        <v>תשושים-אופק</v>
      </c>
      <c r="C970" s="190">
        <f>תקן[[#This Row],[גודל מרכז]]</f>
        <v>60</v>
      </c>
      <c r="D970" s="190" t="str">
        <f>תקן[[#This Row],[סוג פריט]]</f>
        <v>אביזרים</v>
      </c>
      <c r="E970" s="190" t="str">
        <f>תקן[[#This Row],[קטגוריה]]</f>
        <v>חדר רחצה</v>
      </c>
      <c r="F970" s="177" t="str">
        <f>תקן[[#This Row],[תיאור הפריט]]</f>
        <v>מדף לסבונים + סבוניה</v>
      </c>
      <c r="G970" s="190">
        <f>תקן[[#This Row],[עלות פריט]]</f>
        <v>350</v>
      </c>
      <c r="H970" s="190">
        <f>תקן[[#This Row],[כמות]]</f>
        <v>2</v>
      </c>
      <c r="I970" s="190">
        <f>תקן[[#This Row],[סהכ עלות]]</f>
        <v>700</v>
      </c>
      <c r="J970" s="191"/>
      <c r="K970" s="179" t="str">
        <f t="shared" si="171"/>
        <v>מדף לסבונים + סבוניה</v>
      </c>
      <c r="L970" s="180"/>
      <c r="M970" s="181">
        <f t="shared" si="169"/>
        <v>-2</v>
      </c>
      <c r="N970" s="181">
        <f t="shared" si="170"/>
        <v>0</v>
      </c>
      <c r="O970" s="180"/>
      <c r="P970" s="192"/>
      <c r="Q970" s="185" t="str">
        <f t="shared" ref="Q970:Q1033" si="176">B970</f>
        <v>תשושים-אופק</v>
      </c>
      <c r="R970" s="185">
        <f t="shared" ref="R970:R1033" si="177">C970</f>
        <v>60</v>
      </c>
      <c r="S970" s="185" t="str">
        <f t="shared" ref="S970:S1033" si="178">D970</f>
        <v>אביזרים</v>
      </c>
      <c r="T970" s="186" t="str">
        <f t="shared" ref="T970:T1033" si="179">F970</f>
        <v>מדף לסבונים + סבוניה</v>
      </c>
      <c r="U970" s="187">
        <f t="shared" si="173"/>
        <v>0</v>
      </c>
      <c r="V970" s="181">
        <f t="shared" si="174"/>
        <v>-2</v>
      </c>
      <c r="W970" s="181">
        <f t="shared" si="175"/>
        <v>350</v>
      </c>
      <c r="X970" s="181">
        <f t="shared" si="172"/>
        <v>0</v>
      </c>
      <c r="Y970" s="193"/>
      <c r="AA970" s="189" t="str">
        <f>'טבלה מרכזת תקן מקור'!A970</f>
        <v>תשושים-אופק</v>
      </c>
      <c r="AB970" s="189">
        <f>'טבלה מרכזת תקן מקור'!B970</f>
        <v>60</v>
      </c>
      <c r="AC970" s="189" t="str">
        <f>'טבלה מרכזת תקן מקור'!C970</f>
        <v>אביזרים</v>
      </c>
      <c r="AD970" s="189" t="str">
        <f>'טבלה מרכזת תקן מקור'!D970</f>
        <v>חדר רחצה</v>
      </c>
      <c r="AE970" s="189" t="str">
        <f>'טבלה מרכזת תקן מקור'!E970</f>
        <v>מדף לסבונים + סבוניה</v>
      </c>
      <c r="AF970" s="189">
        <f>'טבלה מרכזת תקן מקור'!F970</f>
        <v>350</v>
      </c>
      <c r="AG970" s="189">
        <f>'טבלה מרכזת תקן מקור'!G970</f>
        <v>2</v>
      </c>
      <c r="AH970" s="189">
        <f>'טבלה מרכזת תקן מקור'!H970</f>
        <v>700</v>
      </c>
    </row>
    <row r="971" spans="2:34" ht="15" thickBot="1" x14ac:dyDescent="0.25">
      <c r="B971" s="190" t="str">
        <f>תקן[[#This Row],[סוג מרכז]]</f>
        <v>תשושים-אופק</v>
      </c>
      <c r="C971" s="190">
        <f>תקן[[#This Row],[גודל מרכז]]</f>
        <v>60</v>
      </c>
      <c r="D971" s="190" t="str">
        <f>תקן[[#This Row],[סוג פריט]]</f>
        <v>אביזרים</v>
      </c>
      <c r="E971" s="190" t="str">
        <f>תקן[[#This Row],[קטגוריה]]</f>
        <v>שירותים ציבוריים</v>
      </c>
      <c r="F971" s="177" t="str">
        <f>תקן[[#This Row],[תיאור הפריט]]</f>
        <v>מושב הגבהה לשירותים</v>
      </c>
      <c r="G971" s="190">
        <f>תקן[[#This Row],[עלות פריט]]</f>
        <v>500</v>
      </c>
      <c r="H971" s="190">
        <f>תקן[[#This Row],[כמות]]</f>
        <v>1</v>
      </c>
      <c r="I971" s="190">
        <f>תקן[[#This Row],[סהכ עלות]]</f>
        <v>500</v>
      </c>
      <c r="J971" s="191"/>
      <c r="K971" s="179" t="str">
        <f t="shared" si="171"/>
        <v>מושב הגבהה לשירותים</v>
      </c>
      <c r="L971" s="180"/>
      <c r="M971" s="181">
        <f t="shared" si="169"/>
        <v>-1</v>
      </c>
      <c r="N971" s="181">
        <f t="shared" si="170"/>
        <v>0</v>
      </c>
      <c r="O971" s="180"/>
      <c r="P971" s="192"/>
      <c r="Q971" s="185" t="str">
        <f t="shared" si="176"/>
        <v>תשושים-אופק</v>
      </c>
      <c r="R971" s="185">
        <f t="shared" si="177"/>
        <v>60</v>
      </c>
      <c r="S971" s="185" t="str">
        <f t="shared" si="178"/>
        <v>אביזרים</v>
      </c>
      <c r="T971" s="186" t="str">
        <f t="shared" si="179"/>
        <v>מושב הגבהה לשירותים</v>
      </c>
      <c r="U971" s="187">
        <f t="shared" si="173"/>
        <v>0</v>
      </c>
      <c r="V971" s="181">
        <f t="shared" si="174"/>
        <v>-1</v>
      </c>
      <c r="W971" s="181">
        <f t="shared" si="175"/>
        <v>500</v>
      </c>
      <c r="X971" s="181">
        <f t="shared" si="172"/>
        <v>0</v>
      </c>
      <c r="Y971" s="193"/>
      <c r="AA971" s="189" t="str">
        <f>'טבלה מרכזת תקן מקור'!A971</f>
        <v>תשושים-אופק</v>
      </c>
      <c r="AB971" s="189">
        <f>'טבלה מרכזת תקן מקור'!B971</f>
        <v>60</v>
      </c>
      <c r="AC971" s="189" t="str">
        <f>'טבלה מרכזת תקן מקור'!C971</f>
        <v>אביזרים</v>
      </c>
      <c r="AD971" s="189" t="str">
        <f>'טבלה מרכזת תקן מקור'!D971</f>
        <v>שירותים ציבוריים</v>
      </c>
      <c r="AE971" s="189" t="str">
        <f>'טבלה מרכזת תקן מקור'!E971</f>
        <v>מושב הגבהה לשירותים</v>
      </c>
      <c r="AF971" s="189">
        <f>'טבלה מרכזת תקן מקור'!F971</f>
        <v>500</v>
      </c>
      <c r="AG971" s="189">
        <f>'טבלה מרכזת תקן מקור'!G971</f>
        <v>1</v>
      </c>
      <c r="AH971" s="189">
        <f>'טבלה מרכזת תקן מקור'!H971</f>
        <v>500</v>
      </c>
    </row>
    <row r="972" spans="2:34" ht="15" thickBot="1" x14ac:dyDescent="0.25">
      <c r="B972" s="190" t="str">
        <f>תקן[[#This Row],[סוג מרכז]]</f>
        <v>תשושים-אופק</v>
      </c>
      <c r="C972" s="190">
        <f>תקן[[#This Row],[גודל מרכז]]</f>
        <v>60</v>
      </c>
      <c r="D972" s="190" t="str">
        <f>תקן[[#This Row],[סוג פריט]]</f>
        <v>אביזרים</v>
      </c>
      <c r="E972" s="190" t="str">
        <f>תקן[[#This Row],[קטגוריה]]</f>
        <v>כללי</v>
      </c>
      <c r="F972" s="177" t="str">
        <f>תקן[[#This Row],[תיאור הפריט]]</f>
        <v>מזוזות</v>
      </c>
      <c r="G972" s="190">
        <f>תקן[[#This Row],[עלות פריט]]</f>
        <v>200</v>
      </c>
      <c r="H972" s="190">
        <f>תקן[[#This Row],[כמות]]</f>
        <v>10</v>
      </c>
      <c r="I972" s="190">
        <f>תקן[[#This Row],[סהכ עלות]]</f>
        <v>2000</v>
      </c>
      <c r="J972" s="191"/>
      <c r="K972" s="179" t="str">
        <f t="shared" si="171"/>
        <v>מזוזות</v>
      </c>
      <c r="L972" s="180"/>
      <c r="M972" s="181">
        <f t="shared" si="169"/>
        <v>-10</v>
      </c>
      <c r="N972" s="181">
        <f t="shared" si="170"/>
        <v>0</v>
      </c>
      <c r="O972" s="180"/>
      <c r="P972" s="192"/>
      <c r="Q972" s="185" t="str">
        <f t="shared" si="176"/>
        <v>תשושים-אופק</v>
      </c>
      <c r="R972" s="185">
        <f t="shared" si="177"/>
        <v>60</v>
      </c>
      <c r="S972" s="185" t="str">
        <f t="shared" si="178"/>
        <v>אביזרים</v>
      </c>
      <c r="T972" s="186" t="str">
        <f t="shared" si="179"/>
        <v>מזוזות</v>
      </c>
      <c r="U972" s="187">
        <f t="shared" si="173"/>
        <v>0</v>
      </c>
      <c r="V972" s="181">
        <f t="shared" si="174"/>
        <v>-10</v>
      </c>
      <c r="W972" s="181">
        <f t="shared" si="175"/>
        <v>200</v>
      </c>
      <c r="X972" s="181">
        <f t="shared" si="172"/>
        <v>0</v>
      </c>
      <c r="Y972" s="193"/>
      <c r="AA972" s="189" t="str">
        <f>'טבלה מרכזת תקן מקור'!A972</f>
        <v>תשושים-אופק</v>
      </c>
      <c r="AB972" s="189">
        <f>'טבלה מרכזת תקן מקור'!B972</f>
        <v>60</v>
      </c>
      <c r="AC972" s="189" t="str">
        <f>'טבלה מרכזת תקן מקור'!C972</f>
        <v>אביזרים</v>
      </c>
      <c r="AD972" s="189" t="str">
        <f>'טבלה מרכזת תקן מקור'!D972</f>
        <v>כללי</v>
      </c>
      <c r="AE972" s="189" t="str">
        <f>'טבלה מרכזת תקן מקור'!E972</f>
        <v>מזוזות</v>
      </c>
      <c r="AF972" s="189">
        <f>'טבלה מרכזת תקן מקור'!F972</f>
        <v>200</v>
      </c>
      <c r="AG972" s="189">
        <f>'טבלה מרכזת תקן מקור'!G972</f>
        <v>10</v>
      </c>
      <c r="AH972" s="189">
        <f>'טבלה מרכזת תקן מקור'!H972</f>
        <v>2000</v>
      </c>
    </row>
    <row r="973" spans="2:34" ht="29.25" thickBot="1" x14ac:dyDescent="0.25">
      <c r="B973" s="190" t="str">
        <f>תקן[[#This Row],[סוג מרכז]]</f>
        <v>תשושים-אופק</v>
      </c>
      <c r="C973" s="190">
        <f>תקן[[#This Row],[גודל מרכז]]</f>
        <v>60</v>
      </c>
      <c r="D973" s="190" t="str">
        <f>תקן[[#This Row],[סוג פריט]]</f>
        <v>אביזרים</v>
      </c>
      <c r="E973" s="190" t="str">
        <f>תקן[[#This Row],[קטגוריה]]</f>
        <v>חדרי צוות/רב תחומי</v>
      </c>
      <c r="F973" s="177" t="str">
        <f>תקן[[#This Row],[תיאור הפריט]]</f>
        <v>מיכל לאיסוף מחטים משומשות</v>
      </c>
      <c r="G973" s="190">
        <f>תקן[[#This Row],[עלות פריט]]</f>
        <v>50</v>
      </c>
      <c r="H973" s="190">
        <f>תקן[[#This Row],[כמות]]</f>
        <v>1</v>
      </c>
      <c r="I973" s="190">
        <f>תקן[[#This Row],[סהכ עלות]]</f>
        <v>50</v>
      </c>
      <c r="J973" s="191"/>
      <c r="K973" s="179" t="str">
        <f t="shared" si="171"/>
        <v>מיכל לאיסוף מחטים משומשות</v>
      </c>
      <c r="L973" s="180"/>
      <c r="M973" s="181">
        <f t="shared" si="169"/>
        <v>-1</v>
      </c>
      <c r="N973" s="181">
        <f t="shared" si="170"/>
        <v>0</v>
      </c>
      <c r="O973" s="180"/>
      <c r="P973" s="192"/>
      <c r="Q973" s="185" t="str">
        <f t="shared" si="176"/>
        <v>תשושים-אופק</v>
      </c>
      <c r="R973" s="185">
        <f t="shared" si="177"/>
        <v>60</v>
      </c>
      <c r="S973" s="185" t="str">
        <f t="shared" si="178"/>
        <v>אביזרים</v>
      </c>
      <c r="T973" s="186" t="str">
        <f t="shared" si="179"/>
        <v>מיכל לאיסוף מחטים משומשות</v>
      </c>
      <c r="U973" s="187">
        <f t="shared" si="173"/>
        <v>0</v>
      </c>
      <c r="V973" s="181">
        <f t="shared" si="174"/>
        <v>-1</v>
      </c>
      <c r="W973" s="181">
        <f t="shared" si="175"/>
        <v>50</v>
      </c>
      <c r="X973" s="181">
        <f t="shared" si="172"/>
        <v>0</v>
      </c>
      <c r="Y973" s="193"/>
      <c r="AA973" s="189" t="str">
        <f>'טבלה מרכזת תקן מקור'!A973</f>
        <v>תשושים-אופק</v>
      </c>
      <c r="AB973" s="189">
        <f>'טבלה מרכזת תקן מקור'!B973</f>
        <v>60</v>
      </c>
      <c r="AC973" s="189" t="str">
        <f>'טבלה מרכזת תקן מקור'!C973</f>
        <v>אביזרים</v>
      </c>
      <c r="AD973" s="189" t="str">
        <f>'טבלה מרכזת תקן מקור'!D973</f>
        <v>חדרי צוות/רב תחומי</v>
      </c>
      <c r="AE973" s="189" t="str">
        <f>'טבלה מרכזת תקן מקור'!E973</f>
        <v>מיכל לאיסוף מחטים משומשות</v>
      </c>
      <c r="AF973" s="189">
        <f>'טבלה מרכזת תקן מקור'!F973</f>
        <v>50</v>
      </c>
      <c r="AG973" s="189">
        <f>'טבלה מרכזת תקן מקור'!G973</f>
        <v>1</v>
      </c>
      <c r="AH973" s="189">
        <f>'טבלה מרכזת תקן מקור'!H973</f>
        <v>50</v>
      </c>
    </row>
    <row r="974" spans="2:34" ht="15" thickBot="1" x14ac:dyDescent="0.25">
      <c r="B974" s="190" t="str">
        <f>תקן[[#This Row],[סוג מרכז]]</f>
        <v>תשושים-אופק</v>
      </c>
      <c r="C974" s="190">
        <f>תקן[[#This Row],[גודל מרכז]]</f>
        <v>60</v>
      </c>
      <c r="D974" s="190" t="str">
        <f>תקן[[#This Row],[סוג פריט]]</f>
        <v>אביזרים</v>
      </c>
      <c r="E974" s="190" t="str">
        <f>תקן[[#This Row],[קטגוריה]]</f>
        <v>חדרי צוות/רב תחומי</v>
      </c>
      <c r="F974" s="177" t="str">
        <f>תקן[[#This Row],[תיאור הפריט]]</f>
        <v>מתקן לגלילי נייר חד פעמי</v>
      </c>
      <c r="G974" s="190">
        <f>תקן[[#This Row],[עלות פריט]]</f>
        <v>150</v>
      </c>
      <c r="H974" s="190">
        <f>תקן[[#This Row],[כמות]]</f>
        <v>1</v>
      </c>
      <c r="I974" s="190">
        <f>תקן[[#This Row],[סהכ עלות]]</f>
        <v>150</v>
      </c>
      <c r="J974" s="191"/>
      <c r="K974" s="179" t="str">
        <f t="shared" si="171"/>
        <v>מתקן לגלילי נייר חד פעמי</v>
      </c>
      <c r="L974" s="180"/>
      <c r="M974" s="181">
        <f t="shared" si="169"/>
        <v>-1</v>
      </c>
      <c r="N974" s="181">
        <f t="shared" si="170"/>
        <v>0</v>
      </c>
      <c r="O974" s="180"/>
      <c r="P974" s="192"/>
      <c r="Q974" s="185" t="str">
        <f t="shared" si="176"/>
        <v>תשושים-אופק</v>
      </c>
      <c r="R974" s="185">
        <f t="shared" si="177"/>
        <v>60</v>
      </c>
      <c r="S974" s="185" t="str">
        <f t="shared" si="178"/>
        <v>אביזרים</v>
      </c>
      <c r="T974" s="186" t="str">
        <f t="shared" si="179"/>
        <v>מתקן לגלילי נייר חד פעמי</v>
      </c>
      <c r="U974" s="187">
        <f t="shared" si="173"/>
        <v>0</v>
      </c>
      <c r="V974" s="181">
        <f t="shared" si="174"/>
        <v>-1</v>
      </c>
      <c r="W974" s="181">
        <f t="shared" si="175"/>
        <v>150</v>
      </c>
      <c r="X974" s="181">
        <f t="shared" si="172"/>
        <v>0</v>
      </c>
      <c r="Y974" s="193"/>
      <c r="AA974" s="189" t="str">
        <f>'טבלה מרכזת תקן מקור'!A974</f>
        <v>תשושים-אופק</v>
      </c>
      <c r="AB974" s="189">
        <f>'טבלה מרכזת תקן מקור'!B974</f>
        <v>60</v>
      </c>
      <c r="AC974" s="189" t="str">
        <f>'טבלה מרכזת תקן מקור'!C974</f>
        <v>אביזרים</v>
      </c>
      <c r="AD974" s="189" t="str">
        <f>'טבלה מרכזת תקן מקור'!D974</f>
        <v>חדרי צוות/רב תחומי</v>
      </c>
      <c r="AE974" s="189" t="str">
        <f>'טבלה מרכזת תקן מקור'!E974</f>
        <v>מתקן לגלילי נייר חד פעמי</v>
      </c>
      <c r="AF974" s="189">
        <f>'טבלה מרכזת תקן מקור'!F974</f>
        <v>150</v>
      </c>
      <c r="AG974" s="189">
        <f>'טבלה מרכזת תקן מקור'!G974</f>
        <v>1</v>
      </c>
      <c r="AH974" s="189">
        <f>'טבלה מרכזת תקן מקור'!H974</f>
        <v>150</v>
      </c>
    </row>
    <row r="975" spans="2:34" ht="15" thickBot="1" x14ac:dyDescent="0.25">
      <c r="B975" s="190" t="str">
        <f>תקן[[#This Row],[סוג מרכז]]</f>
        <v>תשושים-אופק</v>
      </c>
      <c r="C975" s="190">
        <f>תקן[[#This Row],[גודל מרכז]]</f>
        <v>60</v>
      </c>
      <c r="D975" s="190" t="str">
        <f>תקן[[#This Row],[סוג פריט]]</f>
        <v>אביזרים</v>
      </c>
      <c r="E975" s="190" t="str">
        <f>תקן[[#This Row],[קטגוריה]]</f>
        <v>חדר ניקיון</v>
      </c>
      <c r="F975" s="177" t="str">
        <f>תקן[[#This Row],[תיאור הפריט]]</f>
        <v>סולם</v>
      </c>
      <c r="G975" s="190">
        <f>תקן[[#This Row],[עלות פריט]]</f>
        <v>650</v>
      </c>
      <c r="H975" s="190">
        <f>תקן[[#This Row],[כמות]]</f>
        <v>1</v>
      </c>
      <c r="I975" s="190">
        <f>תקן[[#This Row],[סהכ עלות]]</f>
        <v>650</v>
      </c>
      <c r="J975" s="191"/>
      <c r="K975" s="179" t="str">
        <f t="shared" si="171"/>
        <v>סולם</v>
      </c>
      <c r="L975" s="180"/>
      <c r="M975" s="181">
        <f t="shared" si="169"/>
        <v>-1</v>
      </c>
      <c r="N975" s="181">
        <f t="shared" si="170"/>
        <v>0</v>
      </c>
      <c r="O975" s="180"/>
      <c r="P975" s="192"/>
      <c r="Q975" s="185" t="str">
        <f t="shared" si="176"/>
        <v>תשושים-אופק</v>
      </c>
      <c r="R975" s="185">
        <f t="shared" si="177"/>
        <v>60</v>
      </c>
      <c r="S975" s="185" t="str">
        <f t="shared" si="178"/>
        <v>אביזרים</v>
      </c>
      <c r="T975" s="186" t="str">
        <f t="shared" si="179"/>
        <v>סולם</v>
      </c>
      <c r="U975" s="187">
        <f t="shared" si="173"/>
        <v>0</v>
      </c>
      <c r="V975" s="181">
        <f t="shared" si="174"/>
        <v>-1</v>
      </c>
      <c r="W975" s="181">
        <f t="shared" si="175"/>
        <v>650</v>
      </c>
      <c r="X975" s="181">
        <f t="shared" si="172"/>
        <v>0</v>
      </c>
      <c r="Y975" s="193"/>
      <c r="AA975" s="189" t="str">
        <f>'טבלה מרכזת תקן מקור'!A975</f>
        <v>תשושים-אופק</v>
      </c>
      <c r="AB975" s="189">
        <f>'טבלה מרכזת תקן מקור'!B975</f>
        <v>60</v>
      </c>
      <c r="AC975" s="189" t="str">
        <f>'טבלה מרכזת תקן מקור'!C975</f>
        <v>אביזרים</v>
      </c>
      <c r="AD975" s="189" t="str">
        <f>'טבלה מרכזת תקן מקור'!D975</f>
        <v>חדר ניקיון</v>
      </c>
      <c r="AE975" s="189" t="str">
        <f>'טבלה מרכזת תקן מקור'!E975</f>
        <v>סולם</v>
      </c>
      <c r="AF975" s="189">
        <f>'טבלה מרכזת תקן מקור'!F975</f>
        <v>650</v>
      </c>
      <c r="AG975" s="189">
        <f>'טבלה מרכזת תקן מקור'!G975</f>
        <v>1</v>
      </c>
      <c r="AH975" s="189">
        <f>'טבלה מרכזת תקן מקור'!H975</f>
        <v>650</v>
      </c>
    </row>
    <row r="976" spans="2:34" ht="15" thickBot="1" x14ac:dyDescent="0.25">
      <c r="B976" s="190" t="str">
        <f>תקן[[#This Row],[סוג מרכז]]</f>
        <v>תשושים-אופק</v>
      </c>
      <c r="C976" s="190">
        <f>תקן[[#This Row],[גודל מרכז]]</f>
        <v>60</v>
      </c>
      <c r="D976" s="190" t="str">
        <f>תקן[[#This Row],[סוג פריט]]</f>
        <v>אביזרים</v>
      </c>
      <c r="E976" s="190" t="str">
        <f>תקן[[#This Row],[קטגוריה]]</f>
        <v>מכבסה</v>
      </c>
      <c r="F976" s="177" t="str">
        <f>תקן[[#This Row],[תיאור הפריט]]</f>
        <v>סלי כביסה</v>
      </c>
      <c r="G976" s="190">
        <f>תקן[[#This Row],[עלות פריט]]</f>
        <v>150</v>
      </c>
      <c r="H976" s="190">
        <f>תקן[[#This Row],[כמות]]</f>
        <v>1</v>
      </c>
      <c r="I976" s="190">
        <f>תקן[[#This Row],[סהכ עלות]]</f>
        <v>150</v>
      </c>
      <c r="J976" s="191"/>
      <c r="K976" s="179" t="str">
        <f t="shared" si="171"/>
        <v>סלי כביסה</v>
      </c>
      <c r="L976" s="180"/>
      <c r="M976" s="181">
        <f t="shared" si="169"/>
        <v>-1</v>
      </c>
      <c r="N976" s="181">
        <f t="shared" si="170"/>
        <v>0</v>
      </c>
      <c r="O976" s="180"/>
      <c r="P976" s="192"/>
      <c r="Q976" s="185" t="str">
        <f t="shared" si="176"/>
        <v>תשושים-אופק</v>
      </c>
      <c r="R976" s="185">
        <f t="shared" si="177"/>
        <v>60</v>
      </c>
      <c r="S976" s="185" t="str">
        <f t="shared" si="178"/>
        <v>אביזרים</v>
      </c>
      <c r="T976" s="186" t="str">
        <f t="shared" si="179"/>
        <v>סלי כביסה</v>
      </c>
      <c r="U976" s="187">
        <f t="shared" si="173"/>
        <v>0</v>
      </c>
      <c r="V976" s="181">
        <f t="shared" si="174"/>
        <v>-1</v>
      </c>
      <c r="W976" s="181">
        <f t="shared" si="175"/>
        <v>150</v>
      </c>
      <c r="X976" s="181">
        <f t="shared" si="172"/>
        <v>0</v>
      </c>
      <c r="Y976" s="193"/>
      <c r="AA976" s="189" t="str">
        <f>'טבלה מרכזת תקן מקור'!A976</f>
        <v>תשושים-אופק</v>
      </c>
      <c r="AB976" s="189">
        <f>'טבלה מרכזת תקן מקור'!B976</f>
        <v>60</v>
      </c>
      <c r="AC976" s="189" t="str">
        <f>'טבלה מרכזת תקן מקור'!C976</f>
        <v>אביזרים</v>
      </c>
      <c r="AD976" s="189" t="str">
        <f>'טבלה מרכזת תקן מקור'!D976</f>
        <v>מכבסה</v>
      </c>
      <c r="AE976" s="189" t="str">
        <f>'טבלה מרכזת תקן מקור'!E976</f>
        <v>סלי כביסה</v>
      </c>
      <c r="AF976" s="189">
        <f>'טבלה מרכזת תקן מקור'!F976</f>
        <v>150</v>
      </c>
      <c r="AG976" s="189">
        <f>'טבלה מרכזת תקן מקור'!G976</f>
        <v>1</v>
      </c>
      <c r="AH976" s="189">
        <f>'טבלה מרכזת תקן מקור'!H976</f>
        <v>150</v>
      </c>
    </row>
    <row r="977" spans="2:34" ht="29.25" thickBot="1" x14ac:dyDescent="0.25">
      <c r="B977" s="190" t="str">
        <f>תקן[[#This Row],[סוג מרכז]]</f>
        <v>תשושים-אופק</v>
      </c>
      <c r="C977" s="190">
        <f>תקן[[#This Row],[גודל מרכז]]</f>
        <v>60</v>
      </c>
      <c r="D977" s="190" t="str">
        <f>תקן[[#This Row],[סוג פריט]]</f>
        <v>אביזרים</v>
      </c>
      <c r="E977" s="190" t="str">
        <f>תקן[[#This Row],[קטגוריה]]</f>
        <v>חדרי פעילות/תעסוקה</v>
      </c>
      <c r="F977" s="177" t="str">
        <f>תקן[[#This Row],[תיאור הפריט]]</f>
        <v>סלסלות אישיות לעבודות הקשישים</v>
      </c>
      <c r="G977" s="190">
        <f>תקן[[#This Row],[עלות פריט]]</f>
        <v>30</v>
      </c>
      <c r="H977" s="190">
        <f>תקן[[#This Row],[כמות]]</f>
        <v>30</v>
      </c>
      <c r="I977" s="190">
        <f>תקן[[#This Row],[סהכ עלות]]</f>
        <v>900</v>
      </c>
      <c r="J977" s="191"/>
      <c r="K977" s="179" t="str">
        <f t="shared" si="171"/>
        <v>סלסלות אישיות לעבודות הקשישים</v>
      </c>
      <c r="L977" s="180"/>
      <c r="M977" s="181">
        <f t="shared" si="169"/>
        <v>-30</v>
      </c>
      <c r="N977" s="181">
        <f t="shared" si="170"/>
        <v>0</v>
      </c>
      <c r="O977" s="180"/>
      <c r="P977" s="192"/>
      <c r="Q977" s="185" t="str">
        <f t="shared" si="176"/>
        <v>תשושים-אופק</v>
      </c>
      <c r="R977" s="185">
        <f t="shared" si="177"/>
        <v>60</v>
      </c>
      <c r="S977" s="185" t="str">
        <f t="shared" si="178"/>
        <v>אביזרים</v>
      </c>
      <c r="T977" s="186" t="str">
        <f t="shared" si="179"/>
        <v>סלסלות אישיות לעבודות הקשישים</v>
      </c>
      <c r="U977" s="187">
        <f t="shared" si="173"/>
        <v>0</v>
      </c>
      <c r="V977" s="181">
        <f t="shared" si="174"/>
        <v>-30</v>
      </c>
      <c r="W977" s="181">
        <f t="shared" si="175"/>
        <v>30</v>
      </c>
      <c r="X977" s="181">
        <f t="shared" si="172"/>
        <v>0</v>
      </c>
      <c r="Y977" s="193"/>
      <c r="AA977" s="189" t="str">
        <f>'טבלה מרכזת תקן מקור'!A977</f>
        <v>תשושים-אופק</v>
      </c>
      <c r="AB977" s="189">
        <f>'טבלה מרכזת תקן מקור'!B977</f>
        <v>60</v>
      </c>
      <c r="AC977" s="189" t="str">
        <f>'טבלה מרכזת תקן מקור'!C977</f>
        <v>אביזרים</v>
      </c>
      <c r="AD977" s="189" t="str">
        <f>'טבלה מרכזת תקן מקור'!D977</f>
        <v>חדרי פעילות/תעסוקה</v>
      </c>
      <c r="AE977" s="189" t="str">
        <f>'טבלה מרכזת תקן מקור'!E977</f>
        <v>סלסלות אישיות לעבודות הקשישים</v>
      </c>
      <c r="AF977" s="189">
        <f>'טבלה מרכזת תקן מקור'!F977</f>
        <v>30</v>
      </c>
      <c r="AG977" s="189">
        <f>'טבלה מרכזת תקן מקור'!G977</f>
        <v>30</v>
      </c>
      <c r="AH977" s="189">
        <f>'טבלה מרכזת תקן מקור'!H977</f>
        <v>900</v>
      </c>
    </row>
    <row r="978" spans="2:34" ht="15" thickBot="1" x14ac:dyDescent="0.25">
      <c r="B978" s="190" t="str">
        <f>תקן[[#This Row],[סוג מרכז]]</f>
        <v>תשושים-אופק</v>
      </c>
      <c r="C978" s="190">
        <f>תקן[[#This Row],[גודל מרכז]]</f>
        <v>60</v>
      </c>
      <c r="D978" s="190" t="str">
        <f>תקן[[#This Row],[סוג פריט]]</f>
        <v>אביזרים</v>
      </c>
      <c r="E978" s="190" t="str">
        <f>תקן[[#This Row],[קטגוריה]]</f>
        <v>חדר ניקיון</v>
      </c>
      <c r="F978" s="177" t="str">
        <f>תקן[[#This Row],[תיאור הפריט]]</f>
        <v>עגלת ניקיון</v>
      </c>
      <c r="G978" s="190">
        <f>תקן[[#This Row],[עלות פריט]]</f>
        <v>750</v>
      </c>
      <c r="H978" s="190">
        <f>תקן[[#This Row],[כמות]]</f>
        <v>1</v>
      </c>
      <c r="I978" s="190">
        <f>תקן[[#This Row],[סהכ עלות]]</f>
        <v>750</v>
      </c>
      <c r="J978" s="191"/>
      <c r="K978" s="179" t="str">
        <f t="shared" si="171"/>
        <v>עגלת ניקיון</v>
      </c>
      <c r="L978" s="180"/>
      <c r="M978" s="181">
        <f t="shared" si="169"/>
        <v>-1</v>
      </c>
      <c r="N978" s="181">
        <f t="shared" si="170"/>
        <v>0</v>
      </c>
      <c r="O978" s="180"/>
      <c r="P978" s="192"/>
      <c r="Q978" s="185" t="str">
        <f t="shared" si="176"/>
        <v>תשושים-אופק</v>
      </c>
      <c r="R978" s="185">
        <f t="shared" si="177"/>
        <v>60</v>
      </c>
      <c r="S978" s="185" t="str">
        <f t="shared" si="178"/>
        <v>אביזרים</v>
      </c>
      <c r="T978" s="186" t="str">
        <f t="shared" si="179"/>
        <v>עגלת ניקיון</v>
      </c>
      <c r="U978" s="187">
        <f t="shared" si="173"/>
        <v>0</v>
      </c>
      <c r="V978" s="181">
        <f t="shared" si="174"/>
        <v>-1</v>
      </c>
      <c r="W978" s="181">
        <f t="shared" si="175"/>
        <v>750</v>
      </c>
      <c r="X978" s="181">
        <f t="shared" si="172"/>
        <v>0</v>
      </c>
      <c r="Y978" s="193"/>
      <c r="AA978" s="189" t="str">
        <f>'טבלה מרכזת תקן מקור'!A978</f>
        <v>תשושים-אופק</v>
      </c>
      <c r="AB978" s="189">
        <f>'טבלה מרכזת תקן מקור'!B978</f>
        <v>60</v>
      </c>
      <c r="AC978" s="189" t="str">
        <f>'טבלה מרכזת תקן מקור'!C978</f>
        <v>אביזרים</v>
      </c>
      <c r="AD978" s="189" t="str">
        <f>'טבלה מרכזת תקן מקור'!D978</f>
        <v>חדר ניקיון</v>
      </c>
      <c r="AE978" s="189" t="str">
        <f>'טבלה מרכזת תקן מקור'!E978</f>
        <v>עגלת ניקיון</v>
      </c>
      <c r="AF978" s="189">
        <f>'טבלה מרכזת תקן מקור'!F978</f>
        <v>750</v>
      </c>
      <c r="AG978" s="189">
        <f>'טבלה מרכזת תקן מקור'!G978</f>
        <v>1</v>
      </c>
      <c r="AH978" s="189">
        <f>'טבלה מרכזת תקן מקור'!H978</f>
        <v>750</v>
      </c>
    </row>
    <row r="979" spans="2:34" ht="15" thickBot="1" x14ac:dyDescent="0.25">
      <c r="B979" s="190" t="str">
        <f>תקן[[#This Row],[סוג מרכז]]</f>
        <v>תשושים-אופק</v>
      </c>
      <c r="C979" s="190">
        <f>תקן[[#This Row],[גודל מרכז]]</f>
        <v>60</v>
      </c>
      <c r="D979" s="190" t="str">
        <f>תקן[[#This Row],[סוג פריט]]</f>
        <v>אביזרים</v>
      </c>
      <c r="E979" s="190" t="str">
        <f>תקן[[#This Row],[קטגוריה]]</f>
        <v>חדר ניקיון</v>
      </c>
      <c r="F979" s="177" t="str">
        <f>תקן[[#This Row],[תיאור הפריט]]</f>
        <v>פח אשפה</v>
      </c>
      <c r="G979" s="190">
        <f>תקן[[#This Row],[עלות פריט]]</f>
        <v>150</v>
      </c>
      <c r="H979" s="190">
        <f>תקן[[#This Row],[כמות]]</f>
        <v>1</v>
      </c>
      <c r="I979" s="190">
        <f>תקן[[#This Row],[סהכ עלות]]</f>
        <v>150</v>
      </c>
      <c r="J979" s="191"/>
      <c r="K979" s="179" t="str">
        <f t="shared" si="171"/>
        <v>פח אשפה</v>
      </c>
      <c r="L979" s="180"/>
      <c r="M979" s="181">
        <f t="shared" si="169"/>
        <v>-1</v>
      </c>
      <c r="N979" s="181">
        <f t="shared" si="170"/>
        <v>0</v>
      </c>
      <c r="O979" s="180"/>
      <c r="P979" s="192"/>
      <c r="Q979" s="185" t="str">
        <f t="shared" si="176"/>
        <v>תשושים-אופק</v>
      </c>
      <c r="R979" s="185">
        <f t="shared" si="177"/>
        <v>60</v>
      </c>
      <c r="S979" s="185" t="str">
        <f t="shared" si="178"/>
        <v>אביזרים</v>
      </c>
      <c r="T979" s="186" t="str">
        <f t="shared" si="179"/>
        <v>פח אשפה</v>
      </c>
      <c r="U979" s="187">
        <f t="shared" si="173"/>
        <v>0</v>
      </c>
      <c r="V979" s="181">
        <f t="shared" si="174"/>
        <v>-1</v>
      </c>
      <c r="W979" s="181">
        <f t="shared" si="175"/>
        <v>150</v>
      </c>
      <c r="X979" s="181">
        <f t="shared" si="172"/>
        <v>0</v>
      </c>
      <c r="Y979" s="193"/>
      <c r="AA979" s="189" t="str">
        <f>'טבלה מרכזת תקן מקור'!A979</f>
        <v>תשושים-אופק</v>
      </c>
      <c r="AB979" s="189">
        <f>'טבלה מרכזת תקן מקור'!B979</f>
        <v>60</v>
      </c>
      <c r="AC979" s="189" t="str">
        <f>'טבלה מרכזת תקן מקור'!C979</f>
        <v>אביזרים</v>
      </c>
      <c r="AD979" s="189" t="str">
        <f>'טבלה מרכזת תקן מקור'!D979</f>
        <v>חדר ניקיון</v>
      </c>
      <c r="AE979" s="189" t="str">
        <f>'טבלה מרכזת תקן מקור'!E979</f>
        <v>פח אשפה</v>
      </c>
      <c r="AF979" s="189">
        <f>'טבלה מרכזת תקן מקור'!F979</f>
        <v>150</v>
      </c>
      <c r="AG979" s="189">
        <f>'טבלה מרכזת תקן מקור'!G979</f>
        <v>1</v>
      </c>
      <c r="AH979" s="189">
        <f>'טבלה מרכזת תקן מקור'!H979</f>
        <v>150</v>
      </c>
    </row>
    <row r="980" spans="2:34" ht="15" thickBot="1" x14ac:dyDescent="0.25">
      <c r="B980" s="190" t="str">
        <f>תקן[[#This Row],[סוג מרכז]]</f>
        <v>תשושים-אופק</v>
      </c>
      <c r="C980" s="190">
        <f>תקן[[#This Row],[גודל מרכז]]</f>
        <v>60</v>
      </c>
      <c r="D980" s="190" t="str">
        <f>תקן[[#This Row],[סוג פריט]]</f>
        <v>אביזרים</v>
      </c>
      <c r="E980" s="190" t="str">
        <f>תקן[[#This Row],[קטגוריה]]</f>
        <v>חדר רחצה</v>
      </c>
      <c r="F980" s="177" t="str">
        <f>תקן[[#This Row],[תיאור הפריט]]</f>
        <v>פח אשפה</v>
      </c>
      <c r="G980" s="190">
        <f>תקן[[#This Row],[עלות פריט]]</f>
        <v>150</v>
      </c>
      <c r="H980" s="190">
        <f>תקן[[#This Row],[כמות]]</f>
        <v>2</v>
      </c>
      <c r="I980" s="190">
        <f>תקן[[#This Row],[סהכ עלות]]</f>
        <v>300</v>
      </c>
      <c r="J980" s="191"/>
      <c r="K980" s="179" t="str">
        <f t="shared" si="171"/>
        <v>פח אשפה</v>
      </c>
      <c r="L980" s="180"/>
      <c r="M980" s="181">
        <f t="shared" si="169"/>
        <v>-2</v>
      </c>
      <c r="N980" s="181">
        <f t="shared" si="170"/>
        <v>0</v>
      </c>
      <c r="O980" s="180"/>
      <c r="P980" s="192"/>
      <c r="Q980" s="185" t="str">
        <f t="shared" si="176"/>
        <v>תשושים-אופק</v>
      </c>
      <c r="R980" s="185">
        <f t="shared" si="177"/>
        <v>60</v>
      </c>
      <c r="S980" s="185" t="str">
        <f t="shared" si="178"/>
        <v>אביזרים</v>
      </c>
      <c r="T980" s="186" t="str">
        <f t="shared" si="179"/>
        <v>פח אשפה</v>
      </c>
      <c r="U980" s="187">
        <f t="shared" si="173"/>
        <v>0</v>
      </c>
      <c r="V980" s="181">
        <f t="shared" si="174"/>
        <v>-2</v>
      </c>
      <c r="W980" s="181">
        <f t="shared" si="175"/>
        <v>150</v>
      </c>
      <c r="X980" s="181">
        <f t="shared" si="172"/>
        <v>0</v>
      </c>
      <c r="Y980" s="193"/>
      <c r="AA980" s="189" t="str">
        <f>'טבלה מרכזת תקן מקור'!A980</f>
        <v>תשושים-אופק</v>
      </c>
      <c r="AB980" s="189">
        <f>'טבלה מרכזת תקן מקור'!B980</f>
        <v>60</v>
      </c>
      <c r="AC980" s="189" t="str">
        <f>'טבלה מרכזת תקן מקור'!C980</f>
        <v>אביזרים</v>
      </c>
      <c r="AD980" s="189" t="str">
        <f>'טבלה מרכזת תקן מקור'!D980</f>
        <v>חדר רחצה</v>
      </c>
      <c r="AE980" s="189" t="str">
        <f>'טבלה מרכזת תקן מקור'!E980</f>
        <v>פח אשפה</v>
      </c>
      <c r="AF980" s="189">
        <f>'טבלה מרכזת תקן מקור'!F980</f>
        <v>150</v>
      </c>
      <c r="AG980" s="189">
        <f>'טבלה מרכזת תקן מקור'!G980</f>
        <v>2</v>
      </c>
      <c r="AH980" s="189">
        <f>'טבלה מרכזת תקן מקור'!H980</f>
        <v>300</v>
      </c>
    </row>
    <row r="981" spans="2:34" ht="15" thickBot="1" x14ac:dyDescent="0.25">
      <c r="B981" s="190" t="str">
        <f>תקן[[#This Row],[סוג מרכז]]</f>
        <v>תשושים-אופק</v>
      </c>
      <c r="C981" s="190">
        <f>תקן[[#This Row],[גודל מרכז]]</f>
        <v>60</v>
      </c>
      <c r="D981" s="190" t="str">
        <f>תקן[[#This Row],[סוג פריט]]</f>
        <v>אביזרים</v>
      </c>
      <c r="E981" s="190" t="str">
        <f>תקן[[#This Row],[קטגוריה]]</f>
        <v>חדרי פעילות/תעסוקה</v>
      </c>
      <c r="F981" s="177" t="str">
        <f>תקן[[#This Row],[תיאור הפריט]]</f>
        <v>פח אשפה</v>
      </c>
      <c r="G981" s="190">
        <f>תקן[[#This Row],[עלות פריט]]</f>
        <v>150</v>
      </c>
      <c r="H981" s="190">
        <f>תקן[[#This Row],[כמות]]</f>
        <v>4</v>
      </c>
      <c r="I981" s="190">
        <f>תקן[[#This Row],[סהכ עלות]]</f>
        <v>600</v>
      </c>
      <c r="J981" s="191"/>
      <c r="K981" s="179" t="str">
        <f t="shared" si="171"/>
        <v>פח אשפה</v>
      </c>
      <c r="L981" s="180"/>
      <c r="M981" s="181">
        <f t="shared" si="169"/>
        <v>-4</v>
      </c>
      <c r="N981" s="181">
        <f t="shared" si="170"/>
        <v>0</v>
      </c>
      <c r="O981" s="180"/>
      <c r="P981" s="192"/>
      <c r="Q981" s="185" t="str">
        <f t="shared" si="176"/>
        <v>תשושים-אופק</v>
      </c>
      <c r="R981" s="185">
        <f t="shared" si="177"/>
        <v>60</v>
      </c>
      <c r="S981" s="185" t="str">
        <f t="shared" si="178"/>
        <v>אביזרים</v>
      </c>
      <c r="T981" s="186" t="str">
        <f t="shared" si="179"/>
        <v>פח אשפה</v>
      </c>
      <c r="U981" s="187">
        <f t="shared" si="173"/>
        <v>0</v>
      </c>
      <c r="V981" s="181">
        <f t="shared" si="174"/>
        <v>-4</v>
      </c>
      <c r="W981" s="181">
        <f t="shared" si="175"/>
        <v>150</v>
      </c>
      <c r="X981" s="181">
        <f t="shared" si="172"/>
        <v>0</v>
      </c>
      <c r="Y981" s="193"/>
      <c r="AA981" s="189" t="str">
        <f>'טבלה מרכזת תקן מקור'!A981</f>
        <v>תשושים-אופק</v>
      </c>
      <c r="AB981" s="189">
        <f>'טבלה מרכזת תקן מקור'!B981</f>
        <v>60</v>
      </c>
      <c r="AC981" s="189" t="str">
        <f>'טבלה מרכזת תקן מקור'!C981</f>
        <v>אביזרים</v>
      </c>
      <c r="AD981" s="189" t="str">
        <f>'טבלה מרכזת תקן מקור'!D981</f>
        <v>חדרי פעילות/תעסוקה</v>
      </c>
      <c r="AE981" s="189" t="str">
        <f>'טבלה מרכזת תקן מקור'!E981</f>
        <v>פח אשפה</v>
      </c>
      <c r="AF981" s="189">
        <f>'טבלה מרכזת תקן מקור'!F981</f>
        <v>150</v>
      </c>
      <c r="AG981" s="189">
        <f>'טבלה מרכזת תקן מקור'!G981</f>
        <v>4</v>
      </c>
      <c r="AH981" s="189">
        <f>'טבלה מרכזת תקן מקור'!H981</f>
        <v>600</v>
      </c>
    </row>
    <row r="982" spans="2:34" ht="29.25" thickBot="1" x14ac:dyDescent="0.25">
      <c r="B982" s="190" t="str">
        <f>תקן[[#This Row],[סוג מרכז]]</f>
        <v>תשושים-אופק</v>
      </c>
      <c r="C982" s="190">
        <f>תקן[[#This Row],[גודל מרכז]]</f>
        <v>60</v>
      </c>
      <c r="D982" s="190" t="str">
        <f>תקן[[#This Row],[סוג פריט]]</f>
        <v>אביזרים</v>
      </c>
      <c r="E982" s="190" t="str">
        <f>תקן[[#This Row],[קטגוריה]]</f>
        <v>חדר אוכל</v>
      </c>
      <c r="F982" s="177" t="str">
        <f>תקן[[#This Row],[תיאור הפריט]]</f>
        <v>פריטי עיצוב, תמונות, מיכל צמחים וכדו' (תקציב)</v>
      </c>
      <c r="G982" s="190">
        <f>תקן[[#This Row],[עלות פריט]]</f>
        <v>1000</v>
      </c>
      <c r="H982" s="190">
        <f>תקן[[#This Row],[כמות]]</f>
        <v>4</v>
      </c>
      <c r="I982" s="190">
        <f>תקן[[#This Row],[סהכ עלות]]</f>
        <v>4000</v>
      </c>
      <c r="J982" s="191"/>
      <c r="K982" s="179" t="str">
        <f t="shared" si="171"/>
        <v>פריטי עיצוב, תמונות, מיכל צמחים וכדו' (תקציב)</v>
      </c>
      <c r="L982" s="180"/>
      <c r="M982" s="181">
        <f t="shared" si="169"/>
        <v>-4</v>
      </c>
      <c r="N982" s="181">
        <f t="shared" si="170"/>
        <v>0</v>
      </c>
      <c r="O982" s="180"/>
      <c r="P982" s="192"/>
      <c r="Q982" s="185" t="str">
        <f t="shared" si="176"/>
        <v>תשושים-אופק</v>
      </c>
      <c r="R982" s="185">
        <f t="shared" si="177"/>
        <v>60</v>
      </c>
      <c r="S982" s="185" t="str">
        <f t="shared" si="178"/>
        <v>אביזרים</v>
      </c>
      <c r="T982" s="186" t="str">
        <f t="shared" si="179"/>
        <v>פריטי עיצוב, תמונות, מיכל צמחים וכדו' (תקציב)</v>
      </c>
      <c r="U982" s="187">
        <f t="shared" si="173"/>
        <v>0</v>
      </c>
      <c r="V982" s="181">
        <f t="shared" si="174"/>
        <v>-4</v>
      </c>
      <c r="W982" s="181">
        <f t="shared" si="175"/>
        <v>1000</v>
      </c>
      <c r="X982" s="181">
        <f t="shared" si="172"/>
        <v>0</v>
      </c>
      <c r="Y982" s="193"/>
      <c r="AA982" s="189" t="str">
        <f>'טבלה מרכזת תקן מקור'!A982</f>
        <v>תשושים-אופק</v>
      </c>
      <c r="AB982" s="189">
        <f>'טבלה מרכזת תקן מקור'!B982</f>
        <v>60</v>
      </c>
      <c r="AC982" s="189" t="str">
        <f>'טבלה מרכזת תקן מקור'!C982</f>
        <v>אביזרים</v>
      </c>
      <c r="AD982" s="189" t="str">
        <f>'טבלה מרכזת תקן מקור'!D982</f>
        <v>חדר אוכל</v>
      </c>
      <c r="AE982" s="189" t="str">
        <f>'טבלה מרכזת תקן מקור'!E982</f>
        <v>פריטי עיצוב, תמונות, מיכל צמחים וכדו' (תקציב)</v>
      </c>
      <c r="AF982" s="189">
        <f>'טבלה מרכזת תקן מקור'!F982</f>
        <v>1000</v>
      </c>
      <c r="AG982" s="189">
        <f>'טבלה מרכזת תקן מקור'!G982</f>
        <v>4</v>
      </c>
      <c r="AH982" s="189">
        <f>'טבלה מרכזת תקן מקור'!H982</f>
        <v>4000</v>
      </c>
    </row>
    <row r="983" spans="2:34" ht="15" thickBot="1" x14ac:dyDescent="0.25">
      <c r="B983" s="190" t="str">
        <f>תקן[[#This Row],[סוג מרכז]]</f>
        <v>תשושים-אופק</v>
      </c>
      <c r="C983" s="190">
        <f>תקן[[#This Row],[גודל מרכז]]</f>
        <v>60</v>
      </c>
      <c r="D983" s="190" t="str">
        <f>תקן[[#This Row],[סוג פריט]]</f>
        <v>אביזרים</v>
      </c>
      <c r="E983" s="190" t="str">
        <f>תקן[[#This Row],[קטגוריה]]</f>
        <v>חדר רחצה</v>
      </c>
      <c r="F983" s="177" t="str">
        <f>תקן[[#This Row],[תיאור הפריט]]</f>
        <v>קולב בגדים</v>
      </c>
      <c r="G983" s="190">
        <f>תקן[[#This Row],[עלות פריט]]</f>
        <v>300</v>
      </c>
      <c r="H983" s="190">
        <f>תקן[[#This Row],[כמות]]</f>
        <v>1</v>
      </c>
      <c r="I983" s="190">
        <f>תקן[[#This Row],[סהכ עלות]]</f>
        <v>300</v>
      </c>
      <c r="J983" s="191"/>
      <c r="K983" s="179" t="str">
        <f t="shared" si="171"/>
        <v>קולב בגדים</v>
      </c>
      <c r="L983" s="180"/>
      <c r="M983" s="181">
        <f t="shared" si="169"/>
        <v>-1</v>
      </c>
      <c r="N983" s="181">
        <f t="shared" si="170"/>
        <v>0</v>
      </c>
      <c r="O983" s="180"/>
      <c r="P983" s="192"/>
      <c r="Q983" s="185" t="str">
        <f t="shared" si="176"/>
        <v>תשושים-אופק</v>
      </c>
      <c r="R983" s="185">
        <f t="shared" si="177"/>
        <v>60</v>
      </c>
      <c r="S983" s="185" t="str">
        <f t="shared" si="178"/>
        <v>אביזרים</v>
      </c>
      <c r="T983" s="186" t="str">
        <f t="shared" si="179"/>
        <v>קולב בגדים</v>
      </c>
      <c r="U983" s="187">
        <f t="shared" si="173"/>
        <v>0</v>
      </c>
      <c r="V983" s="181">
        <f t="shared" si="174"/>
        <v>-1</v>
      </c>
      <c r="W983" s="181">
        <f t="shared" si="175"/>
        <v>300</v>
      </c>
      <c r="X983" s="181">
        <f t="shared" si="172"/>
        <v>0</v>
      </c>
      <c r="Y983" s="193"/>
      <c r="AA983" s="189" t="str">
        <f>'טבלה מרכזת תקן מקור'!A983</f>
        <v>תשושים-אופק</v>
      </c>
      <c r="AB983" s="189">
        <f>'טבלה מרכזת תקן מקור'!B983</f>
        <v>60</v>
      </c>
      <c r="AC983" s="189" t="str">
        <f>'טבלה מרכזת תקן מקור'!C983</f>
        <v>אביזרים</v>
      </c>
      <c r="AD983" s="189" t="str">
        <f>'טבלה מרכזת תקן מקור'!D983</f>
        <v>חדר רחצה</v>
      </c>
      <c r="AE983" s="189" t="str">
        <f>'טבלה מרכזת תקן מקור'!E983</f>
        <v>קולב בגדים</v>
      </c>
      <c r="AF983" s="189">
        <f>'טבלה מרכזת תקן מקור'!F983</f>
        <v>300</v>
      </c>
      <c r="AG983" s="189">
        <f>'טבלה מרכזת תקן מקור'!G983</f>
        <v>1</v>
      </c>
      <c r="AH983" s="189">
        <f>'טבלה מרכזת תקן מקור'!H983</f>
        <v>300</v>
      </c>
    </row>
    <row r="984" spans="2:34" ht="15" thickBot="1" x14ac:dyDescent="0.25">
      <c r="B984" s="190" t="str">
        <f>תקן[[#This Row],[סוג מרכז]]</f>
        <v>תשושים-אופק</v>
      </c>
      <c r="C984" s="190">
        <f>תקן[[#This Row],[גודל מרכז]]</f>
        <v>60</v>
      </c>
      <c r="D984" s="190" t="str">
        <f>תקן[[#This Row],[סוג פריט]]</f>
        <v>אביזרים</v>
      </c>
      <c r="E984" s="190" t="str">
        <f>תקן[[#This Row],[קטגוריה]]</f>
        <v>חדרי צוות/רב תחומי</v>
      </c>
      <c r="F984" s="177" t="str">
        <f>תקן[[#This Row],[תיאור הפריט]]</f>
        <v>קולב בגדים</v>
      </c>
      <c r="G984" s="190">
        <f>תקן[[#This Row],[עלות פריט]]</f>
        <v>300</v>
      </c>
      <c r="H984" s="190">
        <f>תקן[[#This Row],[כמות]]</f>
        <v>1</v>
      </c>
      <c r="I984" s="190">
        <f>תקן[[#This Row],[סהכ עלות]]</f>
        <v>300</v>
      </c>
      <c r="J984" s="191"/>
      <c r="K984" s="179" t="str">
        <f t="shared" si="171"/>
        <v>קולב בגדים</v>
      </c>
      <c r="L984" s="180"/>
      <c r="M984" s="181">
        <f t="shared" si="169"/>
        <v>-1</v>
      </c>
      <c r="N984" s="181">
        <f t="shared" si="170"/>
        <v>0</v>
      </c>
      <c r="O984" s="180"/>
      <c r="P984" s="192"/>
      <c r="Q984" s="185" t="str">
        <f t="shared" si="176"/>
        <v>תשושים-אופק</v>
      </c>
      <c r="R984" s="185">
        <f t="shared" si="177"/>
        <v>60</v>
      </c>
      <c r="S984" s="185" t="str">
        <f t="shared" si="178"/>
        <v>אביזרים</v>
      </c>
      <c r="T984" s="186" t="str">
        <f t="shared" si="179"/>
        <v>קולב בגדים</v>
      </c>
      <c r="U984" s="187">
        <f t="shared" si="173"/>
        <v>0</v>
      </c>
      <c r="V984" s="181">
        <f t="shared" si="174"/>
        <v>-1</v>
      </c>
      <c r="W984" s="181">
        <f t="shared" si="175"/>
        <v>300</v>
      </c>
      <c r="X984" s="181">
        <f t="shared" si="172"/>
        <v>0</v>
      </c>
      <c r="Y984" s="193"/>
      <c r="AA984" s="189" t="str">
        <f>'טבלה מרכזת תקן מקור'!A984</f>
        <v>תשושים-אופק</v>
      </c>
      <c r="AB984" s="189">
        <f>'טבלה מרכזת תקן מקור'!B984</f>
        <v>60</v>
      </c>
      <c r="AC984" s="189" t="str">
        <f>'טבלה מרכזת תקן מקור'!C984</f>
        <v>אביזרים</v>
      </c>
      <c r="AD984" s="189" t="str">
        <f>'טבלה מרכזת תקן מקור'!D984</f>
        <v>חדרי צוות/רב תחומי</v>
      </c>
      <c r="AE984" s="189" t="str">
        <f>'טבלה מרכזת תקן מקור'!E984</f>
        <v>קולב בגדים</v>
      </c>
      <c r="AF984" s="189">
        <f>'טבלה מרכזת תקן מקור'!F984</f>
        <v>300</v>
      </c>
      <c r="AG984" s="189">
        <f>'טבלה מרכזת תקן מקור'!G984</f>
        <v>1</v>
      </c>
      <c r="AH984" s="189">
        <f>'טבלה מרכזת תקן מקור'!H984</f>
        <v>300</v>
      </c>
    </row>
    <row r="985" spans="2:34" ht="15" thickBot="1" x14ac:dyDescent="0.25">
      <c r="B985" s="190" t="str">
        <f>תקן[[#This Row],[סוג מרכז]]</f>
        <v>תשושים-אופק</v>
      </c>
      <c r="C985" s="190">
        <f>תקן[[#This Row],[גודל מרכז]]</f>
        <v>60</v>
      </c>
      <c r="D985" s="190" t="str">
        <f>תקן[[#This Row],[סוג פריט]]</f>
        <v>אביזרים</v>
      </c>
      <c r="E985" s="190" t="str">
        <f>תקן[[#This Row],[קטגוריה]]</f>
        <v>מכבסה</v>
      </c>
      <c r="F985" s="177" t="str">
        <f>תקן[[#This Row],[תיאור הפריט]]</f>
        <v>קרש גיהוץ + מגהץ</v>
      </c>
      <c r="G985" s="190">
        <f>תקן[[#This Row],[עלות פריט]]</f>
        <v>1000</v>
      </c>
      <c r="H985" s="190">
        <f>תקן[[#This Row],[כמות]]</f>
        <v>1</v>
      </c>
      <c r="I985" s="190">
        <f>תקן[[#This Row],[סהכ עלות]]</f>
        <v>1000</v>
      </c>
      <c r="J985" s="191"/>
      <c r="K985" s="179" t="str">
        <f t="shared" si="171"/>
        <v>קרש גיהוץ + מגהץ</v>
      </c>
      <c r="L985" s="180"/>
      <c r="M985" s="181">
        <f t="shared" si="169"/>
        <v>-1</v>
      </c>
      <c r="N985" s="181">
        <f t="shared" si="170"/>
        <v>0</v>
      </c>
      <c r="O985" s="180"/>
      <c r="P985" s="192"/>
      <c r="Q985" s="185" t="str">
        <f t="shared" si="176"/>
        <v>תשושים-אופק</v>
      </c>
      <c r="R985" s="185">
        <f t="shared" si="177"/>
        <v>60</v>
      </c>
      <c r="S985" s="185" t="str">
        <f t="shared" si="178"/>
        <v>אביזרים</v>
      </c>
      <c r="T985" s="186" t="str">
        <f t="shared" si="179"/>
        <v>קרש גיהוץ + מגהץ</v>
      </c>
      <c r="U985" s="187">
        <f t="shared" si="173"/>
        <v>0</v>
      </c>
      <c r="V985" s="181">
        <f t="shared" si="174"/>
        <v>-1</v>
      </c>
      <c r="W985" s="181">
        <f t="shared" si="175"/>
        <v>1000</v>
      </c>
      <c r="X985" s="181">
        <f t="shared" si="172"/>
        <v>0</v>
      </c>
      <c r="Y985" s="193"/>
      <c r="AA985" s="189" t="str">
        <f>'טבלה מרכזת תקן מקור'!A985</f>
        <v>תשושים-אופק</v>
      </c>
      <c r="AB985" s="189">
        <f>'טבלה מרכזת תקן מקור'!B985</f>
        <v>60</v>
      </c>
      <c r="AC985" s="189" t="str">
        <f>'טבלה מרכזת תקן מקור'!C985</f>
        <v>אביזרים</v>
      </c>
      <c r="AD985" s="189" t="str">
        <f>'טבלה מרכזת תקן מקור'!D985</f>
        <v>מכבסה</v>
      </c>
      <c r="AE985" s="189" t="str">
        <f>'טבלה מרכזת תקן מקור'!E985</f>
        <v>קרש גיהוץ + מגהץ</v>
      </c>
      <c r="AF985" s="189">
        <f>'טבלה מרכזת תקן מקור'!F985</f>
        <v>1000</v>
      </c>
      <c r="AG985" s="189">
        <f>'טבלה מרכזת תקן מקור'!G985</f>
        <v>1</v>
      </c>
      <c r="AH985" s="189">
        <f>'טבלה מרכזת תקן מקור'!H985</f>
        <v>1000</v>
      </c>
    </row>
    <row r="986" spans="2:34" ht="15" thickBot="1" x14ac:dyDescent="0.25">
      <c r="B986" s="190" t="str">
        <f>תקן[[#This Row],[סוג מרכז]]</f>
        <v>תשושים-אופק</v>
      </c>
      <c r="C986" s="190">
        <f>תקן[[#This Row],[גודל מרכז]]</f>
        <v>60</v>
      </c>
      <c r="D986" s="190" t="str">
        <f>תקן[[#This Row],[סוג פריט]]</f>
        <v>אביזרים</v>
      </c>
      <c r="E986" s="190" t="str">
        <f>תקן[[#This Row],[קטגוריה]]</f>
        <v>חדר רחצה</v>
      </c>
      <c r="F986" s="177" t="str">
        <f>תקן[[#This Row],[תיאור הפריט]]</f>
        <v>שטיח למניעת החלקה</v>
      </c>
      <c r="G986" s="190">
        <f>תקן[[#This Row],[עלות פריט]]</f>
        <v>200</v>
      </c>
      <c r="H986" s="190">
        <f>תקן[[#This Row],[כמות]]</f>
        <v>2</v>
      </c>
      <c r="I986" s="190">
        <f>תקן[[#This Row],[סהכ עלות]]</f>
        <v>400</v>
      </c>
      <c r="J986" s="191"/>
      <c r="K986" s="179" t="str">
        <f t="shared" si="171"/>
        <v>שטיח למניעת החלקה</v>
      </c>
      <c r="L986" s="180"/>
      <c r="M986" s="181">
        <f t="shared" si="169"/>
        <v>-2</v>
      </c>
      <c r="N986" s="181">
        <f t="shared" si="170"/>
        <v>0</v>
      </c>
      <c r="O986" s="180"/>
      <c r="P986" s="192"/>
      <c r="Q986" s="185" t="str">
        <f t="shared" si="176"/>
        <v>תשושים-אופק</v>
      </c>
      <c r="R986" s="185">
        <f t="shared" si="177"/>
        <v>60</v>
      </c>
      <c r="S986" s="185" t="str">
        <f t="shared" si="178"/>
        <v>אביזרים</v>
      </c>
      <c r="T986" s="186" t="str">
        <f t="shared" si="179"/>
        <v>שטיח למניעת החלקה</v>
      </c>
      <c r="U986" s="187">
        <f t="shared" si="173"/>
        <v>0</v>
      </c>
      <c r="V986" s="181">
        <f t="shared" si="174"/>
        <v>-2</v>
      </c>
      <c r="W986" s="181">
        <f t="shared" si="175"/>
        <v>200</v>
      </c>
      <c r="X986" s="181">
        <f t="shared" si="172"/>
        <v>0</v>
      </c>
      <c r="Y986" s="193"/>
      <c r="AA986" s="189" t="str">
        <f>'טבלה מרכזת תקן מקור'!A986</f>
        <v>תשושים-אופק</v>
      </c>
      <c r="AB986" s="189">
        <f>'טבלה מרכזת תקן מקור'!B986</f>
        <v>60</v>
      </c>
      <c r="AC986" s="189" t="str">
        <f>'טבלה מרכזת תקן מקור'!C986</f>
        <v>אביזרים</v>
      </c>
      <c r="AD986" s="189" t="str">
        <f>'טבלה מרכזת תקן מקור'!D986</f>
        <v>חדר רחצה</v>
      </c>
      <c r="AE986" s="189" t="str">
        <f>'טבלה מרכזת תקן מקור'!E986</f>
        <v>שטיח למניעת החלקה</v>
      </c>
      <c r="AF986" s="189">
        <f>'טבלה מרכזת תקן מקור'!F986</f>
        <v>200</v>
      </c>
      <c r="AG986" s="189">
        <f>'טבלה מרכזת תקן מקור'!G986</f>
        <v>2</v>
      </c>
      <c r="AH986" s="189">
        <f>'טבלה מרכזת תקן מקור'!H986</f>
        <v>400</v>
      </c>
    </row>
    <row r="987" spans="2:34" ht="29.25" thickBot="1" x14ac:dyDescent="0.25">
      <c r="B987" s="190" t="str">
        <f>תקן[[#This Row],[סוג מרכז]]</f>
        <v>תשושים-אופק</v>
      </c>
      <c r="C987" s="190">
        <f>תקן[[#This Row],[גודל מרכז]]</f>
        <v>60</v>
      </c>
      <c r="D987" s="190" t="str">
        <f>תקן[[#This Row],[סוג פריט]]</f>
        <v>אביזרים</v>
      </c>
      <c r="E987" s="190" t="str">
        <f>תקן[[#This Row],[קטגוריה]]</f>
        <v>כללי</v>
      </c>
      <c r="F987" s="177" t="str">
        <f>תקן[[#This Row],[תיאור הפריט]]</f>
        <v>שילוט חיצוני למרכז (תקציב)</v>
      </c>
      <c r="G987" s="190">
        <f>תקן[[#This Row],[עלות פריט]]</f>
        <v>8000</v>
      </c>
      <c r="H987" s="190">
        <f>תקן[[#This Row],[כמות]]</f>
        <v>1</v>
      </c>
      <c r="I987" s="190">
        <f>תקן[[#This Row],[סהכ עלות]]</f>
        <v>8000</v>
      </c>
      <c r="J987" s="191"/>
      <c r="K987" s="179" t="str">
        <f t="shared" si="171"/>
        <v>שילוט חיצוני למרכז (תקציב)</v>
      </c>
      <c r="L987" s="180"/>
      <c r="M987" s="181">
        <f t="shared" si="169"/>
        <v>-1</v>
      </c>
      <c r="N987" s="181">
        <f t="shared" si="170"/>
        <v>0</v>
      </c>
      <c r="O987" s="180"/>
      <c r="P987" s="192"/>
      <c r="Q987" s="185" t="str">
        <f t="shared" si="176"/>
        <v>תשושים-אופק</v>
      </c>
      <c r="R987" s="185">
        <f t="shared" si="177"/>
        <v>60</v>
      </c>
      <c r="S987" s="185" t="str">
        <f t="shared" si="178"/>
        <v>אביזרים</v>
      </c>
      <c r="T987" s="186" t="str">
        <f t="shared" si="179"/>
        <v>שילוט חיצוני למרכז (תקציב)</v>
      </c>
      <c r="U987" s="187">
        <f t="shared" si="173"/>
        <v>0</v>
      </c>
      <c r="V987" s="181">
        <f t="shared" si="174"/>
        <v>-1</v>
      </c>
      <c r="W987" s="181">
        <f t="shared" si="175"/>
        <v>8000</v>
      </c>
      <c r="X987" s="181">
        <f t="shared" si="172"/>
        <v>0</v>
      </c>
      <c r="Y987" s="193"/>
      <c r="AA987" s="189" t="str">
        <f>'טבלה מרכזת תקן מקור'!A987</f>
        <v>תשושים-אופק</v>
      </c>
      <c r="AB987" s="189">
        <f>'טבלה מרכזת תקן מקור'!B987</f>
        <v>60</v>
      </c>
      <c r="AC987" s="189" t="str">
        <f>'טבלה מרכזת תקן מקור'!C987</f>
        <v>אביזרים</v>
      </c>
      <c r="AD987" s="189" t="str">
        <f>'טבלה מרכזת תקן מקור'!D987</f>
        <v>כללי</v>
      </c>
      <c r="AE987" s="189" t="str">
        <f>'טבלה מרכזת תקן מקור'!E987</f>
        <v>שילוט חיצוני למרכז (תקציב)</v>
      </c>
      <c r="AF987" s="189">
        <f>'טבלה מרכזת תקן מקור'!F987</f>
        <v>8000</v>
      </c>
      <c r="AG987" s="189">
        <f>'טבלה מרכזת תקן מקור'!G987</f>
        <v>1</v>
      </c>
      <c r="AH987" s="189">
        <f>'טבלה מרכזת תקן מקור'!H987</f>
        <v>8000</v>
      </c>
    </row>
    <row r="988" spans="2:34" ht="15" thickBot="1" x14ac:dyDescent="0.25">
      <c r="B988" s="190" t="str">
        <f>תקן[[#This Row],[סוג מרכז]]</f>
        <v>תשושים-אופק</v>
      </c>
      <c r="C988" s="190">
        <f>תקן[[#This Row],[גודל מרכז]]</f>
        <v>60</v>
      </c>
      <c r="D988" s="190" t="str">
        <f>תקן[[#This Row],[סוג פריט]]</f>
        <v>אביזרים</v>
      </c>
      <c r="E988" s="190" t="str">
        <f>תקן[[#This Row],[קטגוריה]]</f>
        <v>כללי</v>
      </c>
      <c r="F988" s="177" t="str">
        <f>תקן[[#This Row],[תיאור הפריט]]</f>
        <v>שעון נוכחות</v>
      </c>
      <c r="G988" s="190">
        <f>תקן[[#This Row],[עלות פריט]]</f>
        <v>900</v>
      </c>
      <c r="H988" s="190">
        <f>תקן[[#This Row],[כמות]]</f>
        <v>1</v>
      </c>
      <c r="I988" s="190">
        <f>תקן[[#This Row],[סהכ עלות]]</f>
        <v>900</v>
      </c>
      <c r="J988" s="191"/>
      <c r="K988" s="179" t="str">
        <f t="shared" si="171"/>
        <v>שעון נוכחות</v>
      </c>
      <c r="L988" s="180"/>
      <c r="M988" s="181">
        <f t="shared" si="169"/>
        <v>-1</v>
      </c>
      <c r="N988" s="181">
        <f t="shared" si="170"/>
        <v>0</v>
      </c>
      <c r="O988" s="180"/>
      <c r="P988" s="192"/>
      <c r="Q988" s="185" t="str">
        <f t="shared" si="176"/>
        <v>תשושים-אופק</v>
      </c>
      <c r="R988" s="185">
        <f t="shared" si="177"/>
        <v>60</v>
      </c>
      <c r="S988" s="185" t="str">
        <f t="shared" si="178"/>
        <v>אביזרים</v>
      </c>
      <c r="T988" s="186" t="str">
        <f t="shared" si="179"/>
        <v>שעון נוכחות</v>
      </c>
      <c r="U988" s="187">
        <f t="shared" si="173"/>
        <v>0</v>
      </c>
      <c r="V988" s="181">
        <f t="shared" si="174"/>
        <v>-1</v>
      </c>
      <c r="W988" s="181">
        <f t="shared" si="175"/>
        <v>900</v>
      </c>
      <c r="X988" s="181">
        <f t="shared" si="172"/>
        <v>0</v>
      </c>
      <c r="Y988" s="193"/>
      <c r="AA988" s="189" t="str">
        <f>'טבלה מרכזת תקן מקור'!A988</f>
        <v>תשושים-אופק</v>
      </c>
      <c r="AB988" s="189">
        <f>'טבלה מרכזת תקן מקור'!B988</f>
        <v>60</v>
      </c>
      <c r="AC988" s="189" t="str">
        <f>'טבלה מרכזת תקן מקור'!C988</f>
        <v>אביזרים</v>
      </c>
      <c r="AD988" s="189" t="str">
        <f>'טבלה מרכזת תקן מקור'!D988</f>
        <v>כללי</v>
      </c>
      <c r="AE988" s="189" t="str">
        <f>'טבלה מרכזת תקן מקור'!E988</f>
        <v>שעון נוכחות</v>
      </c>
      <c r="AF988" s="189">
        <f>'טבלה מרכזת תקן מקור'!F988</f>
        <v>900</v>
      </c>
      <c r="AG988" s="189">
        <f>'טבלה מרכזת תקן מקור'!G988</f>
        <v>1</v>
      </c>
      <c r="AH988" s="189">
        <f>'טבלה מרכזת תקן מקור'!H988</f>
        <v>900</v>
      </c>
    </row>
    <row r="989" spans="2:34" ht="15" thickBot="1" x14ac:dyDescent="0.25">
      <c r="B989" s="190" t="str">
        <f>תקן[[#This Row],[סוג מרכז]]</f>
        <v>תשושים-אופק</v>
      </c>
      <c r="C989" s="190">
        <f>תקן[[#This Row],[גודל מרכז]]</f>
        <v>60</v>
      </c>
      <c r="D989" s="190" t="str">
        <f>תקן[[#This Row],[סוג פריט]]</f>
        <v>אביזרים</v>
      </c>
      <c r="E989" s="190" t="str">
        <f>תקן[[#This Row],[קטגוריה]]</f>
        <v>כללי</v>
      </c>
      <c r="F989" s="177" t="str">
        <f>תקן[[#This Row],[תיאור הפריט]]</f>
        <v>שעון קיר</v>
      </c>
      <c r="G989" s="190">
        <f>תקן[[#This Row],[עלות פריט]]</f>
        <v>150</v>
      </c>
      <c r="H989" s="190">
        <f>תקן[[#This Row],[כמות]]</f>
        <v>2</v>
      </c>
      <c r="I989" s="190">
        <f>תקן[[#This Row],[סהכ עלות]]</f>
        <v>300</v>
      </c>
      <c r="J989" s="191"/>
      <c r="K989" s="179" t="str">
        <f t="shared" si="171"/>
        <v>שעון קיר</v>
      </c>
      <c r="L989" s="180"/>
      <c r="M989" s="181">
        <f t="shared" si="169"/>
        <v>-2</v>
      </c>
      <c r="N989" s="181">
        <f t="shared" si="170"/>
        <v>0</v>
      </c>
      <c r="O989" s="180"/>
      <c r="P989" s="192"/>
      <c r="Q989" s="185" t="str">
        <f t="shared" si="176"/>
        <v>תשושים-אופק</v>
      </c>
      <c r="R989" s="185">
        <f t="shared" si="177"/>
        <v>60</v>
      </c>
      <c r="S989" s="185" t="str">
        <f t="shared" si="178"/>
        <v>אביזרים</v>
      </c>
      <c r="T989" s="186" t="str">
        <f t="shared" si="179"/>
        <v>שעון קיר</v>
      </c>
      <c r="U989" s="187">
        <f t="shared" si="173"/>
        <v>0</v>
      </c>
      <c r="V989" s="181">
        <f t="shared" si="174"/>
        <v>-2</v>
      </c>
      <c r="W989" s="181">
        <f t="shared" si="175"/>
        <v>150</v>
      </c>
      <c r="X989" s="181">
        <f t="shared" si="172"/>
        <v>0</v>
      </c>
      <c r="Y989" s="193"/>
      <c r="AA989" s="189" t="str">
        <f>'טבלה מרכזת תקן מקור'!A989</f>
        <v>תשושים-אופק</v>
      </c>
      <c r="AB989" s="189">
        <f>'טבלה מרכזת תקן מקור'!B989</f>
        <v>60</v>
      </c>
      <c r="AC989" s="189" t="str">
        <f>'טבלה מרכזת תקן מקור'!C989</f>
        <v>אביזרים</v>
      </c>
      <c r="AD989" s="189" t="str">
        <f>'טבלה מרכזת תקן מקור'!D989</f>
        <v>כללי</v>
      </c>
      <c r="AE989" s="189" t="str">
        <f>'טבלה מרכזת תקן מקור'!E989</f>
        <v>שעון קיר</v>
      </c>
      <c r="AF989" s="189">
        <f>'טבלה מרכזת תקן מקור'!F989</f>
        <v>150</v>
      </c>
      <c r="AG989" s="189">
        <f>'טבלה מרכזת תקן מקור'!G989</f>
        <v>2</v>
      </c>
      <c r="AH989" s="189">
        <f>'טבלה מרכזת תקן מקור'!H989</f>
        <v>300</v>
      </c>
    </row>
    <row r="990" spans="2:34" ht="29.25" thickBot="1" x14ac:dyDescent="0.25">
      <c r="B990" s="190" t="str">
        <f>תקן[[#This Row],[סוג מרכז]]</f>
        <v>תשושים-אופק</v>
      </c>
      <c r="C990" s="190">
        <f>תקן[[#This Row],[גודל מרכז]]</f>
        <v>60</v>
      </c>
      <c r="D990" s="190" t="str">
        <f>תקן[[#This Row],[סוג פריט]]</f>
        <v>אביזרים</v>
      </c>
      <c r="E990" s="190" t="str">
        <f>תקן[[#This Row],[קטגוריה]]</f>
        <v>כללי</v>
      </c>
      <c r="F990" s="177" t="str">
        <f>תקן[[#This Row],[תיאור הפריט]]</f>
        <v>תמונות וקישוטי קיר (תקציב)</v>
      </c>
      <c r="G990" s="190">
        <f>תקן[[#This Row],[עלות פריט]]</f>
        <v>2200</v>
      </c>
      <c r="H990" s="190">
        <f>תקן[[#This Row],[כמות]]</f>
        <v>1</v>
      </c>
      <c r="I990" s="190">
        <f>תקן[[#This Row],[סהכ עלות]]</f>
        <v>2200</v>
      </c>
      <c r="J990" s="191"/>
      <c r="K990" s="179" t="str">
        <f t="shared" si="171"/>
        <v>תמונות וקישוטי קיר (תקציב)</v>
      </c>
      <c r="L990" s="180"/>
      <c r="M990" s="181">
        <f t="shared" si="169"/>
        <v>-1</v>
      </c>
      <c r="N990" s="181">
        <f t="shared" si="170"/>
        <v>0</v>
      </c>
      <c r="O990" s="180"/>
      <c r="P990" s="192"/>
      <c r="Q990" s="185" t="str">
        <f t="shared" si="176"/>
        <v>תשושים-אופק</v>
      </c>
      <c r="R990" s="185">
        <f t="shared" si="177"/>
        <v>60</v>
      </c>
      <c r="S990" s="185" t="str">
        <f t="shared" si="178"/>
        <v>אביזרים</v>
      </c>
      <c r="T990" s="186" t="str">
        <f t="shared" si="179"/>
        <v>תמונות וקישוטי קיר (תקציב)</v>
      </c>
      <c r="U990" s="187">
        <f t="shared" si="173"/>
        <v>0</v>
      </c>
      <c r="V990" s="181">
        <f t="shared" si="174"/>
        <v>-1</v>
      </c>
      <c r="W990" s="181">
        <f t="shared" si="175"/>
        <v>2200</v>
      </c>
      <c r="X990" s="181">
        <f t="shared" si="172"/>
        <v>0</v>
      </c>
      <c r="Y990" s="193"/>
      <c r="AA990" s="189" t="str">
        <f>'טבלה מרכזת תקן מקור'!A990</f>
        <v>תשושים-אופק</v>
      </c>
      <c r="AB990" s="189">
        <f>'טבלה מרכזת תקן מקור'!B990</f>
        <v>60</v>
      </c>
      <c r="AC990" s="189" t="str">
        <f>'טבלה מרכזת תקן מקור'!C990</f>
        <v>אביזרים</v>
      </c>
      <c r="AD990" s="189" t="str">
        <f>'טבלה מרכזת תקן מקור'!D990</f>
        <v>כללי</v>
      </c>
      <c r="AE990" s="189" t="str">
        <f>'טבלה מרכזת תקן מקור'!E990</f>
        <v>תמונות וקישוטי קיר (תקציב)</v>
      </c>
      <c r="AF990" s="189">
        <f>'טבלה מרכזת תקן מקור'!F990</f>
        <v>2200</v>
      </c>
      <c r="AG990" s="189">
        <f>'טבלה מרכזת תקן מקור'!G990</f>
        <v>1</v>
      </c>
      <c r="AH990" s="189">
        <f>'טבלה מרכזת תקן מקור'!H990</f>
        <v>2200</v>
      </c>
    </row>
    <row r="991" spans="2:34" ht="29.25" thickBot="1" x14ac:dyDescent="0.25">
      <c r="B991" s="190" t="str">
        <f>תקן[[#This Row],[סוג מרכז]]</f>
        <v>תשושים-אופק</v>
      </c>
      <c r="C991" s="190">
        <f>תקן[[#This Row],[גודל מרכז]]</f>
        <v>60</v>
      </c>
      <c r="D991" s="190" t="str">
        <f>תקן[[#This Row],[סוג פריט]]</f>
        <v>מספרה/טיפוח חן</v>
      </c>
      <c r="E991" s="190" t="str">
        <f>תקן[[#This Row],[קטגוריה]]</f>
        <v>מספרה/טיפוח חן</v>
      </c>
      <c r="F991" s="177" t="str">
        <f>תקן[[#This Row],[תיאור הפריט]]</f>
        <v>ארון איחסון (רוחב 80-100 ס"מ)</v>
      </c>
      <c r="G991" s="190">
        <f>תקן[[#This Row],[עלות פריט]]</f>
        <v>1000</v>
      </c>
      <c r="H991" s="190">
        <f>תקן[[#This Row],[כמות]]</f>
        <v>1</v>
      </c>
      <c r="I991" s="190">
        <f>תקן[[#This Row],[סהכ עלות]]</f>
        <v>1000</v>
      </c>
      <c r="J991" s="191"/>
      <c r="K991" s="179" t="str">
        <f t="shared" si="171"/>
        <v>ארון איחסון (רוחב 80-100 ס"מ)</v>
      </c>
      <c r="L991" s="180"/>
      <c r="M991" s="181">
        <f t="shared" si="169"/>
        <v>-1</v>
      </c>
      <c r="N991" s="181">
        <f t="shared" si="170"/>
        <v>0</v>
      </c>
      <c r="O991" s="180"/>
      <c r="P991" s="192"/>
      <c r="Q991" s="185" t="str">
        <f t="shared" si="176"/>
        <v>תשושים-אופק</v>
      </c>
      <c r="R991" s="185">
        <f t="shared" si="177"/>
        <v>60</v>
      </c>
      <c r="S991" s="185" t="str">
        <f t="shared" si="178"/>
        <v>מספרה/טיפוח חן</v>
      </c>
      <c r="T991" s="186" t="str">
        <f t="shared" si="179"/>
        <v>ארון איחסון (רוחב 80-100 ס"מ)</v>
      </c>
      <c r="U991" s="187">
        <f t="shared" si="173"/>
        <v>0</v>
      </c>
      <c r="V991" s="181">
        <f t="shared" si="174"/>
        <v>-1</v>
      </c>
      <c r="W991" s="181">
        <f t="shared" si="175"/>
        <v>1000</v>
      </c>
      <c r="X991" s="181">
        <f t="shared" si="172"/>
        <v>0</v>
      </c>
      <c r="Y991" s="193"/>
      <c r="AA991" s="189" t="str">
        <f>'טבלה מרכזת תקן מקור'!A991</f>
        <v>תשושים-אופק</v>
      </c>
      <c r="AB991" s="189">
        <f>'טבלה מרכזת תקן מקור'!B991</f>
        <v>60</v>
      </c>
      <c r="AC991" s="189" t="str">
        <f>'טבלה מרכזת תקן מקור'!C991</f>
        <v>מספרה/טיפוח חן</v>
      </c>
      <c r="AD991" s="189" t="str">
        <f>'טבלה מרכזת תקן מקור'!D991</f>
        <v>מספרה/טיפוח חן</v>
      </c>
      <c r="AE991" s="189" t="str">
        <f>'טבלה מרכזת תקן מקור'!E991</f>
        <v>ארון איחסון (רוחב 80-100 ס"מ)</v>
      </c>
      <c r="AF991" s="189">
        <f>'טבלה מרכזת תקן מקור'!F991</f>
        <v>1000</v>
      </c>
      <c r="AG991" s="189">
        <f>'טבלה מרכזת תקן מקור'!G991</f>
        <v>1</v>
      </c>
      <c r="AH991" s="189">
        <f>'טבלה מרכזת תקן מקור'!H991</f>
        <v>1000</v>
      </c>
    </row>
    <row r="992" spans="2:34" ht="29.25" thickBot="1" x14ac:dyDescent="0.25">
      <c r="B992" s="190" t="str">
        <f>תקן[[#This Row],[סוג מרכז]]</f>
        <v>תשושים-אופק</v>
      </c>
      <c r="C992" s="190">
        <f>תקן[[#This Row],[גודל מרכז]]</f>
        <v>60</v>
      </c>
      <c r="D992" s="190" t="str">
        <f>תקן[[#This Row],[סוג פריט]]</f>
        <v>מספרה/טיפוח חן</v>
      </c>
      <c r="E992" s="190" t="str">
        <f>תקן[[#This Row],[קטגוריה]]</f>
        <v>מספרה/טיפוח חן</v>
      </c>
      <c r="F992" s="177" t="str">
        <f>תקן[[#This Row],[תיאור הפריט]]</f>
        <v>ארון תחתון+כיור+ברז+משטח</v>
      </c>
      <c r="G992" s="190">
        <f>תקן[[#This Row],[עלות פריט]]</f>
        <v>2500</v>
      </c>
      <c r="H992" s="190">
        <f>תקן[[#This Row],[כמות]]</f>
        <v>1</v>
      </c>
      <c r="I992" s="190">
        <f>תקן[[#This Row],[סהכ עלות]]</f>
        <v>2500</v>
      </c>
      <c r="J992" s="191"/>
      <c r="K992" s="179" t="str">
        <f t="shared" si="171"/>
        <v>ארון תחתון+כיור+ברז+משטח</v>
      </c>
      <c r="L992" s="180"/>
      <c r="M992" s="181">
        <f t="shared" si="169"/>
        <v>-1</v>
      </c>
      <c r="N992" s="181">
        <f t="shared" si="170"/>
        <v>0</v>
      </c>
      <c r="O992" s="180"/>
      <c r="P992" s="192"/>
      <c r="Q992" s="185" t="str">
        <f t="shared" si="176"/>
        <v>תשושים-אופק</v>
      </c>
      <c r="R992" s="185">
        <f t="shared" si="177"/>
        <v>60</v>
      </c>
      <c r="S992" s="185" t="str">
        <f t="shared" si="178"/>
        <v>מספרה/טיפוח חן</v>
      </c>
      <c r="T992" s="186" t="str">
        <f t="shared" si="179"/>
        <v>ארון תחתון+כיור+ברז+משטח</v>
      </c>
      <c r="U992" s="187">
        <f t="shared" si="173"/>
        <v>0</v>
      </c>
      <c r="V992" s="181">
        <f t="shared" si="174"/>
        <v>-1</v>
      </c>
      <c r="W992" s="181">
        <f t="shared" si="175"/>
        <v>2500</v>
      </c>
      <c r="X992" s="181">
        <f t="shared" si="172"/>
        <v>0</v>
      </c>
      <c r="Y992" s="193"/>
      <c r="AA992" s="189" t="str">
        <f>'טבלה מרכזת תקן מקור'!A992</f>
        <v>תשושים-אופק</v>
      </c>
      <c r="AB992" s="189">
        <f>'טבלה מרכזת תקן מקור'!B992</f>
        <v>60</v>
      </c>
      <c r="AC992" s="189" t="str">
        <f>'טבלה מרכזת תקן מקור'!C992</f>
        <v>מספרה/טיפוח חן</v>
      </c>
      <c r="AD992" s="189" t="str">
        <f>'טבלה מרכזת תקן מקור'!D992</f>
        <v>מספרה/טיפוח חן</v>
      </c>
      <c r="AE992" s="189" t="str">
        <f>'טבלה מרכזת תקן מקור'!E992</f>
        <v>ארון תחתון+כיור+ברז+משטח</v>
      </c>
      <c r="AF992" s="189">
        <f>'טבלה מרכזת תקן מקור'!F992</f>
        <v>2500</v>
      </c>
      <c r="AG992" s="189">
        <f>'טבלה מרכזת תקן מקור'!G992</f>
        <v>1</v>
      </c>
      <c r="AH992" s="189">
        <f>'טבלה מרכזת תקן מקור'!H992</f>
        <v>2500</v>
      </c>
    </row>
    <row r="993" spans="2:34" ht="15" thickBot="1" x14ac:dyDescent="0.25">
      <c r="B993" s="190" t="str">
        <f>תקן[[#This Row],[סוג מרכז]]</f>
        <v>תשושים-אופק</v>
      </c>
      <c r="C993" s="190">
        <f>תקן[[#This Row],[גודל מרכז]]</f>
        <v>60</v>
      </c>
      <c r="D993" s="190" t="str">
        <f>תקן[[#This Row],[סוג פריט]]</f>
        <v>מספרה/טיפוח חן</v>
      </c>
      <c r="E993" s="190" t="str">
        <f>תקן[[#This Row],[קטגוריה]]</f>
        <v>מספרה/טיפוח חן</v>
      </c>
      <c r="F993" s="177" t="str">
        <f>תקן[[#This Row],[תיאור הפריט]]</f>
        <v>דלפק עבודה למספרה</v>
      </c>
      <c r="G993" s="190">
        <f>תקן[[#This Row],[עלות פריט]]</f>
        <v>2000</v>
      </c>
      <c r="H993" s="190">
        <f>תקן[[#This Row],[כמות]]</f>
        <v>1</v>
      </c>
      <c r="I993" s="190">
        <f>תקן[[#This Row],[סהכ עלות]]</f>
        <v>2000</v>
      </c>
      <c r="J993" s="191"/>
      <c r="K993" s="179" t="str">
        <f t="shared" si="171"/>
        <v>דלפק עבודה למספרה</v>
      </c>
      <c r="L993" s="180"/>
      <c r="M993" s="181">
        <f t="shared" si="169"/>
        <v>-1</v>
      </c>
      <c r="N993" s="181">
        <f t="shared" si="170"/>
        <v>0</v>
      </c>
      <c r="O993" s="180"/>
      <c r="P993" s="192"/>
      <c r="Q993" s="185" t="str">
        <f t="shared" si="176"/>
        <v>תשושים-אופק</v>
      </c>
      <c r="R993" s="185">
        <f t="shared" si="177"/>
        <v>60</v>
      </c>
      <c r="S993" s="185" t="str">
        <f t="shared" si="178"/>
        <v>מספרה/טיפוח חן</v>
      </c>
      <c r="T993" s="186" t="str">
        <f t="shared" si="179"/>
        <v>דלפק עבודה למספרה</v>
      </c>
      <c r="U993" s="187">
        <f t="shared" si="173"/>
        <v>0</v>
      </c>
      <c r="V993" s="181">
        <f t="shared" si="174"/>
        <v>-1</v>
      </c>
      <c r="W993" s="181">
        <f t="shared" si="175"/>
        <v>2000</v>
      </c>
      <c r="X993" s="181">
        <f t="shared" si="172"/>
        <v>0</v>
      </c>
      <c r="Y993" s="193"/>
      <c r="AA993" s="189" t="str">
        <f>'טבלה מרכזת תקן מקור'!A993</f>
        <v>תשושים-אופק</v>
      </c>
      <c r="AB993" s="189">
        <f>'טבלה מרכזת תקן מקור'!B993</f>
        <v>60</v>
      </c>
      <c r="AC993" s="189" t="str">
        <f>'טבלה מרכזת תקן מקור'!C993</f>
        <v>מספרה/טיפוח חן</v>
      </c>
      <c r="AD993" s="189" t="str">
        <f>'טבלה מרכזת תקן מקור'!D993</f>
        <v>מספרה/טיפוח חן</v>
      </c>
      <c r="AE993" s="189" t="str">
        <f>'טבלה מרכזת תקן מקור'!E993</f>
        <v>דלפק עבודה למספרה</v>
      </c>
      <c r="AF993" s="189">
        <f>'טבלה מרכזת תקן מקור'!F993</f>
        <v>2000</v>
      </c>
      <c r="AG993" s="189">
        <f>'טבלה מרכזת תקן מקור'!G993</f>
        <v>1</v>
      </c>
      <c r="AH993" s="189">
        <f>'טבלה מרכזת תקן מקור'!H993</f>
        <v>2000</v>
      </c>
    </row>
    <row r="994" spans="2:34" ht="15" thickBot="1" x14ac:dyDescent="0.25">
      <c r="B994" s="190" t="str">
        <f>תקן[[#This Row],[סוג מרכז]]</f>
        <v>תשושים-אופק</v>
      </c>
      <c r="C994" s="190">
        <f>תקן[[#This Row],[גודל מרכז]]</f>
        <v>60</v>
      </c>
      <c r="D994" s="190" t="str">
        <f>תקן[[#This Row],[סוג פריט]]</f>
        <v>מספרה/טיפוח חן</v>
      </c>
      <c r="E994" s="190" t="str">
        <f>תקן[[#This Row],[קטגוריה]]</f>
        <v>מספרה/טיפוח חן</v>
      </c>
      <c r="F994" s="177" t="str">
        <f>תקן[[#This Row],[תיאור הפריט]]</f>
        <v>כיסא טיפולים</v>
      </c>
      <c r="G994" s="190">
        <f>תקן[[#This Row],[עלות פריט]]</f>
        <v>1500</v>
      </c>
      <c r="H994" s="190">
        <f>תקן[[#This Row],[כמות]]</f>
        <v>1</v>
      </c>
      <c r="I994" s="190">
        <f>תקן[[#This Row],[סהכ עלות]]</f>
        <v>1500</v>
      </c>
      <c r="J994" s="191"/>
      <c r="K994" s="179" t="str">
        <f t="shared" si="171"/>
        <v>כיסא טיפולים</v>
      </c>
      <c r="L994" s="180"/>
      <c r="M994" s="181">
        <f t="shared" ref="M994:M1049" si="180">IF(L994-H994&lt;&gt;0,L994-H994,0)</f>
        <v>-1</v>
      </c>
      <c r="N994" s="181">
        <f t="shared" ref="N994:N1049" si="181">L994*G994</f>
        <v>0</v>
      </c>
      <c r="O994" s="180"/>
      <c r="P994" s="192"/>
      <c r="Q994" s="185" t="str">
        <f t="shared" si="176"/>
        <v>תשושים-אופק</v>
      </c>
      <c r="R994" s="185">
        <f t="shared" si="177"/>
        <v>60</v>
      </c>
      <c r="S994" s="185" t="str">
        <f t="shared" si="178"/>
        <v>מספרה/טיפוח חן</v>
      </c>
      <c r="T994" s="186" t="str">
        <f t="shared" si="179"/>
        <v>כיסא טיפולים</v>
      </c>
      <c r="U994" s="187">
        <f t="shared" si="173"/>
        <v>0</v>
      </c>
      <c r="V994" s="181">
        <f t="shared" si="174"/>
        <v>-1</v>
      </c>
      <c r="W994" s="181">
        <f t="shared" si="175"/>
        <v>1500</v>
      </c>
      <c r="X994" s="181">
        <f t="shared" si="172"/>
        <v>0</v>
      </c>
      <c r="Y994" s="193"/>
      <c r="AA994" s="189" t="str">
        <f>'טבלה מרכזת תקן מקור'!A994</f>
        <v>תשושים-אופק</v>
      </c>
      <c r="AB994" s="189">
        <f>'טבלה מרכזת תקן מקור'!B994</f>
        <v>60</v>
      </c>
      <c r="AC994" s="189" t="str">
        <f>'טבלה מרכזת תקן מקור'!C994</f>
        <v>מספרה/טיפוח חן</v>
      </c>
      <c r="AD994" s="189" t="str">
        <f>'טבלה מרכזת תקן מקור'!D994</f>
        <v>מספרה/טיפוח חן</v>
      </c>
      <c r="AE994" s="189" t="str">
        <f>'טבלה מרכזת תקן מקור'!E994</f>
        <v>כיסא טיפולים</v>
      </c>
      <c r="AF994" s="189">
        <f>'טבלה מרכזת תקן מקור'!F994</f>
        <v>1500</v>
      </c>
      <c r="AG994" s="189">
        <f>'טבלה מרכזת תקן מקור'!G994</f>
        <v>1</v>
      </c>
      <c r="AH994" s="189">
        <f>'טבלה מרכזת תקן מקור'!H994</f>
        <v>1500</v>
      </c>
    </row>
    <row r="995" spans="2:34" ht="15" thickBot="1" x14ac:dyDescent="0.25">
      <c r="B995" s="190" t="str">
        <f>תקן[[#This Row],[סוג מרכז]]</f>
        <v>תשושים-אופק</v>
      </c>
      <c r="C995" s="190">
        <f>תקן[[#This Row],[גודל מרכז]]</f>
        <v>60</v>
      </c>
      <c r="D995" s="190" t="str">
        <f>תקן[[#This Row],[סוג פריט]]</f>
        <v>מספרה/טיפוח חן</v>
      </c>
      <c r="E995" s="190" t="str">
        <f>תקן[[#This Row],[קטגוריה]]</f>
        <v>מספרה/טיפוח חן</v>
      </c>
      <c r="F995" s="177" t="str">
        <f>תקן[[#This Row],[תיאור הפריט]]</f>
        <v>כיסא לייבוש + הדום</v>
      </c>
      <c r="G995" s="190">
        <f>תקן[[#This Row],[עלות פריט]]</f>
        <v>1600</v>
      </c>
      <c r="H995" s="190">
        <f>תקן[[#This Row],[כמות]]</f>
        <v>1</v>
      </c>
      <c r="I995" s="190">
        <f>תקן[[#This Row],[סהכ עלות]]</f>
        <v>1600</v>
      </c>
      <c r="J995" s="191"/>
      <c r="K995" s="179" t="str">
        <f t="shared" ref="K995:K1050" si="182">F995</f>
        <v>כיסא לייבוש + הדום</v>
      </c>
      <c r="L995" s="180"/>
      <c r="M995" s="181">
        <f t="shared" si="180"/>
        <v>-1</v>
      </c>
      <c r="N995" s="181">
        <f t="shared" si="181"/>
        <v>0</v>
      </c>
      <c r="O995" s="180"/>
      <c r="P995" s="192"/>
      <c r="Q995" s="185" t="str">
        <f t="shared" si="176"/>
        <v>תשושים-אופק</v>
      </c>
      <c r="R995" s="185">
        <f t="shared" si="177"/>
        <v>60</v>
      </c>
      <c r="S995" s="185" t="str">
        <f t="shared" si="178"/>
        <v>מספרה/טיפוח חן</v>
      </c>
      <c r="T995" s="186" t="str">
        <f t="shared" si="179"/>
        <v>כיסא לייבוש + הדום</v>
      </c>
      <c r="U995" s="187">
        <f t="shared" si="173"/>
        <v>0</v>
      </c>
      <c r="V995" s="181">
        <f t="shared" si="174"/>
        <v>-1</v>
      </c>
      <c r="W995" s="181">
        <f t="shared" si="175"/>
        <v>1600</v>
      </c>
      <c r="X995" s="181">
        <f t="shared" ref="X995:X1050" si="183">W995*U995</f>
        <v>0</v>
      </c>
      <c r="Y995" s="193"/>
      <c r="AA995" s="189" t="str">
        <f>'טבלה מרכזת תקן מקור'!A995</f>
        <v>תשושים-אופק</v>
      </c>
      <c r="AB995" s="189">
        <f>'טבלה מרכזת תקן מקור'!B995</f>
        <v>60</v>
      </c>
      <c r="AC995" s="189" t="str">
        <f>'טבלה מרכזת תקן מקור'!C995</f>
        <v>מספרה/טיפוח חן</v>
      </c>
      <c r="AD995" s="189" t="str">
        <f>'טבלה מרכזת תקן מקור'!D995</f>
        <v>מספרה/טיפוח חן</v>
      </c>
      <c r="AE995" s="189" t="str">
        <f>'טבלה מרכזת תקן מקור'!E995</f>
        <v>כיסא לייבוש + הדום</v>
      </c>
      <c r="AF995" s="189">
        <f>'טבלה מרכזת תקן מקור'!F995</f>
        <v>1600</v>
      </c>
      <c r="AG995" s="189">
        <f>'טבלה מרכזת תקן מקור'!G995</f>
        <v>1</v>
      </c>
      <c r="AH995" s="189">
        <f>'טבלה מרכזת תקן מקור'!H995</f>
        <v>1600</v>
      </c>
    </row>
    <row r="996" spans="2:34" ht="15" thickBot="1" x14ac:dyDescent="0.25">
      <c r="B996" s="190" t="str">
        <f>תקן[[#This Row],[סוג מרכז]]</f>
        <v>תשושים-אופק</v>
      </c>
      <c r="C996" s="190">
        <f>תקן[[#This Row],[גודל מרכז]]</f>
        <v>60</v>
      </c>
      <c r="D996" s="190" t="str">
        <f>תקן[[#This Row],[סוג פריט]]</f>
        <v>מספרה/טיפוח חן</v>
      </c>
      <c r="E996" s="190" t="str">
        <f>תקן[[#This Row],[קטגוריה]]</f>
        <v>מספרה/טיפוח חן</v>
      </c>
      <c r="F996" s="177" t="str">
        <f>תקן[[#This Row],[תיאור הפריט]]</f>
        <v>כיסא מספרה</v>
      </c>
      <c r="G996" s="190">
        <f>תקן[[#This Row],[עלות פריט]]</f>
        <v>2950</v>
      </c>
      <c r="H996" s="190">
        <f>תקן[[#This Row],[כמות]]</f>
        <v>1</v>
      </c>
      <c r="I996" s="190">
        <f>תקן[[#This Row],[סהכ עלות]]</f>
        <v>2950</v>
      </c>
      <c r="J996" s="191"/>
      <c r="K996" s="179" t="str">
        <f t="shared" si="182"/>
        <v>כיסא מספרה</v>
      </c>
      <c r="L996" s="180"/>
      <c r="M996" s="181">
        <f t="shared" si="180"/>
        <v>-1</v>
      </c>
      <c r="N996" s="181">
        <f t="shared" si="181"/>
        <v>0</v>
      </c>
      <c r="O996" s="180"/>
      <c r="P996" s="192"/>
      <c r="Q996" s="185" t="str">
        <f t="shared" si="176"/>
        <v>תשושים-אופק</v>
      </c>
      <c r="R996" s="185">
        <f t="shared" si="177"/>
        <v>60</v>
      </c>
      <c r="S996" s="185" t="str">
        <f t="shared" si="178"/>
        <v>מספרה/טיפוח חן</v>
      </c>
      <c r="T996" s="186" t="str">
        <f t="shared" si="179"/>
        <v>כיסא מספרה</v>
      </c>
      <c r="U996" s="187">
        <f t="shared" si="173"/>
        <v>0</v>
      </c>
      <c r="V996" s="181">
        <f t="shared" si="174"/>
        <v>-1</v>
      </c>
      <c r="W996" s="181">
        <f t="shared" si="175"/>
        <v>2950</v>
      </c>
      <c r="X996" s="181">
        <f t="shared" si="183"/>
        <v>0</v>
      </c>
      <c r="Y996" s="193"/>
      <c r="AA996" s="189" t="str">
        <f>'טבלה מרכזת תקן מקור'!A996</f>
        <v>תשושים-אופק</v>
      </c>
      <c r="AB996" s="189">
        <f>'טבלה מרכזת תקן מקור'!B996</f>
        <v>60</v>
      </c>
      <c r="AC996" s="189" t="str">
        <f>'טבלה מרכזת תקן מקור'!C996</f>
        <v>מספרה/טיפוח חן</v>
      </c>
      <c r="AD996" s="189" t="str">
        <f>'טבלה מרכזת תקן מקור'!D996</f>
        <v>מספרה/טיפוח חן</v>
      </c>
      <c r="AE996" s="189" t="str">
        <f>'טבלה מרכזת תקן מקור'!E996</f>
        <v>כיסא מספרה</v>
      </c>
      <c r="AF996" s="189">
        <f>'טבלה מרכזת תקן מקור'!F996</f>
        <v>2950</v>
      </c>
      <c r="AG996" s="189">
        <f>'טבלה מרכזת תקן מקור'!G996</f>
        <v>1</v>
      </c>
      <c r="AH996" s="189">
        <f>'טבלה מרכזת תקן מקור'!H996</f>
        <v>2950</v>
      </c>
    </row>
    <row r="997" spans="2:34" ht="15" thickBot="1" x14ac:dyDescent="0.25">
      <c r="B997" s="190" t="str">
        <f>תקן[[#This Row],[סוג מרכז]]</f>
        <v>תשושים-אופק</v>
      </c>
      <c r="C997" s="190">
        <f>תקן[[#This Row],[גודל מרכז]]</f>
        <v>60</v>
      </c>
      <c r="D997" s="190" t="str">
        <f>תקן[[#This Row],[סוג פריט]]</f>
        <v>מספרה/טיפוח חן</v>
      </c>
      <c r="E997" s="190" t="str">
        <f>תקן[[#This Row],[קטגוריה]]</f>
        <v>מספרה/טיפוח חן</v>
      </c>
      <c r="F997" s="177" t="str">
        <f>תקן[[#This Row],[תיאור הפריט]]</f>
        <v>כיסא פעילות/עובד</v>
      </c>
      <c r="G997" s="190">
        <f>תקן[[#This Row],[עלות פריט]]</f>
        <v>450</v>
      </c>
      <c r="H997" s="190">
        <f>תקן[[#This Row],[כמות]]</f>
        <v>2</v>
      </c>
      <c r="I997" s="190">
        <f>תקן[[#This Row],[סהכ עלות]]</f>
        <v>900</v>
      </c>
      <c r="J997" s="191"/>
      <c r="K997" s="179" t="str">
        <f t="shared" si="182"/>
        <v>כיסא פעילות/עובד</v>
      </c>
      <c r="L997" s="180"/>
      <c r="M997" s="181">
        <f t="shared" si="180"/>
        <v>-2</v>
      </c>
      <c r="N997" s="181">
        <f t="shared" si="181"/>
        <v>0</v>
      </c>
      <c r="O997" s="180"/>
      <c r="P997" s="192"/>
      <c r="Q997" s="185" t="str">
        <f t="shared" si="176"/>
        <v>תשושים-אופק</v>
      </c>
      <c r="R997" s="185">
        <f t="shared" si="177"/>
        <v>60</v>
      </c>
      <c r="S997" s="185" t="str">
        <f t="shared" si="178"/>
        <v>מספרה/טיפוח חן</v>
      </c>
      <c r="T997" s="186" t="str">
        <f t="shared" si="179"/>
        <v>כיסא פעילות/עובד</v>
      </c>
      <c r="U997" s="187">
        <f t="shared" si="173"/>
        <v>0</v>
      </c>
      <c r="V997" s="181">
        <f t="shared" si="174"/>
        <v>-2</v>
      </c>
      <c r="W997" s="181">
        <f t="shared" si="175"/>
        <v>450</v>
      </c>
      <c r="X997" s="181">
        <f t="shared" si="183"/>
        <v>0</v>
      </c>
      <c r="Y997" s="193"/>
      <c r="AA997" s="189" t="str">
        <f>'טבלה מרכזת תקן מקור'!A997</f>
        <v>תשושים-אופק</v>
      </c>
      <c r="AB997" s="189">
        <f>'טבלה מרכזת תקן מקור'!B997</f>
        <v>60</v>
      </c>
      <c r="AC997" s="189" t="str">
        <f>'טבלה מרכזת תקן מקור'!C997</f>
        <v>מספרה/טיפוח חן</v>
      </c>
      <c r="AD997" s="189" t="str">
        <f>'טבלה מרכזת תקן מקור'!D997</f>
        <v>מספרה/טיפוח חן</v>
      </c>
      <c r="AE997" s="189" t="str">
        <f>'טבלה מרכזת תקן מקור'!E997</f>
        <v>כיסא פעילות/עובד</v>
      </c>
      <c r="AF997" s="189">
        <f>'טבלה מרכזת תקן מקור'!F997</f>
        <v>450</v>
      </c>
      <c r="AG997" s="189">
        <f>'טבלה מרכזת תקן מקור'!G997</f>
        <v>2</v>
      </c>
      <c r="AH997" s="189">
        <f>'טבלה מרכזת תקן מקור'!H997</f>
        <v>900</v>
      </c>
    </row>
    <row r="998" spans="2:34" ht="15" thickBot="1" x14ac:dyDescent="0.25">
      <c r="B998" s="190" t="str">
        <f>תקן[[#This Row],[סוג מרכז]]</f>
        <v>תשושים-אופק</v>
      </c>
      <c r="C998" s="190">
        <f>תקן[[#This Row],[גודל מרכז]]</f>
        <v>60</v>
      </c>
      <c r="D998" s="190" t="str">
        <f>תקן[[#This Row],[סוג פריט]]</f>
        <v>מספרה/טיפוח חן</v>
      </c>
      <c r="E998" s="190" t="str">
        <f>תקן[[#This Row],[קטגוריה]]</f>
        <v>מספרה/טיפוח חן</v>
      </c>
      <c r="F998" s="177" t="str">
        <f>תקן[[#This Row],[תיאור הפריט]]</f>
        <v>כיסא+כיור חפיפה</v>
      </c>
      <c r="G998" s="190">
        <f>תקן[[#This Row],[עלות פריט]]</f>
        <v>2500</v>
      </c>
      <c r="H998" s="190">
        <f>תקן[[#This Row],[כמות]]</f>
        <v>1</v>
      </c>
      <c r="I998" s="190">
        <f>תקן[[#This Row],[סהכ עלות]]</f>
        <v>2500</v>
      </c>
      <c r="J998" s="191"/>
      <c r="K998" s="179" t="str">
        <f t="shared" si="182"/>
        <v>כיסא+כיור חפיפה</v>
      </c>
      <c r="L998" s="180"/>
      <c r="M998" s="181">
        <f t="shared" si="180"/>
        <v>-1</v>
      </c>
      <c r="N998" s="181">
        <f t="shared" si="181"/>
        <v>0</v>
      </c>
      <c r="O998" s="180"/>
      <c r="P998" s="192"/>
      <c r="Q998" s="185" t="str">
        <f t="shared" si="176"/>
        <v>תשושים-אופק</v>
      </c>
      <c r="R998" s="185">
        <f t="shared" si="177"/>
        <v>60</v>
      </c>
      <c r="S998" s="185" t="str">
        <f t="shared" si="178"/>
        <v>מספרה/טיפוח חן</v>
      </c>
      <c r="T998" s="186" t="str">
        <f t="shared" si="179"/>
        <v>כיסא+כיור חפיפה</v>
      </c>
      <c r="U998" s="187">
        <f t="shared" si="173"/>
        <v>0</v>
      </c>
      <c r="V998" s="181">
        <f t="shared" si="174"/>
        <v>-1</v>
      </c>
      <c r="W998" s="181">
        <f t="shared" si="175"/>
        <v>2500</v>
      </c>
      <c r="X998" s="181">
        <f t="shared" si="183"/>
        <v>0</v>
      </c>
      <c r="Y998" s="193"/>
      <c r="AA998" s="189" t="str">
        <f>'טבלה מרכזת תקן מקור'!A998</f>
        <v>תשושים-אופק</v>
      </c>
      <c r="AB998" s="189">
        <f>'טבלה מרכזת תקן מקור'!B998</f>
        <v>60</v>
      </c>
      <c r="AC998" s="189" t="str">
        <f>'טבלה מרכזת תקן מקור'!C998</f>
        <v>מספרה/טיפוח חן</v>
      </c>
      <c r="AD998" s="189" t="str">
        <f>'טבלה מרכזת תקן מקור'!D998</f>
        <v>מספרה/טיפוח חן</v>
      </c>
      <c r="AE998" s="189" t="str">
        <f>'טבלה מרכזת תקן מקור'!E998</f>
        <v>כיסא+כיור חפיפה</v>
      </c>
      <c r="AF998" s="189">
        <f>'טבלה מרכזת תקן מקור'!F998</f>
        <v>2500</v>
      </c>
      <c r="AG998" s="189">
        <f>'טבלה מרכזת תקן מקור'!G998</f>
        <v>1</v>
      </c>
      <c r="AH998" s="189">
        <f>'טבלה מרכזת תקן מקור'!H998</f>
        <v>2500</v>
      </c>
    </row>
    <row r="999" spans="2:34" ht="15" thickBot="1" x14ac:dyDescent="0.25">
      <c r="B999" s="190" t="str">
        <f>תקן[[#This Row],[סוג מרכז]]</f>
        <v>תשושים-אופק</v>
      </c>
      <c r="C999" s="190">
        <f>תקן[[#This Row],[גודל מרכז]]</f>
        <v>60</v>
      </c>
      <c r="D999" s="190" t="str">
        <f>תקן[[#This Row],[סוג פריט]]</f>
        <v>מספרה/טיפוח חן</v>
      </c>
      <c r="E999" s="190" t="str">
        <f>תקן[[#This Row],[קטגוריה]]</f>
        <v>מספרה/טיפוח חן</v>
      </c>
      <c r="F999" s="177" t="str">
        <f>תקן[[#This Row],[תיאור הפריט]]</f>
        <v>מייבש שיער מקצועי</v>
      </c>
      <c r="G999" s="190">
        <f>תקן[[#This Row],[עלות פריט]]</f>
        <v>500</v>
      </c>
      <c r="H999" s="190">
        <f>תקן[[#This Row],[כמות]]</f>
        <v>2</v>
      </c>
      <c r="I999" s="190">
        <f>תקן[[#This Row],[סהכ עלות]]</f>
        <v>1000</v>
      </c>
      <c r="J999" s="191"/>
      <c r="K999" s="179" t="str">
        <f t="shared" si="182"/>
        <v>מייבש שיער מקצועי</v>
      </c>
      <c r="L999" s="180"/>
      <c r="M999" s="181">
        <f t="shared" si="180"/>
        <v>-2</v>
      </c>
      <c r="N999" s="181">
        <f t="shared" si="181"/>
        <v>0</v>
      </c>
      <c r="O999" s="180"/>
      <c r="P999" s="192"/>
      <c r="Q999" s="185" t="str">
        <f t="shared" si="176"/>
        <v>תשושים-אופק</v>
      </c>
      <c r="R999" s="185">
        <f t="shared" si="177"/>
        <v>60</v>
      </c>
      <c r="S999" s="185" t="str">
        <f t="shared" si="178"/>
        <v>מספרה/טיפוח חן</v>
      </c>
      <c r="T999" s="186" t="str">
        <f t="shared" si="179"/>
        <v>מייבש שיער מקצועי</v>
      </c>
      <c r="U999" s="187">
        <f t="shared" si="173"/>
        <v>0</v>
      </c>
      <c r="V999" s="181">
        <f t="shared" si="174"/>
        <v>-2</v>
      </c>
      <c r="W999" s="181">
        <f t="shared" si="175"/>
        <v>500</v>
      </c>
      <c r="X999" s="181">
        <f t="shared" si="183"/>
        <v>0</v>
      </c>
      <c r="Y999" s="193"/>
      <c r="AA999" s="189" t="str">
        <f>'טבלה מרכזת תקן מקור'!A999</f>
        <v>תשושים-אופק</v>
      </c>
      <c r="AB999" s="189">
        <f>'טבלה מרכזת תקן מקור'!B999</f>
        <v>60</v>
      </c>
      <c r="AC999" s="189" t="str">
        <f>'טבלה מרכזת תקן מקור'!C999</f>
        <v>מספרה/טיפוח חן</v>
      </c>
      <c r="AD999" s="189" t="str">
        <f>'טבלה מרכזת תקן מקור'!D999</f>
        <v>מספרה/טיפוח חן</v>
      </c>
      <c r="AE999" s="189" t="str">
        <f>'טבלה מרכזת תקן מקור'!E999</f>
        <v>מייבש שיער מקצועי</v>
      </c>
      <c r="AF999" s="189">
        <f>'טבלה מרכזת תקן מקור'!F999</f>
        <v>500</v>
      </c>
      <c r="AG999" s="189">
        <f>'טבלה מרכזת תקן מקור'!G999</f>
        <v>2</v>
      </c>
      <c r="AH999" s="189">
        <f>'טבלה מרכזת תקן מקור'!H999</f>
        <v>1000</v>
      </c>
    </row>
    <row r="1000" spans="2:34" ht="15" thickBot="1" x14ac:dyDescent="0.25">
      <c r="B1000" s="190" t="str">
        <f>תקן[[#This Row],[סוג מרכז]]</f>
        <v>תשושים-אופק</v>
      </c>
      <c r="C1000" s="190">
        <f>תקן[[#This Row],[גודל מרכז]]</f>
        <v>60</v>
      </c>
      <c r="D1000" s="190" t="str">
        <f>תקן[[#This Row],[סוג פריט]]</f>
        <v>מספרה/טיפוח חן</v>
      </c>
      <c r="E1000" s="190" t="str">
        <f>תקן[[#This Row],[קטגוריה]]</f>
        <v>מספרה/טיפוח חן</v>
      </c>
      <c r="F1000" s="177" t="str">
        <f>תקן[[#This Row],[תיאור הפריט]]</f>
        <v>מכונת ייבוש</v>
      </c>
      <c r="G1000" s="190">
        <f>תקן[[#This Row],[עלות פריט]]</f>
        <v>2200</v>
      </c>
      <c r="H1000" s="190">
        <f>תקן[[#This Row],[כמות]]</f>
        <v>1</v>
      </c>
      <c r="I1000" s="190">
        <f>תקן[[#This Row],[סהכ עלות]]</f>
        <v>2200</v>
      </c>
      <c r="J1000" s="191"/>
      <c r="K1000" s="179" t="str">
        <f t="shared" si="182"/>
        <v>מכונת ייבוש</v>
      </c>
      <c r="L1000" s="180"/>
      <c r="M1000" s="181">
        <f t="shared" si="180"/>
        <v>-1</v>
      </c>
      <c r="N1000" s="181">
        <f t="shared" si="181"/>
        <v>0</v>
      </c>
      <c r="O1000" s="180"/>
      <c r="P1000" s="192"/>
      <c r="Q1000" s="185" t="str">
        <f t="shared" si="176"/>
        <v>תשושים-אופק</v>
      </c>
      <c r="R1000" s="185">
        <f t="shared" si="177"/>
        <v>60</v>
      </c>
      <c r="S1000" s="185" t="str">
        <f t="shared" si="178"/>
        <v>מספרה/טיפוח חן</v>
      </c>
      <c r="T1000" s="186" t="str">
        <f t="shared" si="179"/>
        <v>מכונת ייבוש</v>
      </c>
      <c r="U1000" s="187">
        <f t="shared" si="173"/>
        <v>0</v>
      </c>
      <c r="V1000" s="181">
        <f t="shared" si="174"/>
        <v>-1</v>
      </c>
      <c r="W1000" s="181">
        <f t="shared" si="175"/>
        <v>2200</v>
      </c>
      <c r="X1000" s="181">
        <f t="shared" si="183"/>
        <v>0</v>
      </c>
      <c r="Y1000" s="193"/>
      <c r="AA1000" s="189" t="str">
        <f>'טבלה מרכזת תקן מקור'!A1000</f>
        <v>תשושים-אופק</v>
      </c>
      <c r="AB1000" s="189">
        <f>'טבלה מרכזת תקן מקור'!B1000</f>
        <v>60</v>
      </c>
      <c r="AC1000" s="189" t="str">
        <f>'טבלה מרכזת תקן מקור'!C1000</f>
        <v>מספרה/טיפוח חן</v>
      </c>
      <c r="AD1000" s="189" t="str">
        <f>'טבלה מרכזת תקן מקור'!D1000</f>
        <v>מספרה/טיפוח חן</v>
      </c>
      <c r="AE1000" s="189" t="str">
        <f>'טבלה מרכזת תקן מקור'!E1000</f>
        <v>מכונת ייבוש</v>
      </c>
      <c r="AF1000" s="189">
        <f>'טבלה מרכזת תקן מקור'!F1000</f>
        <v>2200</v>
      </c>
      <c r="AG1000" s="189">
        <f>'טבלה מרכזת תקן מקור'!G1000</f>
        <v>1</v>
      </c>
      <c r="AH1000" s="189">
        <f>'טבלה מרכזת תקן מקור'!H1000</f>
        <v>2200</v>
      </c>
    </row>
    <row r="1001" spans="2:34" ht="15" thickBot="1" x14ac:dyDescent="0.25">
      <c r="B1001" s="190" t="str">
        <f>תקן[[#This Row],[סוג מרכז]]</f>
        <v>תשושים-אופק</v>
      </c>
      <c r="C1001" s="190">
        <f>תקן[[#This Row],[גודל מרכז]]</f>
        <v>60</v>
      </c>
      <c r="D1001" s="190" t="str">
        <f>תקן[[#This Row],[סוג פריט]]</f>
        <v>מספרה/טיפוח חן</v>
      </c>
      <c r="E1001" s="190" t="str">
        <f>תקן[[#This Row],[קטגוריה]]</f>
        <v>מספרה/טיפוח חן</v>
      </c>
      <c r="F1001" s="177" t="str">
        <f>תקן[[#This Row],[תיאור הפריט]]</f>
        <v>מכונת תספורת</v>
      </c>
      <c r="G1001" s="190">
        <f>תקן[[#This Row],[עלות פריט]]</f>
        <v>550</v>
      </c>
      <c r="H1001" s="190">
        <f>תקן[[#This Row],[כמות]]</f>
        <v>1</v>
      </c>
      <c r="I1001" s="190">
        <f>תקן[[#This Row],[סהכ עלות]]</f>
        <v>550</v>
      </c>
      <c r="J1001" s="191"/>
      <c r="K1001" s="179" t="str">
        <f t="shared" si="182"/>
        <v>מכונת תספורת</v>
      </c>
      <c r="L1001" s="180"/>
      <c r="M1001" s="181">
        <f t="shared" si="180"/>
        <v>-1</v>
      </c>
      <c r="N1001" s="181">
        <f t="shared" si="181"/>
        <v>0</v>
      </c>
      <c r="O1001" s="180"/>
      <c r="P1001" s="192"/>
      <c r="Q1001" s="185" t="str">
        <f t="shared" si="176"/>
        <v>תשושים-אופק</v>
      </c>
      <c r="R1001" s="185">
        <f t="shared" si="177"/>
        <v>60</v>
      </c>
      <c r="S1001" s="185" t="str">
        <f t="shared" si="178"/>
        <v>מספרה/טיפוח חן</v>
      </c>
      <c r="T1001" s="186" t="str">
        <f t="shared" si="179"/>
        <v>מכונת תספורת</v>
      </c>
      <c r="U1001" s="187">
        <f t="shared" si="173"/>
        <v>0</v>
      </c>
      <c r="V1001" s="181">
        <f t="shared" si="174"/>
        <v>-1</v>
      </c>
      <c r="W1001" s="181">
        <f t="shared" si="175"/>
        <v>550</v>
      </c>
      <c r="X1001" s="181">
        <f t="shared" si="183"/>
        <v>0</v>
      </c>
      <c r="Y1001" s="193"/>
      <c r="AA1001" s="189" t="str">
        <f>'טבלה מרכזת תקן מקור'!A1001</f>
        <v>תשושים-אופק</v>
      </c>
      <c r="AB1001" s="189">
        <f>'טבלה מרכזת תקן מקור'!B1001</f>
        <v>60</v>
      </c>
      <c r="AC1001" s="189" t="str">
        <f>'טבלה מרכזת תקן מקור'!C1001</f>
        <v>מספרה/טיפוח חן</v>
      </c>
      <c r="AD1001" s="189" t="str">
        <f>'טבלה מרכזת תקן מקור'!D1001</f>
        <v>מספרה/טיפוח חן</v>
      </c>
      <c r="AE1001" s="189" t="str">
        <f>'טבלה מרכזת תקן מקור'!E1001</f>
        <v>מכונת תספורת</v>
      </c>
      <c r="AF1001" s="189">
        <f>'טבלה מרכזת תקן מקור'!F1001</f>
        <v>550</v>
      </c>
      <c r="AG1001" s="189">
        <f>'טבלה מרכזת תקן מקור'!G1001</f>
        <v>1</v>
      </c>
      <c r="AH1001" s="189">
        <f>'טבלה מרכזת תקן מקור'!H1001</f>
        <v>550</v>
      </c>
    </row>
    <row r="1002" spans="2:34" ht="15" thickBot="1" x14ac:dyDescent="0.25">
      <c r="B1002" s="190" t="str">
        <f>תקן[[#This Row],[סוג מרכז]]</f>
        <v>תשושים-אופק</v>
      </c>
      <c r="C1002" s="190">
        <f>תקן[[#This Row],[גודל מרכז]]</f>
        <v>60</v>
      </c>
      <c r="D1002" s="190" t="str">
        <f>תקן[[#This Row],[סוג פריט]]</f>
        <v>מספרה/טיפוח חן</v>
      </c>
      <c r="E1002" s="190" t="str">
        <f>תקן[[#This Row],[קטגוריה]]</f>
        <v>מספרה/טיפוח חן</v>
      </c>
      <c r="F1002" s="177" t="str">
        <f>תקן[[#This Row],[תיאור הפריט]]</f>
        <v>מנורה מכוונת</v>
      </c>
      <c r="G1002" s="190">
        <f>תקן[[#This Row],[עלות פריט]]</f>
        <v>400</v>
      </c>
      <c r="H1002" s="190">
        <f>תקן[[#This Row],[כמות]]</f>
        <v>1</v>
      </c>
      <c r="I1002" s="190">
        <f>תקן[[#This Row],[סהכ עלות]]</f>
        <v>400</v>
      </c>
      <c r="J1002" s="191"/>
      <c r="K1002" s="179" t="str">
        <f t="shared" si="182"/>
        <v>מנורה מכוונת</v>
      </c>
      <c r="L1002" s="180"/>
      <c r="M1002" s="181">
        <f t="shared" si="180"/>
        <v>-1</v>
      </c>
      <c r="N1002" s="181">
        <f t="shared" si="181"/>
        <v>0</v>
      </c>
      <c r="O1002" s="180"/>
      <c r="P1002" s="192"/>
      <c r="Q1002" s="185" t="str">
        <f t="shared" si="176"/>
        <v>תשושים-אופק</v>
      </c>
      <c r="R1002" s="185">
        <f t="shared" si="177"/>
        <v>60</v>
      </c>
      <c r="S1002" s="185" t="str">
        <f t="shared" si="178"/>
        <v>מספרה/טיפוח חן</v>
      </c>
      <c r="T1002" s="186" t="str">
        <f t="shared" si="179"/>
        <v>מנורה מכוונת</v>
      </c>
      <c r="U1002" s="187">
        <f t="shared" si="173"/>
        <v>0</v>
      </c>
      <c r="V1002" s="181">
        <f t="shared" si="174"/>
        <v>-1</v>
      </c>
      <c r="W1002" s="181">
        <f t="shared" si="175"/>
        <v>400</v>
      </c>
      <c r="X1002" s="181">
        <f t="shared" si="183"/>
        <v>0</v>
      </c>
      <c r="Y1002" s="193"/>
      <c r="AA1002" s="189" t="str">
        <f>'טבלה מרכזת תקן מקור'!A1002</f>
        <v>תשושים-אופק</v>
      </c>
      <c r="AB1002" s="189">
        <f>'טבלה מרכזת תקן מקור'!B1002</f>
        <v>60</v>
      </c>
      <c r="AC1002" s="189" t="str">
        <f>'טבלה מרכזת תקן מקור'!C1002</f>
        <v>מספרה/טיפוח חן</v>
      </c>
      <c r="AD1002" s="189" t="str">
        <f>'טבלה מרכזת תקן מקור'!D1002</f>
        <v>מספרה/טיפוח חן</v>
      </c>
      <c r="AE1002" s="189" t="str">
        <f>'טבלה מרכזת תקן מקור'!E1002</f>
        <v>מנורה מכוונת</v>
      </c>
      <c r="AF1002" s="189">
        <f>'טבלה מרכזת תקן מקור'!F1002</f>
        <v>400</v>
      </c>
      <c r="AG1002" s="189">
        <f>'טבלה מרכזת תקן מקור'!G1002</f>
        <v>1</v>
      </c>
      <c r="AH1002" s="189">
        <f>'טבלה מרכזת תקן מקור'!H1002</f>
        <v>400</v>
      </c>
    </row>
    <row r="1003" spans="2:34" ht="15" thickBot="1" x14ac:dyDescent="0.25">
      <c r="B1003" s="190" t="str">
        <f>תקן[[#This Row],[סוג מרכז]]</f>
        <v>תשושים-אופק</v>
      </c>
      <c r="C1003" s="190">
        <f>תקן[[#This Row],[גודל מרכז]]</f>
        <v>60</v>
      </c>
      <c r="D1003" s="190" t="str">
        <f>תקן[[#This Row],[סוג פריט]]</f>
        <v>מספרה/טיפוח חן</v>
      </c>
      <c r="E1003" s="190" t="str">
        <f>תקן[[#This Row],[קטגוריה]]</f>
        <v>מספרה/טיפוח חן</v>
      </c>
      <c r="F1003" s="177" t="str">
        <f>תקן[[#This Row],[תיאור הפריט]]</f>
        <v>מראה</v>
      </c>
      <c r="G1003" s="190">
        <f>תקן[[#This Row],[עלות פריט]]</f>
        <v>600</v>
      </c>
      <c r="H1003" s="190">
        <f>תקן[[#This Row],[כמות]]</f>
        <v>1</v>
      </c>
      <c r="I1003" s="190">
        <f>תקן[[#This Row],[סהכ עלות]]</f>
        <v>600</v>
      </c>
      <c r="J1003" s="191"/>
      <c r="K1003" s="179" t="str">
        <f t="shared" si="182"/>
        <v>מראה</v>
      </c>
      <c r="L1003" s="180"/>
      <c r="M1003" s="181">
        <f t="shared" si="180"/>
        <v>-1</v>
      </c>
      <c r="N1003" s="181">
        <f t="shared" si="181"/>
        <v>0</v>
      </c>
      <c r="O1003" s="180"/>
      <c r="P1003" s="192"/>
      <c r="Q1003" s="185" t="str">
        <f t="shared" si="176"/>
        <v>תשושים-אופק</v>
      </c>
      <c r="R1003" s="185">
        <f t="shared" si="177"/>
        <v>60</v>
      </c>
      <c r="S1003" s="185" t="str">
        <f t="shared" si="178"/>
        <v>מספרה/טיפוח חן</v>
      </c>
      <c r="T1003" s="186" t="str">
        <f t="shared" si="179"/>
        <v>מראה</v>
      </c>
      <c r="U1003" s="187">
        <f t="shared" si="173"/>
        <v>0</v>
      </c>
      <c r="V1003" s="181">
        <f t="shared" si="174"/>
        <v>-1</v>
      </c>
      <c r="W1003" s="181">
        <f t="shared" si="175"/>
        <v>600</v>
      </c>
      <c r="X1003" s="181">
        <f t="shared" si="183"/>
        <v>0</v>
      </c>
      <c r="Y1003" s="193"/>
      <c r="AA1003" s="189" t="str">
        <f>'טבלה מרכזת תקן מקור'!A1003</f>
        <v>תשושים-אופק</v>
      </c>
      <c r="AB1003" s="189">
        <f>'טבלה מרכזת תקן מקור'!B1003</f>
        <v>60</v>
      </c>
      <c r="AC1003" s="189" t="str">
        <f>'טבלה מרכזת תקן מקור'!C1003</f>
        <v>מספרה/טיפוח חן</v>
      </c>
      <c r="AD1003" s="189" t="str">
        <f>'טבלה מרכזת תקן מקור'!D1003</f>
        <v>מספרה/טיפוח חן</v>
      </c>
      <c r="AE1003" s="189" t="str">
        <f>'טבלה מרכזת תקן מקור'!E1003</f>
        <v>מראה</v>
      </c>
      <c r="AF1003" s="189">
        <f>'טבלה מרכזת תקן מקור'!F1003</f>
        <v>600</v>
      </c>
      <c r="AG1003" s="189">
        <f>'טבלה מרכזת תקן מקור'!G1003</f>
        <v>1</v>
      </c>
      <c r="AH1003" s="189">
        <f>'טבלה מרכזת תקן מקור'!H1003</f>
        <v>600</v>
      </c>
    </row>
    <row r="1004" spans="2:34" ht="15" thickBot="1" x14ac:dyDescent="0.25">
      <c r="B1004" s="190" t="str">
        <f>תקן[[#This Row],[סוג מרכז]]</f>
        <v>תשושים-אופק</v>
      </c>
      <c r="C1004" s="190">
        <f>תקן[[#This Row],[גודל מרכז]]</f>
        <v>60</v>
      </c>
      <c r="D1004" s="190" t="str">
        <f>תקן[[#This Row],[סוג פריט]]</f>
        <v>מספרה/טיפוח חן</v>
      </c>
      <c r="E1004" s="190" t="str">
        <f>תקן[[#This Row],[קטגוריה]]</f>
        <v>מספרה/טיפוח חן</v>
      </c>
      <c r="F1004" s="177" t="str">
        <f>תקן[[#This Row],[תיאור הפריט]]</f>
        <v>מתלה נייד למגבות</v>
      </c>
      <c r="G1004" s="190">
        <f>תקן[[#This Row],[עלות פריט]]</f>
        <v>300</v>
      </c>
      <c r="H1004" s="190">
        <f>תקן[[#This Row],[כמות]]</f>
        <v>1</v>
      </c>
      <c r="I1004" s="190">
        <f>תקן[[#This Row],[סהכ עלות]]</f>
        <v>300</v>
      </c>
      <c r="J1004" s="191"/>
      <c r="K1004" s="179" t="str">
        <f t="shared" si="182"/>
        <v>מתלה נייד למגבות</v>
      </c>
      <c r="L1004" s="180"/>
      <c r="M1004" s="181">
        <f t="shared" si="180"/>
        <v>-1</v>
      </c>
      <c r="N1004" s="181">
        <f t="shared" si="181"/>
        <v>0</v>
      </c>
      <c r="O1004" s="180"/>
      <c r="P1004" s="192"/>
      <c r="Q1004" s="185" t="str">
        <f t="shared" si="176"/>
        <v>תשושים-אופק</v>
      </c>
      <c r="R1004" s="185">
        <f t="shared" si="177"/>
        <v>60</v>
      </c>
      <c r="S1004" s="185" t="str">
        <f t="shared" si="178"/>
        <v>מספרה/טיפוח חן</v>
      </c>
      <c r="T1004" s="186" t="str">
        <f t="shared" si="179"/>
        <v>מתלה נייד למגבות</v>
      </c>
      <c r="U1004" s="187">
        <f t="shared" si="173"/>
        <v>0</v>
      </c>
      <c r="V1004" s="181">
        <f t="shared" si="174"/>
        <v>-1</v>
      </c>
      <c r="W1004" s="181">
        <f t="shared" si="175"/>
        <v>300</v>
      </c>
      <c r="X1004" s="181">
        <f t="shared" si="183"/>
        <v>0</v>
      </c>
      <c r="Y1004" s="193"/>
      <c r="AA1004" s="189" t="str">
        <f>'טבלה מרכזת תקן מקור'!A1004</f>
        <v>תשושים-אופק</v>
      </c>
      <c r="AB1004" s="189">
        <f>'טבלה מרכזת תקן מקור'!B1004</f>
        <v>60</v>
      </c>
      <c r="AC1004" s="189" t="str">
        <f>'טבלה מרכזת תקן מקור'!C1004</f>
        <v>מספרה/טיפוח חן</v>
      </c>
      <c r="AD1004" s="189" t="str">
        <f>'טבלה מרכזת תקן מקור'!D1004</f>
        <v>מספרה/טיפוח חן</v>
      </c>
      <c r="AE1004" s="189" t="str">
        <f>'טבלה מרכזת תקן מקור'!E1004</f>
        <v>מתלה נייד למגבות</v>
      </c>
      <c r="AF1004" s="189">
        <f>'טבלה מרכזת תקן מקור'!F1004</f>
        <v>300</v>
      </c>
      <c r="AG1004" s="189">
        <f>'טבלה מרכזת תקן מקור'!G1004</f>
        <v>1</v>
      </c>
      <c r="AH1004" s="189">
        <f>'טבלה מרכזת תקן מקור'!H1004</f>
        <v>300</v>
      </c>
    </row>
    <row r="1005" spans="2:34" ht="15" thickBot="1" x14ac:dyDescent="0.25">
      <c r="B1005" s="190" t="str">
        <f>תקן[[#This Row],[סוג מרכז]]</f>
        <v>תשושים-אופק</v>
      </c>
      <c r="C1005" s="190">
        <f>תקן[[#This Row],[גודל מרכז]]</f>
        <v>60</v>
      </c>
      <c r="D1005" s="190" t="str">
        <f>תקן[[#This Row],[סוג פריט]]</f>
        <v>מספרה/טיפוח חן</v>
      </c>
      <c r="E1005" s="190" t="str">
        <f>תקן[[#This Row],[קטגוריה]]</f>
        <v>מספרה/טיפוח חן</v>
      </c>
      <c r="F1005" s="177" t="str">
        <f>תקן[[#This Row],[תיאור הפריט]]</f>
        <v xml:space="preserve">סטרליזטור </v>
      </c>
      <c r="G1005" s="190">
        <f>תקן[[#This Row],[עלות פריט]]</f>
        <v>900</v>
      </c>
      <c r="H1005" s="190">
        <f>תקן[[#This Row],[כמות]]</f>
        <v>1</v>
      </c>
      <c r="I1005" s="190">
        <f>תקן[[#This Row],[סהכ עלות]]</f>
        <v>900</v>
      </c>
      <c r="J1005" s="191"/>
      <c r="K1005" s="179" t="str">
        <f t="shared" si="182"/>
        <v xml:space="preserve">סטרליזטור </v>
      </c>
      <c r="L1005" s="180"/>
      <c r="M1005" s="181">
        <f t="shared" si="180"/>
        <v>-1</v>
      </c>
      <c r="N1005" s="181">
        <f t="shared" si="181"/>
        <v>0</v>
      </c>
      <c r="O1005" s="180"/>
      <c r="P1005" s="192"/>
      <c r="Q1005" s="185" t="str">
        <f t="shared" si="176"/>
        <v>תשושים-אופק</v>
      </c>
      <c r="R1005" s="185">
        <f t="shared" si="177"/>
        <v>60</v>
      </c>
      <c r="S1005" s="185" t="str">
        <f t="shared" si="178"/>
        <v>מספרה/טיפוח חן</v>
      </c>
      <c r="T1005" s="186" t="str">
        <f t="shared" si="179"/>
        <v xml:space="preserve">סטרליזטור </v>
      </c>
      <c r="U1005" s="187">
        <f t="shared" si="173"/>
        <v>0</v>
      </c>
      <c r="V1005" s="181">
        <f t="shared" si="174"/>
        <v>-1</v>
      </c>
      <c r="W1005" s="181">
        <f t="shared" si="175"/>
        <v>900</v>
      </c>
      <c r="X1005" s="181">
        <f t="shared" si="183"/>
        <v>0</v>
      </c>
      <c r="Y1005" s="193"/>
      <c r="AA1005" s="189" t="str">
        <f>'טבלה מרכזת תקן מקור'!A1005</f>
        <v>תשושים-אופק</v>
      </c>
      <c r="AB1005" s="189">
        <f>'טבלה מרכזת תקן מקור'!B1005</f>
        <v>60</v>
      </c>
      <c r="AC1005" s="189" t="str">
        <f>'טבלה מרכזת תקן מקור'!C1005</f>
        <v>מספרה/טיפוח חן</v>
      </c>
      <c r="AD1005" s="189" t="str">
        <f>'טבלה מרכזת תקן מקור'!D1005</f>
        <v>מספרה/טיפוח חן</v>
      </c>
      <c r="AE1005" s="189" t="str">
        <f>'טבלה מרכזת תקן מקור'!E1005</f>
        <v xml:space="preserve">סטרליזטור </v>
      </c>
      <c r="AF1005" s="189">
        <f>'טבלה מרכזת תקן מקור'!F1005</f>
        <v>900</v>
      </c>
      <c r="AG1005" s="189">
        <f>'טבלה מרכזת תקן מקור'!G1005</f>
        <v>1</v>
      </c>
      <c r="AH1005" s="189">
        <f>'טבלה מרכזת תקן מקור'!H1005</f>
        <v>900</v>
      </c>
    </row>
    <row r="1006" spans="2:34" ht="15" thickBot="1" x14ac:dyDescent="0.25">
      <c r="B1006" s="190" t="str">
        <f>תקן[[#This Row],[סוג מרכז]]</f>
        <v>תשושים-אופק</v>
      </c>
      <c r="C1006" s="190">
        <f>תקן[[#This Row],[גודל מרכז]]</f>
        <v>60</v>
      </c>
      <c r="D1006" s="190" t="str">
        <f>תקן[[#This Row],[סוג פריט]]</f>
        <v>מספרה/טיפוח חן</v>
      </c>
      <c r="E1006" s="190" t="str">
        <f>תקן[[#This Row],[קטגוריה]]</f>
        <v>מספרה/טיפוח חן</v>
      </c>
      <c r="F1006" s="177" t="str">
        <f>תקן[[#This Row],[תיאור הפריט]]</f>
        <v>עגלת טיפולים</v>
      </c>
      <c r="G1006" s="190">
        <f>תקן[[#This Row],[עלות פריט]]</f>
        <v>800</v>
      </c>
      <c r="H1006" s="190">
        <f>תקן[[#This Row],[כמות]]</f>
        <v>1</v>
      </c>
      <c r="I1006" s="190">
        <f>תקן[[#This Row],[סהכ עלות]]</f>
        <v>800</v>
      </c>
      <c r="J1006" s="191"/>
      <c r="K1006" s="179" t="str">
        <f t="shared" si="182"/>
        <v>עגלת טיפולים</v>
      </c>
      <c r="L1006" s="180"/>
      <c r="M1006" s="181">
        <f t="shared" si="180"/>
        <v>-1</v>
      </c>
      <c r="N1006" s="181">
        <f t="shared" si="181"/>
        <v>0</v>
      </c>
      <c r="O1006" s="180"/>
      <c r="P1006" s="192"/>
      <c r="Q1006" s="185" t="str">
        <f t="shared" si="176"/>
        <v>תשושים-אופק</v>
      </c>
      <c r="R1006" s="185">
        <f t="shared" si="177"/>
        <v>60</v>
      </c>
      <c r="S1006" s="185" t="str">
        <f t="shared" si="178"/>
        <v>מספרה/טיפוח חן</v>
      </c>
      <c r="T1006" s="186" t="str">
        <f t="shared" si="179"/>
        <v>עגלת טיפולים</v>
      </c>
      <c r="U1006" s="187">
        <f t="shared" si="173"/>
        <v>0</v>
      </c>
      <c r="V1006" s="181">
        <f t="shared" si="174"/>
        <v>-1</v>
      </c>
      <c r="W1006" s="181">
        <f t="shared" si="175"/>
        <v>800</v>
      </c>
      <c r="X1006" s="181">
        <f t="shared" si="183"/>
        <v>0</v>
      </c>
      <c r="Y1006" s="193"/>
      <c r="AA1006" s="189" t="str">
        <f>'טבלה מרכזת תקן מקור'!A1006</f>
        <v>תשושים-אופק</v>
      </c>
      <c r="AB1006" s="189">
        <f>'טבלה מרכזת תקן מקור'!B1006</f>
        <v>60</v>
      </c>
      <c r="AC1006" s="189" t="str">
        <f>'טבלה מרכזת תקן מקור'!C1006</f>
        <v>מספרה/טיפוח חן</v>
      </c>
      <c r="AD1006" s="189" t="str">
        <f>'טבלה מרכזת תקן מקור'!D1006</f>
        <v>מספרה/טיפוח חן</v>
      </c>
      <c r="AE1006" s="189" t="str">
        <f>'טבלה מרכזת תקן מקור'!E1006</f>
        <v>עגלת טיפולים</v>
      </c>
      <c r="AF1006" s="189">
        <f>'טבלה מרכזת תקן מקור'!F1006</f>
        <v>800</v>
      </c>
      <c r="AG1006" s="189">
        <f>'טבלה מרכזת תקן מקור'!G1006</f>
        <v>1</v>
      </c>
      <c r="AH1006" s="189">
        <f>'טבלה מרכזת תקן מקור'!H1006</f>
        <v>800</v>
      </c>
    </row>
    <row r="1007" spans="2:34" ht="15" thickBot="1" x14ac:dyDescent="0.25">
      <c r="B1007" s="190" t="str">
        <f>תקן[[#This Row],[סוג מרכז]]</f>
        <v>תשושים-אופק</v>
      </c>
      <c r="C1007" s="190">
        <f>תקן[[#This Row],[גודל מרכז]]</f>
        <v>60</v>
      </c>
      <c r="D1007" s="190" t="str">
        <f>תקן[[#This Row],[סוג פריט]]</f>
        <v>מספרה/טיפוח חן</v>
      </c>
      <c r="E1007" s="190" t="str">
        <f>תקן[[#This Row],[קטגוריה]]</f>
        <v>מספרה/טיפוח חן</v>
      </c>
      <c r="F1007" s="177" t="str">
        <f>תקן[[#This Row],[תיאור הפריט]]</f>
        <v>פח אשפה</v>
      </c>
      <c r="G1007" s="190">
        <f>תקן[[#This Row],[עלות פריט]]</f>
        <v>150</v>
      </c>
      <c r="H1007" s="190">
        <f>תקן[[#This Row],[כמות]]</f>
        <v>1</v>
      </c>
      <c r="I1007" s="190">
        <f>תקן[[#This Row],[סהכ עלות]]</f>
        <v>150</v>
      </c>
      <c r="J1007" s="191"/>
      <c r="K1007" s="179" t="str">
        <f t="shared" si="182"/>
        <v>פח אשפה</v>
      </c>
      <c r="L1007" s="180"/>
      <c r="M1007" s="181">
        <f t="shared" si="180"/>
        <v>-1</v>
      </c>
      <c r="N1007" s="181">
        <f t="shared" si="181"/>
        <v>0</v>
      </c>
      <c r="O1007" s="180"/>
      <c r="P1007" s="192"/>
      <c r="Q1007" s="185" t="str">
        <f t="shared" si="176"/>
        <v>תשושים-אופק</v>
      </c>
      <c r="R1007" s="185">
        <f t="shared" si="177"/>
        <v>60</v>
      </c>
      <c r="S1007" s="185" t="str">
        <f t="shared" si="178"/>
        <v>מספרה/טיפוח חן</v>
      </c>
      <c r="T1007" s="186" t="str">
        <f t="shared" si="179"/>
        <v>פח אשפה</v>
      </c>
      <c r="U1007" s="187">
        <f t="shared" si="173"/>
        <v>0</v>
      </c>
      <c r="V1007" s="181">
        <f t="shared" si="174"/>
        <v>-1</v>
      </c>
      <c r="W1007" s="181">
        <f t="shared" si="175"/>
        <v>150</v>
      </c>
      <c r="X1007" s="181">
        <f t="shared" si="183"/>
        <v>0</v>
      </c>
      <c r="Y1007" s="193"/>
      <c r="AA1007" s="189" t="str">
        <f>'טבלה מרכזת תקן מקור'!A1007</f>
        <v>תשושים-אופק</v>
      </c>
      <c r="AB1007" s="189">
        <f>'טבלה מרכזת תקן מקור'!B1007</f>
        <v>60</v>
      </c>
      <c r="AC1007" s="189" t="str">
        <f>'טבלה מרכזת תקן מקור'!C1007</f>
        <v>מספרה/טיפוח חן</v>
      </c>
      <c r="AD1007" s="189" t="str">
        <f>'טבלה מרכזת תקן מקור'!D1007</f>
        <v>מספרה/טיפוח חן</v>
      </c>
      <c r="AE1007" s="189" t="str">
        <f>'טבלה מרכזת תקן מקור'!E1007</f>
        <v>פח אשפה</v>
      </c>
      <c r="AF1007" s="189">
        <f>'טבלה מרכזת תקן מקור'!F1007</f>
        <v>150</v>
      </c>
      <c r="AG1007" s="189">
        <f>'טבלה מרכזת תקן מקור'!G1007</f>
        <v>1</v>
      </c>
      <c r="AH1007" s="189">
        <f>'טבלה מרכזת תקן מקור'!H1007</f>
        <v>150</v>
      </c>
    </row>
    <row r="1008" spans="2:34" ht="15" thickBot="1" x14ac:dyDescent="0.25">
      <c r="B1008" s="190" t="str">
        <f>תקן[[#This Row],[סוג מרכז]]</f>
        <v>תשושים-אופק</v>
      </c>
      <c r="C1008" s="190">
        <f>תקן[[#This Row],[גודל מרכז]]</f>
        <v>60</v>
      </c>
      <c r="D1008" s="190" t="str">
        <f>תקן[[#This Row],[סוג פריט]]</f>
        <v>מספרה/טיפוח חן</v>
      </c>
      <c r="E1008" s="190" t="str">
        <f>תקן[[#This Row],[קטגוריה]]</f>
        <v>מספרה/טיפוח חן</v>
      </c>
      <c r="F1008" s="177" t="str">
        <f>תקן[[#This Row],[תיאור הפריט]]</f>
        <v>קולב בגדים</v>
      </c>
      <c r="G1008" s="190">
        <f>תקן[[#This Row],[עלות פריט]]</f>
        <v>300</v>
      </c>
      <c r="H1008" s="190">
        <f>תקן[[#This Row],[כמות]]</f>
        <v>1</v>
      </c>
      <c r="I1008" s="190">
        <f>תקן[[#This Row],[סהכ עלות]]</f>
        <v>300</v>
      </c>
      <c r="J1008" s="191"/>
      <c r="K1008" s="179" t="str">
        <f t="shared" si="182"/>
        <v>קולב בגדים</v>
      </c>
      <c r="L1008" s="180"/>
      <c r="M1008" s="181">
        <f t="shared" si="180"/>
        <v>-1</v>
      </c>
      <c r="N1008" s="181">
        <f t="shared" si="181"/>
        <v>0</v>
      </c>
      <c r="O1008" s="180"/>
      <c r="P1008" s="192"/>
      <c r="Q1008" s="185" t="str">
        <f t="shared" si="176"/>
        <v>תשושים-אופק</v>
      </c>
      <c r="R1008" s="185">
        <f t="shared" si="177"/>
        <v>60</v>
      </c>
      <c r="S1008" s="185" t="str">
        <f t="shared" si="178"/>
        <v>מספרה/טיפוח חן</v>
      </c>
      <c r="T1008" s="186" t="str">
        <f t="shared" si="179"/>
        <v>קולב בגדים</v>
      </c>
      <c r="U1008" s="187">
        <f t="shared" si="173"/>
        <v>0</v>
      </c>
      <c r="V1008" s="181">
        <f t="shared" si="174"/>
        <v>-1</v>
      </c>
      <c r="W1008" s="181">
        <f t="shared" si="175"/>
        <v>300</v>
      </c>
      <c r="X1008" s="181">
        <f t="shared" si="183"/>
        <v>0</v>
      </c>
      <c r="Y1008" s="193"/>
      <c r="AA1008" s="189" t="str">
        <f>'טבלה מרכזת תקן מקור'!A1008</f>
        <v>תשושים-אופק</v>
      </c>
      <c r="AB1008" s="189">
        <f>'טבלה מרכזת תקן מקור'!B1008</f>
        <v>60</v>
      </c>
      <c r="AC1008" s="189" t="str">
        <f>'טבלה מרכזת תקן מקור'!C1008</f>
        <v>מספרה/טיפוח חן</v>
      </c>
      <c r="AD1008" s="189" t="str">
        <f>'טבלה מרכזת תקן מקור'!D1008</f>
        <v>מספרה/טיפוח חן</v>
      </c>
      <c r="AE1008" s="189" t="str">
        <f>'טבלה מרכזת תקן מקור'!E1008</f>
        <v>קולב בגדים</v>
      </c>
      <c r="AF1008" s="189">
        <f>'טבלה מרכזת תקן מקור'!F1008</f>
        <v>300</v>
      </c>
      <c r="AG1008" s="189">
        <f>'טבלה מרכזת תקן מקור'!G1008</f>
        <v>1</v>
      </c>
      <c r="AH1008" s="189">
        <f>'טבלה מרכזת תקן מקור'!H1008</f>
        <v>300</v>
      </c>
    </row>
    <row r="1009" spans="2:34" ht="15" thickBot="1" x14ac:dyDescent="0.25">
      <c r="B1009" s="190" t="str">
        <f>תקן[[#This Row],[סוג מרכז]]</f>
        <v>תשושים-אופק</v>
      </c>
      <c r="C1009" s="190">
        <f>תקן[[#This Row],[גודל מרכז]]</f>
        <v>60</v>
      </c>
      <c r="D1009" s="190" t="str">
        <f>תקן[[#This Row],[סוג פריט]]</f>
        <v>מספרה/טיפוח חן</v>
      </c>
      <c r="E1009" s="190" t="str">
        <f>תקן[[#This Row],[קטגוריה]]</f>
        <v>מספרה/טיפוח חן</v>
      </c>
      <c r="F1009" s="177" t="str">
        <f>תקן[[#This Row],[תיאור הפריט]]</f>
        <v>רגלית פדיקור</v>
      </c>
      <c r="G1009" s="190">
        <f>תקן[[#This Row],[עלות פריט]]</f>
        <v>350</v>
      </c>
      <c r="H1009" s="190">
        <f>תקן[[#This Row],[כמות]]</f>
        <v>1</v>
      </c>
      <c r="I1009" s="190">
        <f>תקן[[#This Row],[סהכ עלות]]</f>
        <v>350</v>
      </c>
      <c r="J1009" s="191"/>
      <c r="K1009" s="179" t="str">
        <f t="shared" si="182"/>
        <v>רגלית פדיקור</v>
      </c>
      <c r="L1009" s="180"/>
      <c r="M1009" s="181">
        <f t="shared" si="180"/>
        <v>-1</v>
      </c>
      <c r="N1009" s="181">
        <f t="shared" si="181"/>
        <v>0</v>
      </c>
      <c r="O1009" s="180"/>
      <c r="P1009" s="192"/>
      <c r="Q1009" s="185" t="str">
        <f t="shared" si="176"/>
        <v>תשושים-אופק</v>
      </c>
      <c r="R1009" s="185">
        <f t="shared" si="177"/>
        <v>60</v>
      </c>
      <c r="S1009" s="185" t="str">
        <f t="shared" si="178"/>
        <v>מספרה/טיפוח חן</v>
      </c>
      <c r="T1009" s="186" t="str">
        <f t="shared" si="179"/>
        <v>רגלית פדיקור</v>
      </c>
      <c r="U1009" s="187">
        <f t="shared" si="173"/>
        <v>0</v>
      </c>
      <c r="V1009" s="181">
        <f t="shared" si="174"/>
        <v>-1</v>
      </c>
      <c r="W1009" s="181">
        <f t="shared" si="175"/>
        <v>350</v>
      </c>
      <c r="X1009" s="181">
        <f t="shared" si="183"/>
        <v>0</v>
      </c>
      <c r="Y1009" s="193"/>
      <c r="AA1009" s="189" t="str">
        <f>'טבלה מרכזת תקן מקור'!A1009</f>
        <v>תשושים-אופק</v>
      </c>
      <c r="AB1009" s="189">
        <f>'טבלה מרכזת תקן מקור'!B1009</f>
        <v>60</v>
      </c>
      <c r="AC1009" s="189" t="str">
        <f>'טבלה מרכזת תקן מקור'!C1009</f>
        <v>מספרה/טיפוח חן</v>
      </c>
      <c r="AD1009" s="189" t="str">
        <f>'טבלה מרכזת תקן מקור'!D1009</f>
        <v>מספרה/טיפוח חן</v>
      </c>
      <c r="AE1009" s="189" t="str">
        <f>'טבלה מרכזת תקן מקור'!E1009</f>
        <v>רגלית פדיקור</v>
      </c>
      <c r="AF1009" s="189">
        <f>'טבלה מרכזת תקן מקור'!F1009</f>
        <v>350</v>
      </c>
      <c r="AG1009" s="189">
        <f>'טבלה מרכזת תקן מקור'!G1009</f>
        <v>1</v>
      </c>
      <c r="AH1009" s="189">
        <f>'טבלה מרכזת תקן מקור'!H1009</f>
        <v>350</v>
      </c>
    </row>
    <row r="1010" spans="2:34" ht="15" thickBot="1" x14ac:dyDescent="0.25">
      <c r="B1010" s="190" t="str">
        <f>תקן[[#This Row],[סוג מרכז]]</f>
        <v>תשושים-אופק</v>
      </c>
      <c r="C1010" s="190">
        <f>תקן[[#This Row],[גודל מרכז]]</f>
        <v>60</v>
      </c>
      <c r="D1010" s="190" t="str">
        <f>תקן[[#This Row],[סוג פריט]]</f>
        <v>מספרה/טיפוח חן</v>
      </c>
      <c r="E1010" s="190" t="str">
        <f>תקן[[#This Row],[קטגוריה]]</f>
        <v>מספרה/טיפוח חן</v>
      </c>
      <c r="F1010" s="177" t="str">
        <f>תקן[[#This Row],[תיאור הפריט]]</f>
        <v>שרפרף למטפל</v>
      </c>
      <c r="G1010" s="190">
        <f>תקן[[#This Row],[עלות פריט]]</f>
        <v>750</v>
      </c>
      <c r="H1010" s="190">
        <f>תקן[[#This Row],[כמות]]</f>
        <v>1</v>
      </c>
      <c r="I1010" s="190">
        <f>תקן[[#This Row],[סהכ עלות]]</f>
        <v>750</v>
      </c>
      <c r="J1010" s="191"/>
      <c r="K1010" s="179" t="str">
        <f t="shared" si="182"/>
        <v>שרפרף למטפל</v>
      </c>
      <c r="L1010" s="180"/>
      <c r="M1010" s="181">
        <f t="shared" si="180"/>
        <v>-1</v>
      </c>
      <c r="N1010" s="181">
        <f t="shared" si="181"/>
        <v>0</v>
      </c>
      <c r="O1010" s="180"/>
      <c r="P1010" s="192"/>
      <c r="Q1010" s="185" t="str">
        <f t="shared" si="176"/>
        <v>תשושים-אופק</v>
      </c>
      <c r="R1010" s="185">
        <f t="shared" si="177"/>
        <v>60</v>
      </c>
      <c r="S1010" s="185" t="str">
        <f t="shared" si="178"/>
        <v>מספרה/טיפוח חן</v>
      </c>
      <c r="T1010" s="186" t="str">
        <f t="shared" si="179"/>
        <v>שרפרף למטפל</v>
      </c>
      <c r="U1010" s="187">
        <f t="shared" si="173"/>
        <v>0</v>
      </c>
      <c r="V1010" s="181">
        <f t="shared" si="174"/>
        <v>-1</v>
      </c>
      <c r="W1010" s="181">
        <f t="shared" si="175"/>
        <v>750</v>
      </c>
      <c r="X1010" s="181">
        <f t="shared" si="183"/>
        <v>0</v>
      </c>
      <c r="Y1010" s="193"/>
      <c r="AA1010" s="189" t="str">
        <f>'טבלה מרכזת תקן מקור'!A1010</f>
        <v>תשושים-אופק</v>
      </c>
      <c r="AB1010" s="189">
        <f>'טבלה מרכזת תקן מקור'!B1010</f>
        <v>60</v>
      </c>
      <c r="AC1010" s="189" t="str">
        <f>'טבלה מרכזת תקן מקור'!C1010</f>
        <v>מספרה/טיפוח חן</v>
      </c>
      <c r="AD1010" s="189" t="str">
        <f>'טבלה מרכזת תקן מקור'!D1010</f>
        <v>מספרה/טיפוח חן</v>
      </c>
      <c r="AE1010" s="189" t="str">
        <f>'טבלה מרכזת תקן מקור'!E1010</f>
        <v>שרפרף למטפל</v>
      </c>
      <c r="AF1010" s="189">
        <f>'טבלה מרכזת תקן מקור'!F1010</f>
        <v>750</v>
      </c>
      <c r="AG1010" s="189">
        <f>'טבלה מרכזת תקן מקור'!G1010</f>
        <v>1</v>
      </c>
      <c r="AH1010" s="189">
        <f>'טבלה מרכזת תקן מקור'!H1010</f>
        <v>750</v>
      </c>
    </row>
    <row r="1011" spans="2:34" ht="15" thickBot="1" x14ac:dyDescent="0.25">
      <c r="B1011" s="190" t="str">
        <f>תקן[[#This Row],[סוג מרכז]]</f>
        <v>תשושים-אופק</v>
      </c>
      <c r="C1011" s="190">
        <f>תקן[[#This Row],[גודל מרכז]]</f>
        <v>60</v>
      </c>
      <c r="D1011" s="190" t="str">
        <f>תקן[[#This Row],[סוג פריט]]</f>
        <v>כלי חשמל</v>
      </c>
      <c r="E1011" s="190" t="str">
        <f>תקן[[#This Row],[קטגוריה]]</f>
        <v>מכבסה</v>
      </c>
      <c r="F1011" s="177" t="str">
        <f>תקן[[#This Row],[תיאור הפריט]]</f>
        <v xml:space="preserve">מייבש כביסה  </v>
      </c>
      <c r="G1011" s="190">
        <f>תקן[[#This Row],[עלות פריט]]</f>
        <v>2500</v>
      </c>
      <c r="H1011" s="190">
        <f>תקן[[#This Row],[כמות]]</f>
        <v>1</v>
      </c>
      <c r="I1011" s="190">
        <f>תקן[[#This Row],[סהכ עלות]]</f>
        <v>2500</v>
      </c>
      <c r="J1011" s="191"/>
      <c r="K1011" s="179" t="str">
        <f t="shared" si="182"/>
        <v xml:space="preserve">מייבש כביסה  </v>
      </c>
      <c r="L1011" s="180"/>
      <c r="M1011" s="181">
        <f t="shared" si="180"/>
        <v>-1</v>
      </c>
      <c r="N1011" s="181">
        <f t="shared" si="181"/>
        <v>0</v>
      </c>
      <c r="O1011" s="180"/>
      <c r="P1011" s="192"/>
      <c r="Q1011" s="185" t="str">
        <f t="shared" si="176"/>
        <v>תשושים-אופק</v>
      </c>
      <c r="R1011" s="185">
        <f t="shared" si="177"/>
        <v>60</v>
      </c>
      <c r="S1011" s="185" t="str">
        <f t="shared" si="178"/>
        <v>כלי חשמל</v>
      </c>
      <c r="T1011" s="186" t="str">
        <f t="shared" si="179"/>
        <v xml:space="preserve">מייבש כביסה  </v>
      </c>
      <c r="U1011" s="187">
        <f t="shared" si="173"/>
        <v>0</v>
      </c>
      <c r="V1011" s="181">
        <f t="shared" si="174"/>
        <v>-1</v>
      </c>
      <c r="W1011" s="181">
        <f t="shared" si="175"/>
        <v>2500</v>
      </c>
      <c r="X1011" s="181">
        <f t="shared" si="183"/>
        <v>0</v>
      </c>
      <c r="Y1011" s="193"/>
      <c r="AA1011" s="189" t="str">
        <f>'טבלה מרכזת תקן מקור'!A1011</f>
        <v>תשושים-אופק</v>
      </c>
      <c r="AB1011" s="189">
        <f>'טבלה מרכזת תקן מקור'!B1011</f>
        <v>60</v>
      </c>
      <c r="AC1011" s="189" t="str">
        <f>'טבלה מרכזת תקן מקור'!C1011</f>
        <v>כלי חשמל</v>
      </c>
      <c r="AD1011" s="189" t="str">
        <f>'טבלה מרכזת תקן מקור'!D1011</f>
        <v>מכבסה</v>
      </c>
      <c r="AE1011" s="189" t="str">
        <f>'טבלה מרכזת תקן מקור'!E1011</f>
        <v xml:space="preserve">מייבש כביסה  </v>
      </c>
      <c r="AF1011" s="189">
        <f>'טבלה מרכזת תקן מקור'!F1011</f>
        <v>2500</v>
      </c>
      <c r="AG1011" s="189">
        <f>'טבלה מרכזת תקן מקור'!G1011</f>
        <v>1</v>
      </c>
      <c r="AH1011" s="189">
        <f>'טבלה מרכזת תקן מקור'!H1011</f>
        <v>2500</v>
      </c>
    </row>
    <row r="1012" spans="2:34" ht="15" thickBot="1" x14ac:dyDescent="0.25">
      <c r="B1012" s="190" t="str">
        <f>תקן[[#This Row],[סוג מרכז]]</f>
        <v>תשושים-אופק</v>
      </c>
      <c r="C1012" s="190">
        <f>תקן[[#This Row],[גודל מרכז]]</f>
        <v>60</v>
      </c>
      <c r="D1012" s="190" t="str">
        <f>תקן[[#This Row],[סוג פריט]]</f>
        <v>כלי חשמל</v>
      </c>
      <c r="E1012" s="190" t="str">
        <f>תקן[[#This Row],[קטגוריה]]</f>
        <v>חדר רחצה</v>
      </c>
      <c r="F1012" s="177" t="str">
        <f>תקן[[#This Row],[תיאור הפריט]]</f>
        <v>מייבש שיער</v>
      </c>
      <c r="G1012" s="190">
        <f>תקן[[#This Row],[עלות פריט]]</f>
        <v>250</v>
      </c>
      <c r="H1012" s="190">
        <f>תקן[[#This Row],[כמות]]</f>
        <v>2</v>
      </c>
      <c r="I1012" s="190">
        <f>תקן[[#This Row],[סהכ עלות]]</f>
        <v>500</v>
      </c>
      <c r="J1012" s="191"/>
      <c r="K1012" s="179" t="str">
        <f t="shared" si="182"/>
        <v>מייבש שיער</v>
      </c>
      <c r="L1012" s="180"/>
      <c r="M1012" s="181">
        <f t="shared" si="180"/>
        <v>-2</v>
      </c>
      <c r="N1012" s="181">
        <f t="shared" si="181"/>
        <v>0</v>
      </c>
      <c r="O1012" s="180"/>
      <c r="P1012" s="192"/>
      <c r="Q1012" s="185" t="str">
        <f t="shared" si="176"/>
        <v>תשושים-אופק</v>
      </c>
      <c r="R1012" s="185">
        <f t="shared" si="177"/>
        <v>60</v>
      </c>
      <c r="S1012" s="185" t="str">
        <f t="shared" si="178"/>
        <v>כלי חשמל</v>
      </c>
      <c r="T1012" s="186" t="str">
        <f t="shared" si="179"/>
        <v>מייבש שיער</v>
      </c>
      <c r="U1012" s="187">
        <f t="shared" si="173"/>
        <v>0</v>
      </c>
      <c r="V1012" s="181">
        <f t="shared" si="174"/>
        <v>-2</v>
      </c>
      <c r="W1012" s="181">
        <f t="shared" si="175"/>
        <v>250</v>
      </c>
      <c r="X1012" s="181">
        <f t="shared" si="183"/>
        <v>0</v>
      </c>
      <c r="Y1012" s="193"/>
      <c r="AA1012" s="189" t="str">
        <f>'טבלה מרכזת תקן מקור'!A1012</f>
        <v>תשושים-אופק</v>
      </c>
      <c r="AB1012" s="189">
        <f>'טבלה מרכזת תקן מקור'!B1012</f>
        <v>60</v>
      </c>
      <c r="AC1012" s="189" t="str">
        <f>'טבלה מרכזת תקן מקור'!C1012</f>
        <v>כלי חשמל</v>
      </c>
      <c r="AD1012" s="189" t="str">
        <f>'טבלה מרכזת תקן מקור'!D1012</f>
        <v>חדר רחצה</v>
      </c>
      <c r="AE1012" s="189" t="str">
        <f>'טבלה מרכזת תקן מקור'!E1012</f>
        <v>מייבש שיער</v>
      </c>
      <c r="AF1012" s="189">
        <f>'טבלה מרכזת תקן מקור'!F1012</f>
        <v>250</v>
      </c>
      <c r="AG1012" s="189">
        <f>'טבלה מרכזת תקן מקור'!G1012</f>
        <v>2</v>
      </c>
      <c r="AH1012" s="189">
        <f>'טבלה מרכזת תקן מקור'!H1012</f>
        <v>500</v>
      </c>
    </row>
    <row r="1013" spans="2:34" ht="15" thickBot="1" x14ac:dyDescent="0.25">
      <c r="B1013" s="190" t="str">
        <f>תקן[[#This Row],[סוג מרכז]]</f>
        <v>תשושים-אופק</v>
      </c>
      <c r="C1013" s="190">
        <f>תקן[[#This Row],[גודל מרכז]]</f>
        <v>60</v>
      </c>
      <c r="D1013" s="190" t="str">
        <f>תקן[[#This Row],[סוג פריט]]</f>
        <v>כלי חשמל</v>
      </c>
      <c r="E1013" s="190" t="str">
        <f>תקן[[#This Row],[קטגוריה]]</f>
        <v>מכבסה</v>
      </c>
      <c r="F1013" s="177" t="str">
        <f>תקן[[#This Row],[תיאור הפריט]]</f>
        <v>מכונת כביסה 7 ק"ג</v>
      </c>
      <c r="G1013" s="190">
        <f>תקן[[#This Row],[עלות פריט]]</f>
        <v>3500</v>
      </c>
      <c r="H1013" s="190">
        <f>תקן[[#This Row],[כמות]]</f>
        <v>1</v>
      </c>
      <c r="I1013" s="190">
        <f>תקן[[#This Row],[סהכ עלות]]</f>
        <v>3500</v>
      </c>
      <c r="J1013" s="191"/>
      <c r="K1013" s="179" t="str">
        <f t="shared" si="182"/>
        <v>מכונת כביסה 7 ק"ג</v>
      </c>
      <c r="L1013" s="180"/>
      <c r="M1013" s="181">
        <f t="shared" si="180"/>
        <v>-1</v>
      </c>
      <c r="N1013" s="181">
        <f t="shared" si="181"/>
        <v>0</v>
      </c>
      <c r="O1013" s="180"/>
      <c r="P1013" s="192"/>
      <c r="Q1013" s="185" t="str">
        <f t="shared" si="176"/>
        <v>תשושים-אופק</v>
      </c>
      <c r="R1013" s="185">
        <f t="shared" si="177"/>
        <v>60</v>
      </c>
      <c r="S1013" s="185" t="str">
        <f t="shared" si="178"/>
        <v>כלי חשמל</v>
      </c>
      <c r="T1013" s="186" t="str">
        <f t="shared" si="179"/>
        <v>מכונת כביסה 7 ק"ג</v>
      </c>
      <c r="U1013" s="187">
        <f t="shared" si="173"/>
        <v>0</v>
      </c>
      <c r="V1013" s="181">
        <f t="shared" si="174"/>
        <v>-1</v>
      </c>
      <c r="W1013" s="181">
        <f t="shared" si="175"/>
        <v>3500</v>
      </c>
      <c r="X1013" s="181">
        <f t="shared" si="183"/>
        <v>0</v>
      </c>
      <c r="Y1013" s="193"/>
      <c r="AA1013" s="189" t="str">
        <f>'טבלה מרכזת תקן מקור'!A1013</f>
        <v>תשושים-אופק</v>
      </c>
      <c r="AB1013" s="189">
        <f>'טבלה מרכזת תקן מקור'!B1013</f>
        <v>60</v>
      </c>
      <c r="AC1013" s="189" t="str">
        <f>'טבלה מרכזת תקן מקור'!C1013</f>
        <v>כלי חשמל</v>
      </c>
      <c r="AD1013" s="189" t="str">
        <f>'טבלה מרכזת תקן מקור'!D1013</f>
        <v>מכבסה</v>
      </c>
      <c r="AE1013" s="189" t="str">
        <f>'טבלה מרכזת תקן מקור'!E1013</f>
        <v>מכונת כביסה 7 ק"ג</v>
      </c>
      <c r="AF1013" s="189">
        <f>'טבלה מרכזת תקן מקור'!F1013</f>
        <v>3500</v>
      </c>
      <c r="AG1013" s="189">
        <f>'טבלה מרכזת תקן מקור'!G1013</f>
        <v>1</v>
      </c>
      <c r="AH1013" s="189">
        <f>'טבלה מרכזת תקן מקור'!H1013</f>
        <v>3500</v>
      </c>
    </row>
    <row r="1014" spans="2:34" ht="15" thickBot="1" x14ac:dyDescent="0.25">
      <c r="B1014" s="190" t="str">
        <f>תקן[[#This Row],[סוג מרכז]]</f>
        <v>תשושים-אופק</v>
      </c>
      <c r="C1014" s="190">
        <f>תקן[[#This Row],[גודל מרכז]]</f>
        <v>60</v>
      </c>
      <c r="D1014" s="190" t="str">
        <f>תקן[[#This Row],[סוג פריט]]</f>
        <v>כלי חשמל</v>
      </c>
      <c r="E1014" s="190" t="str">
        <f>תקן[[#This Row],[קטגוריה]]</f>
        <v>חדר ניקיון</v>
      </c>
      <c r="F1014" s="177" t="str">
        <f>תקן[[#This Row],[תיאור הפריט]]</f>
        <v>מכונת שטיפה</v>
      </c>
      <c r="G1014" s="190">
        <f>תקן[[#This Row],[עלות פריט]]</f>
        <v>15000</v>
      </c>
      <c r="H1014" s="190">
        <f>תקן[[#This Row],[כמות]]</f>
        <v>1</v>
      </c>
      <c r="I1014" s="190">
        <f>תקן[[#This Row],[סהכ עלות]]</f>
        <v>15000</v>
      </c>
      <c r="J1014" s="191"/>
      <c r="K1014" s="179" t="str">
        <f t="shared" si="182"/>
        <v>מכונת שטיפה</v>
      </c>
      <c r="L1014" s="180"/>
      <c r="M1014" s="181">
        <f t="shared" si="180"/>
        <v>-1</v>
      </c>
      <c r="N1014" s="181">
        <f t="shared" si="181"/>
        <v>0</v>
      </c>
      <c r="O1014" s="180"/>
      <c r="P1014" s="192"/>
      <c r="Q1014" s="185" t="str">
        <f t="shared" si="176"/>
        <v>תשושים-אופק</v>
      </c>
      <c r="R1014" s="185">
        <f t="shared" si="177"/>
        <v>60</v>
      </c>
      <c r="S1014" s="185" t="str">
        <f t="shared" si="178"/>
        <v>כלי חשמל</v>
      </c>
      <c r="T1014" s="186" t="str">
        <f t="shared" si="179"/>
        <v>מכונת שטיפה</v>
      </c>
      <c r="U1014" s="187">
        <f t="shared" si="173"/>
        <v>0</v>
      </c>
      <c r="V1014" s="181">
        <f t="shared" si="174"/>
        <v>-1</v>
      </c>
      <c r="W1014" s="181">
        <f t="shared" si="175"/>
        <v>15000</v>
      </c>
      <c r="X1014" s="181">
        <f t="shared" si="183"/>
        <v>0</v>
      </c>
      <c r="Y1014" s="193"/>
      <c r="AA1014" s="189" t="str">
        <f>'טבלה מרכזת תקן מקור'!A1014</f>
        <v>תשושים-אופק</v>
      </c>
      <c r="AB1014" s="189">
        <f>'טבלה מרכזת תקן מקור'!B1014</f>
        <v>60</v>
      </c>
      <c r="AC1014" s="189" t="str">
        <f>'טבלה מרכזת תקן מקור'!C1014</f>
        <v>כלי חשמל</v>
      </c>
      <c r="AD1014" s="189" t="str">
        <f>'טבלה מרכזת תקן מקור'!D1014</f>
        <v>חדר ניקיון</v>
      </c>
      <c r="AE1014" s="189" t="str">
        <f>'טבלה מרכזת תקן מקור'!E1014</f>
        <v>מכונת שטיפה</v>
      </c>
      <c r="AF1014" s="189">
        <f>'טבלה מרכזת תקן מקור'!F1014</f>
        <v>15000</v>
      </c>
      <c r="AG1014" s="189">
        <f>'טבלה מרכזת תקן מקור'!G1014</f>
        <v>1</v>
      </c>
      <c r="AH1014" s="189">
        <f>'טבלה מרכזת תקן מקור'!H1014</f>
        <v>15000</v>
      </c>
    </row>
    <row r="1015" spans="2:34" ht="15" thickBot="1" x14ac:dyDescent="0.25">
      <c r="B1015" s="190" t="str">
        <f>תקן[[#This Row],[סוג מרכז]]</f>
        <v>תשושים-אופק</v>
      </c>
      <c r="C1015" s="190">
        <f>תקן[[#This Row],[גודל מרכז]]</f>
        <v>60</v>
      </c>
      <c r="D1015" s="190" t="str">
        <f>תקן[[#This Row],[סוג פריט]]</f>
        <v>כלי חשמל</v>
      </c>
      <c r="E1015" s="190" t="str">
        <f>תקן[[#This Row],[קטגוריה]]</f>
        <v>שירותים ציבוריים</v>
      </c>
      <c r="F1015" s="177" t="str">
        <f>תקן[[#This Row],[תיאור הפריט]]</f>
        <v>מתקן טיהור אויר חשמלי</v>
      </c>
      <c r="G1015" s="190">
        <f>תקן[[#This Row],[עלות פריט]]</f>
        <v>650</v>
      </c>
      <c r="H1015" s="190">
        <f>תקן[[#This Row],[כמות]]</f>
        <v>3</v>
      </c>
      <c r="I1015" s="190">
        <f>תקן[[#This Row],[סהכ עלות]]</f>
        <v>1950</v>
      </c>
      <c r="J1015" s="191"/>
      <c r="K1015" s="179" t="str">
        <f t="shared" si="182"/>
        <v>מתקן טיהור אויר חשמלי</v>
      </c>
      <c r="L1015" s="180"/>
      <c r="M1015" s="181">
        <f t="shared" si="180"/>
        <v>-3</v>
      </c>
      <c r="N1015" s="181">
        <f t="shared" si="181"/>
        <v>0</v>
      </c>
      <c r="O1015" s="180"/>
      <c r="P1015" s="192"/>
      <c r="Q1015" s="185" t="str">
        <f t="shared" si="176"/>
        <v>תשושים-אופק</v>
      </c>
      <c r="R1015" s="185">
        <f t="shared" si="177"/>
        <v>60</v>
      </c>
      <c r="S1015" s="185" t="str">
        <f t="shared" si="178"/>
        <v>כלי חשמל</v>
      </c>
      <c r="T1015" s="186" t="str">
        <f t="shared" si="179"/>
        <v>מתקן טיהור אויר חשמלי</v>
      </c>
      <c r="U1015" s="187">
        <f t="shared" si="173"/>
        <v>0</v>
      </c>
      <c r="V1015" s="181">
        <f t="shared" si="174"/>
        <v>-3</v>
      </c>
      <c r="W1015" s="181">
        <f t="shared" si="175"/>
        <v>650</v>
      </c>
      <c r="X1015" s="181">
        <f t="shared" si="183"/>
        <v>0</v>
      </c>
      <c r="Y1015" s="193"/>
      <c r="AA1015" s="189" t="str">
        <f>'טבלה מרכזת תקן מקור'!A1015</f>
        <v>תשושים-אופק</v>
      </c>
      <c r="AB1015" s="189">
        <f>'טבלה מרכזת תקן מקור'!B1015</f>
        <v>60</v>
      </c>
      <c r="AC1015" s="189" t="str">
        <f>'טבלה מרכזת תקן מקור'!C1015</f>
        <v>כלי חשמל</v>
      </c>
      <c r="AD1015" s="189" t="str">
        <f>'טבלה מרכזת תקן מקור'!D1015</f>
        <v>שירותים ציבוריים</v>
      </c>
      <c r="AE1015" s="189" t="str">
        <f>'טבלה מרכזת תקן מקור'!E1015</f>
        <v>מתקן טיהור אויר חשמלי</v>
      </c>
      <c r="AF1015" s="189">
        <f>'טבלה מרכזת תקן מקור'!F1015</f>
        <v>650</v>
      </c>
      <c r="AG1015" s="189">
        <f>'טבלה מרכזת תקן מקור'!G1015</f>
        <v>3</v>
      </c>
      <c r="AH1015" s="189">
        <f>'טבלה מרכזת תקן מקור'!H1015</f>
        <v>1950</v>
      </c>
    </row>
    <row r="1016" spans="2:34" ht="15" thickBot="1" x14ac:dyDescent="0.25">
      <c r="B1016" s="190" t="str">
        <f>תקן[[#This Row],[סוג מרכז]]</f>
        <v>תשושים-אופק</v>
      </c>
      <c r="C1016" s="190">
        <f>תקן[[#This Row],[גודל מרכז]]</f>
        <v>60</v>
      </c>
      <c r="D1016" s="190" t="str">
        <f>תקן[[#This Row],[סוג פריט]]</f>
        <v>כלי חשמל</v>
      </c>
      <c r="E1016" s="190" t="str">
        <f>תקן[[#This Row],[קטגוריה]]</f>
        <v>אולם כניסה</v>
      </c>
      <c r="F1016" s="177" t="str">
        <f>תקן[[#This Row],[תיאור הפריט]]</f>
        <v>מתקן מים קרים</v>
      </c>
      <c r="G1016" s="190">
        <f>תקן[[#This Row],[עלות פריט]]</f>
        <v>2500</v>
      </c>
      <c r="H1016" s="190">
        <f>תקן[[#This Row],[כמות]]</f>
        <v>1</v>
      </c>
      <c r="I1016" s="190">
        <f>תקן[[#This Row],[סהכ עלות]]</f>
        <v>2500</v>
      </c>
      <c r="J1016" s="191"/>
      <c r="K1016" s="179" t="str">
        <f t="shared" si="182"/>
        <v>מתקן מים קרים</v>
      </c>
      <c r="L1016" s="180"/>
      <c r="M1016" s="181">
        <f t="shared" si="180"/>
        <v>-1</v>
      </c>
      <c r="N1016" s="181">
        <f t="shared" si="181"/>
        <v>0</v>
      </c>
      <c r="O1016" s="180"/>
      <c r="P1016" s="192"/>
      <c r="Q1016" s="185" t="str">
        <f t="shared" si="176"/>
        <v>תשושים-אופק</v>
      </c>
      <c r="R1016" s="185">
        <f t="shared" si="177"/>
        <v>60</v>
      </c>
      <c r="S1016" s="185" t="str">
        <f t="shared" si="178"/>
        <v>כלי חשמל</v>
      </c>
      <c r="T1016" s="186" t="str">
        <f t="shared" si="179"/>
        <v>מתקן מים קרים</v>
      </c>
      <c r="U1016" s="187">
        <f t="shared" si="173"/>
        <v>0</v>
      </c>
      <c r="V1016" s="181">
        <f t="shared" si="174"/>
        <v>-1</v>
      </c>
      <c r="W1016" s="181">
        <f t="shared" si="175"/>
        <v>2500</v>
      </c>
      <c r="X1016" s="181">
        <f t="shared" si="183"/>
        <v>0</v>
      </c>
      <c r="Y1016" s="193"/>
      <c r="AA1016" s="189" t="str">
        <f>'טבלה מרכזת תקן מקור'!A1016</f>
        <v>תשושים-אופק</v>
      </c>
      <c r="AB1016" s="189">
        <f>'טבלה מרכזת תקן מקור'!B1016</f>
        <v>60</v>
      </c>
      <c r="AC1016" s="189" t="str">
        <f>'טבלה מרכזת תקן מקור'!C1016</f>
        <v>כלי חשמל</v>
      </c>
      <c r="AD1016" s="189" t="str">
        <f>'טבלה מרכזת תקן מקור'!D1016</f>
        <v>אולם כניסה</v>
      </c>
      <c r="AE1016" s="189" t="str">
        <f>'טבלה מרכזת תקן מקור'!E1016</f>
        <v>מתקן מים קרים</v>
      </c>
      <c r="AF1016" s="189">
        <f>'טבלה מרכזת תקן מקור'!F1016</f>
        <v>2500</v>
      </c>
      <c r="AG1016" s="189">
        <f>'טבלה מרכזת תקן מקור'!G1016</f>
        <v>1</v>
      </c>
      <c r="AH1016" s="189">
        <f>'טבלה מרכזת תקן מקור'!H1016</f>
        <v>2500</v>
      </c>
    </row>
    <row r="1017" spans="2:34" ht="29.25" thickBot="1" x14ac:dyDescent="0.25">
      <c r="B1017" s="190" t="str">
        <f>תקן[[#This Row],[סוג מרכז]]</f>
        <v>תשושים-אופק</v>
      </c>
      <c r="C1017" s="190">
        <f>תקן[[#This Row],[גודל מרכז]]</f>
        <v>60</v>
      </c>
      <c r="D1017" s="190" t="str">
        <f>תקן[[#This Row],[סוג פריט]]</f>
        <v>כלי חשמל</v>
      </c>
      <c r="E1017" s="190" t="str">
        <f>תקן[[#This Row],[קטגוריה]]</f>
        <v>חדר אוכל</v>
      </c>
      <c r="F1017" s="177" t="str">
        <f>תקן[[#This Row],[תיאור הפריט]]</f>
        <v>מתקן שתיה קלה (דיספנסר)</v>
      </c>
      <c r="G1017" s="190">
        <f>תקן[[#This Row],[עלות פריט]]</f>
        <v>4500</v>
      </c>
      <c r="H1017" s="190">
        <f>תקן[[#This Row],[כמות]]</f>
        <v>1</v>
      </c>
      <c r="I1017" s="190">
        <f>תקן[[#This Row],[סהכ עלות]]</f>
        <v>4500</v>
      </c>
      <c r="J1017" s="191"/>
      <c r="K1017" s="179" t="str">
        <f t="shared" si="182"/>
        <v>מתקן שתיה קלה (דיספנסר)</v>
      </c>
      <c r="L1017" s="180"/>
      <c r="M1017" s="181">
        <f t="shared" si="180"/>
        <v>-1</v>
      </c>
      <c r="N1017" s="181">
        <f t="shared" si="181"/>
        <v>0</v>
      </c>
      <c r="O1017" s="180"/>
      <c r="P1017" s="192"/>
      <c r="Q1017" s="185" t="str">
        <f t="shared" si="176"/>
        <v>תשושים-אופק</v>
      </c>
      <c r="R1017" s="185">
        <f t="shared" si="177"/>
        <v>60</v>
      </c>
      <c r="S1017" s="185" t="str">
        <f t="shared" si="178"/>
        <v>כלי חשמל</v>
      </c>
      <c r="T1017" s="186" t="str">
        <f t="shared" si="179"/>
        <v>מתקן שתיה קלה (דיספנסר)</v>
      </c>
      <c r="U1017" s="187">
        <f t="shared" si="173"/>
        <v>0</v>
      </c>
      <c r="V1017" s="181">
        <f t="shared" si="174"/>
        <v>-1</v>
      </c>
      <c r="W1017" s="181">
        <f t="shared" si="175"/>
        <v>4500</v>
      </c>
      <c r="X1017" s="181">
        <f t="shared" si="183"/>
        <v>0</v>
      </c>
      <c r="Y1017" s="193"/>
      <c r="AA1017" s="189" t="str">
        <f>'טבלה מרכזת תקן מקור'!A1017</f>
        <v>תשושים-אופק</v>
      </c>
      <c r="AB1017" s="189">
        <f>'טבלה מרכזת תקן מקור'!B1017</f>
        <v>60</v>
      </c>
      <c r="AC1017" s="189" t="str">
        <f>'טבלה מרכזת תקן מקור'!C1017</f>
        <v>כלי חשמל</v>
      </c>
      <c r="AD1017" s="189" t="str">
        <f>'טבלה מרכזת תקן מקור'!D1017</f>
        <v>חדר אוכל</v>
      </c>
      <c r="AE1017" s="189" t="str">
        <f>'טבלה מרכזת תקן מקור'!E1017</f>
        <v>מתקן שתיה קלה (דיספנסר)</v>
      </c>
      <c r="AF1017" s="189">
        <f>'טבלה מרכזת תקן מקור'!F1017</f>
        <v>4500</v>
      </c>
      <c r="AG1017" s="189">
        <f>'טבלה מרכזת תקן מקור'!G1017</f>
        <v>1</v>
      </c>
      <c r="AH1017" s="189">
        <f>'טבלה מרכזת תקן מקור'!H1017</f>
        <v>4500</v>
      </c>
    </row>
    <row r="1018" spans="2:34" ht="15" thickBot="1" x14ac:dyDescent="0.25">
      <c r="B1018" s="190" t="str">
        <f>תקן[[#This Row],[סוג מרכז]]</f>
        <v>תשושים-אופק</v>
      </c>
      <c r="C1018" s="190">
        <f>תקן[[#This Row],[גודל מרכז]]</f>
        <v>60</v>
      </c>
      <c r="D1018" s="190" t="str">
        <f>תקן[[#This Row],[סוג פריט]]</f>
        <v>כלי חשמל</v>
      </c>
      <c r="E1018" s="190" t="str">
        <f>תקן[[#This Row],[קטגוריה]]</f>
        <v>חדר רחצה</v>
      </c>
      <c r="F1018" s="177" t="str">
        <f>תקן[[#This Row],[תיאור הפריט]]</f>
        <v>תנור חימום</v>
      </c>
      <c r="G1018" s="190">
        <f>תקן[[#This Row],[עלות פריט]]</f>
        <v>250</v>
      </c>
      <c r="H1018" s="190">
        <f>תקן[[#This Row],[כמות]]</f>
        <v>2</v>
      </c>
      <c r="I1018" s="190">
        <f>תקן[[#This Row],[סהכ עלות]]</f>
        <v>500</v>
      </c>
      <c r="J1018" s="191"/>
      <c r="K1018" s="179" t="str">
        <f t="shared" si="182"/>
        <v>תנור חימום</v>
      </c>
      <c r="L1018" s="180"/>
      <c r="M1018" s="181">
        <f t="shared" si="180"/>
        <v>-2</v>
      </c>
      <c r="N1018" s="181">
        <f t="shared" si="181"/>
        <v>0</v>
      </c>
      <c r="O1018" s="180"/>
      <c r="P1018" s="192"/>
      <c r="Q1018" s="185" t="str">
        <f t="shared" si="176"/>
        <v>תשושים-אופק</v>
      </c>
      <c r="R1018" s="185">
        <f t="shared" si="177"/>
        <v>60</v>
      </c>
      <c r="S1018" s="185" t="str">
        <f t="shared" si="178"/>
        <v>כלי חשמל</v>
      </c>
      <c r="T1018" s="186" t="str">
        <f t="shared" si="179"/>
        <v>תנור חימום</v>
      </c>
      <c r="U1018" s="187">
        <f t="shared" si="173"/>
        <v>0</v>
      </c>
      <c r="V1018" s="181">
        <f t="shared" si="174"/>
        <v>-2</v>
      </c>
      <c r="W1018" s="181">
        <f t="shared" si="175"/>
        <v>250</v>
      </c>
      <c r="X1018" s="181">
        <f t="shared" si="183"/>
        <v>0</v>
      </c>
      <c r="Y1018" s="193"/>
      <c r="AA1018" s="189" t="str">
        <f>'טבלה מרכזת תקן מקור'!A1018</f>
        <v>תשושים-אופק</v>
      </c>
      <c r="AB1018" s="189">
        <f>'טבלה מרכזת תקן מקור'!B1018</f>
        <v>60</v>
      </c>
      <c r="AC1018" s="189" t="str">
        <f>'טבלה מרכזת תקן מקור'!C1018</f>
        <v>כלי חשמל</v>
      </c>
      <c r="AD1018" s="189" t="str">
        <f>'טבלה מרכזת תקן מקור'!D1018</f>
        <v>חדר רחצה</v>
      </c>
      <c r="AE1018" s="189" t="str">
        <f>'טבלה מרכזת תקן מקור'!E1018</f>
        <v>תנור חימום</v>
      </c>
      <c r="AF1018" s="189">
        <f>'טבלה מרכזת תקן מקור'!F1018</f>
        <v>250</v>
      </c>
      <c r="AG1018" s="189">
        <f>'טבלה מרכזת תקן מקור'!G1018</f>
        <v>2</v>
      </c>
      <c r="AH1018" s="189">
        <f>'טבלה מרכזת תקן מקור'!H1018</f>
        <v>500</v>
      </c>
    </row>
    <row r="1019" spans="2:34" ht="15" thickBot="1" x14ac:dyDescent="0.25">
      <c r="B1019" s="190" t="str">
        <f>תקן[[#This Row],[סוג מרכז]]</f>
        <v>תשושים-אופק</v>
      </c>
      <c r="C1019" s="190">
        <f>תקן[[#This Row],[גודל מרכז]]</f>
        <v>60</v>
      </c>
      <c r="D1019" s="190" t="str">
        <f>תקן[[#This Row],[סוג פריט]]</f>
        <v>כללי</v>
      </c>
      <c r="E1019" s="190" t="str">
        <f>תקן[[#This Row],[קטגוריה]]</f>
        <v>חדרי צוות/רב תחומי</v>
      </c>
      <c r="F1019" s="177" t="str">
        <f>תקן[[#This Row],[תיאור הפריט]]</f>
        <v>מד חום אינפרא אדום</v>
      </c>
      <c r="G1019" s="190">
        <f>תקן[[#This Row],[עלות פריט]]</f>
        <v>250</v>
      </c>
      <c r="H1019" s="190">
        <f>תקן[[#This Row],[כמות]]</f>
        <v>1</v>
      </c>
      <c r="I1019" s="190">
        <f>תקן[[#This Row],[סהכ עלות]]</f>
        <v>250</v>
      </c>
      <c r="J1019" s="191"/>
      <c r="K1019" s="179" t="str">
        <f t="shared" si="182"/>
        <v>מד חום אינפרא אדום</v>
      </c>
      <c r="L1019" s="180"/>
      <c r="M1019" s="181">
        <f t="shared" si="180"/>
        <v>-1</v>
      </c>
      <c r="N1019" s="181">
        <f t="shared" si="181"/>
        <v>0</v>
      </c>
      <c r="O1019" s="180"/>
      <c r="P1019" s="192"/>
      <c r="Q1019" s="185" t="str">
        <f t="shared" si="176"/>
        <v>תשושים-אופק</v>
      </c>
      <c r="R1019" s="185">
        <f t="shared" si="177"/>
        <v>60</v>
      </c>
      <c r="S1019" s="185" t="str">
        <f t="shared" si="178"/>
        <v>כללי</v>
      </c>
      <c r="T1019" s="186" t="str">
        <f t="shared" si="179"/>
        <v>מד חום אינפרא אדום</v>
      </c>
      <c r="U1019" s="187">
        <f t="shared" si="173"/>
        <v>0</v>
      </c>
      <c r="V1019" s="181">
        <f t="shared" si="174"/>
        <v>-1</v>
      </c>
      <c r="W1019" s="181">
        <f t="shared" si="175"/>
        <v>250</v>
      </c>
      <c r="X1019" s="181">
        <f t="shared" si="183"/>
        <v>0</v>
      </c>
      <c r="Y1019" s="193"/>
      <c r="AA1019" s="189" t="str">
        <f>'טבלה מרכזת תקן מקור'!A1019</f>
        <v>תשושים-אופק</v>
      </c>
      <c r="AB1019" s="189">
        <f>'טבלה מרכזת תקן מקור'!B1019</f>
        <v>60</v>
      </c>
      <c r="AC1019" s="189" t="str">
        <f>'טבלה מרכזת תקן מקור'!C1019</f>
        <v>כללי</v>
      </c>
      <c r="AD1019" s="189" t="str">
        <f>'טבלה מרכזת תקן מקור'!D1019</f>
        <v>חדרי צוות/רב תחומי</v>
      </c>
      <c r="AE1019" s="189" t="str">
        <f>'טבלה מרכזת תקן מקור'!E1019</f>
        <v>מד חום אינפרא אדום</v>
      </c>
      <c r="AF1019" s="189">
        <f>'טבלה מרכזת תקן מקור'!F1019</f>
        <v>250</v>
      </c>
      <c r="AG1019" s="189">
        <f>'טבלה מרכזת תקן מקור'!G1019</f>
        <v>1</v>
      </c>
      <c r="AH1019" s="189">
        <f>'טבלה מרכזת תקן מקור'!H1019</f>
        <v>250</v>
      </c>
    </row>
    <row r="1020" spans="2:34" ht="29.25" thickBot="1" x14ac:dyDescent="0.25">
      <c r="B1020" s="190" t="str">
        <f>תקן[[#This Row],[סוג מרכז]]</f>
        <v>תשושים-אופק</v>
      </c>
      <c r="C1020" s="190">
        <f>תקן[[#This Row],[גודל מרכז]]</f>
        <v>60</v>
      </c>
      <c r="D1020" s="190" t="str">
        <f>תקן[[#This Row],[סוג פריט]]</f>
        <v>כללי</v>
      </c>
      <c r="E1020" s="190" t="str">
        <f>תקן[[#This Row],[קטגוריה]]</f>
        <v>חדרי צוות/רב תחומי</v>
      </c>
      <c r="F1020" s="177" t="str">
        <f>תקן[[#This Row],[תיאור הפריט]]</f>
        <v>מד לחץ דם, חום, דופק  וסוטורציה</v>
      </c>
      <c r="G1020" s="190">
        <f>תקן[[#This Row],[עלות פריט]]</f>
        <v>2500</v>
      </c>
      <c r="H1020" s="190">
        <f>תקן[[#This Row],[כמות]]</f>
        <v>1</v>
      </c>
      <c r="I1020" s="190">
        <f>תקן[[#This Row],[סהכ עלות]]</f>
        <v>2500</v>
      </c>
      <c r="J1020" s="191"/>
      <c r="K1020" s="179" t="str">
        <f t="shared" si="182"/>
        <v>מד לחץ דם, חום, דופק  וסוטורציה</v>
      </c>
      <c r="L1020" s="180"/>
      <c r="M1020" s="181">
        <f t="shared" si="180"/>
        <v>-1</v>
      </c>
      <c r="N1020" s="181">
        <f t="shared" si="181"/>
        <v>0</v>
      </c>
      <c r="O1020" s="180"/>
      <c r="P1020" s="192"/>
      <c r="Q1020" s="185" t="str">
        <f t="shared" si="176"/>
        <v>תשושים-אופק</v>
      </c>
      <c r="R1020" s="185">
        <f t="shared" si="177"/>
        <v>60</v>
      </c>
      <c r="S1020" s="185" t="str">
        <f t="shared" si="178"/>
        <v>כללי</v>
      </c>
      <c r="T1020" s="186" t="str">
        <f t="shared" si="179"/>
        <v>מד לחץ דם, חום, דופק  וסוטורציה</v>
      </c>
      <c r="U1020" s="187">
        <f t="shared" si="173"/>
        <v>0</v>
      </c>
      <c r="V1020" s="181">
        <f t="shared" si="174"/>
        <v>-1</v>
      </c>
      <c r="W1020" s="181">
        <f t="shared" si="175"/>
        <v>2500</v>
      </c>
      <c r="X1020" s="181">
        <f t="shared" si="183"/>
        <v>0</v>
      </c>
      <c r="Y1020" s="193"/>
      <c r="AA1020" s="189" t="str">
        <f>'טבלה מרכזת תקן מקור'!A1020</f>
        <v>תשושים-אופק</v>
      </c>
      <c r="AB1020" s="189">
        <f>'טבלה מרכזת תקן מקור'!B1020</f>
        <v>60</v>
      </c>
      <c r="AC1020" s="189" t="str">
        <f>'טבלה מרכזת תקן מקור'!C1020</f>
        <v>כללי</v>
      </c>
      <c r="AD1020" s="189" t="str">
        <f>'טבלה מרכזת תקן מקור'!D1020</f>
        <v>חדרי צוות/רב תחומי</v>
      </c>
      <c r="AE1020" s="189" t="str">
        <f>'טבלה מרכזת תקן מקור'!E1020</f>
        <v>מד לחץ דם, חום, דופק  וסוטורציה</v>
      </c>
      <c r="AF1020" s="189">
        <f>'טבלה מרכזת תקן מקור'!F1020</f>
        <v>2500</v>
      </c>
      <c r="AG1020" s="189">
        <f>'טבלה מרכזת תקן מקור'!G1020</f>
        <v>1</v>
      </c>
      <c r="AH1020" s="189">
        <f>'טבלה מרכזת תקן מקור'!H1020</f>
        <v>2500</v>
      </c>
    </row>
    <row r="1021" spans="2:34" ht="15" thickBot="1" x14ac:dyDescent="0.25">
      <c r="B1021" s="190" t="str">
        <f>תקן[[#This Row],[סוג מרכז]]</f>
        <v>תשושים-אופק</v>
      </c>
      <c r="C1021" s="190">
        <f>תקן[[#This Row],[גודל מרכז]]</f>
        <v>60</v>
      </c>
      <c r="D1021" s="190" t="str">
        <f>תקן[[#This Row],[סוג פריט]]</f>
        <v>כללי</v>
      </c>
      <c r="E1021" s="190" t="str">
        <f>תקן[[#This Row],[קטגוריה]]</f>
        <v>כללי</v>
      </c>
      <c r="F1021" s="177" t="str">
        <f>תקן[[#This Row],[תיאור הפריט]]</f>
        <v>מזרקי אפיפן</v>
      </c>
      <c r="G1021" s="190">
        <f>תקן[[#This Row],[עלות פריט]]</f>
        <v>350</v>
      </c>
      <c r="H1021" s="190">
        <f>תקן[[#This Row],[כמות]]</f>
        <v>2</v>
      </c>
      <c r="I1021" s="190">
        <f>תקן[[#This Row],[סהכ עלות]]</f>
        <v>700</v>
      </c>
      <c r="J1021" s="191"/>
      <c r="K1021" s="179" t="str">
        <f t="shared" si="182"/>
        <v>מזרקי אפיפן</v>
      </c>
      <c r="L1021" s="180"/>
      <c r="M1021" s="181">
        <f t="shared" si="180"/>
        <v>-2</v>
      </c>
      <c r="N1021" s="181">
        <f t="shared" si="181"/>
        <v>0</v>
      </c>
      <c r="O1021" s="180"/>
      <c r="P1021" s="192"/>
      <c r="Q1021" s="185" t="str">
        <f t="shared" si="176"/>
        <v>תשושים-אופק</v>
      </c>
      <c r="R1021" s="185">
        <f t="shared" si="177"/>
        <v>60</v>
      </c>
      <c r="S1021" s="185" t="str">
        <f t="shared" si="178"/>
        <v>כללי</v>
      </c>
      <c r="T1021" s="186" t="str">
        <f t="shared" si="179"/>
        <v>מזרקי אפיפן</v>
      </c>
      <c r="U1021" s="187">
        <f t="shared" si="173"/>
        <v>0</v>
      </c>
      <c r="V1021" s="181">
        <f t="shared" si="174"/>
        <v>-2</v>
      </c>
      <c r="W1021" s="181">
        <f t="shared" si="175"/>
        <v>350</v>
      </c>
      <c r="X1021" s="181">
        <f t="shared" si="183"/>
        <v>0</v>
      </c>
      <c r="Y1021" s="193"/>
      <c r="AA1021" s="189" t="str">
        <f>'טבלה מרכזת תקן מקור'!A1021</f>
        <v>תשושים-אופק</v>
      </c>
      <c r="AB1021" s="189">
        <f>'טבלה מרכזת תקן מקור'!B1021</f>
        <v>60</v>
      </c>
      <c r="AC1021" s="189" t="str">
        <f>'טבלה מרכזת תקן מקור'!C1021</f>
        <v>כללי</v>
      </c>
      <c r="AD1021" s="189" t="str">
        <f>'טבלה מרכזת תקן מקור'!D1021</f>
        <v>כללי</v>
      </c>
      <c r="AE1021" s="189" t="str">
        <f>'טבלה מרכזת תקן מקור'!E1021</f>
        <v>מזרקי אפיפן</v>
      </c>
      <c r="AF1021" s="189">
        <f>'טבלה מרכזת תקן מקור'!F1021</f>
        <v>350</v>
      </c>
      <c r="AG1021" s="189">
        <f>'טבלה מרכזת תקן מקור'!G1021</f>
        <v>2</v>
      </c>
      <c r="AH1021" s="189">
        <f>'טבלה מרכזת תקן מקור'!H1021</f>
        <v>700</v>
      </c>
    </row>
    <row r="1022" spans="2:34" ht="29.25" thickBot="1" x14ac:dyDescent="0.25">
      <c r="B1022" s="190" t="str">
        <f>תקן[[#This Row],[סוג מרכז]]</f>
        <v>תשושים-אופק</v>
      </c>
      <c r="C1022" s="190">
        <f>תקן[[#This Row],[גודל מרכז]]</f>
        <v>60</v>
      </c>
      <c r="D1022" s="190" t="str">
        <f>תקן[[#This Row],[סוג פריט]]</f>
        <v>כללי</v>
      </c>
      <c r="E1022" s="190" t="str">
        <f>תקן[[#This Row],[קטגוריה]]</f>
        <v>כללי</v>
      </c>
      <c r="F1022" s="177" t="str">
        <f>תקן[[#This Row],[תיאור הפריט]]</f>
        <v>עיצוב פנים - תקציב למעצב/ת</v>
      </c>
      <c r="G1022" s="190">
        <f>תקן[[#This Row],[עלות פריט]]</f>
        <v>10000</v>
      </c>
      <c r="H1022" s="190">
        <f>תקן[[#This Row],[כמות]]</f>
        <v>2</v>
      </c>
      <c r="I1022" s="190">
        <f>תקן[[#This Row],[סהכ עלות]]</f>
        <v>20000</v>
      </c>
      <c r="J1022" s="191"/>
      <c r="K1022" s="179" t="str">
        <f t="shared" si="182"/>
        <v>עיצוב פנים - תקציב למעצב/ת</v>
      </c>
      <c r="L1022" s="180"/>
      <c r="M1022" s="181">
        <f t="shared" si="180"/>
        <v>-2</v>
      </c>
      <c r="N1022" s="181">
        <f t="shared" si="181"/>
        <v>0</v>
      </c>
      <c r="O1022" s="180"/>
      <c r="P1022" s="192"/>
      <c r="Q1022" s="185" t="str">
        <f t="shared" si="176"/>
        <v>תשושים-אופק</v>
      </c>
      <c r="R1022" s="185">
        <f t="shared" si="177"/>
        <v>60</v>
      </c>
      <c r="S1022" s="185" t="str">
        <f t="shared" si="178"/>
        <v>כללי</v>
      </c>
      <c r="T1022" s="186" t="str">
        <f t="shared" si="179"/>
        <v>עיצוב פנים - תקציב למעצב/ת</v>
      </c>
      <c r="U1022" s="187">
        <f t="shared" si="173"/>
        <v>0</v>
      </c>
      <c r="V1022" s="181">
        <f t="shared" si="174"/>
        <v>-2</v>
      </c>
      <c r="W1022" s="181">
        <f t="shared" si="175"/>
        <v>10000</v>
      </c>
      <c r="X1022" s="181">
        <f t="shared" si="183"/>
        <v>0</v>
      </c>
      <c r="Y1022" s="193"/>
      <c r="AA1022" s="189" t="str">
        <f>'טבלה מרכזת תקן מקור'!A1022</f>
        <v>תשושים-אופק</v>
      </c>
      <c r="AB1022" s="189">
        <f>'טבלה מרכזת תקן מקור'!B1022</f>
        <v>60</v>
      </c>
      <c r="AC1022" s="189" t="str">
        <f>'טבלה מרכזת תקן מקור'!C1022</f>
        <v>כללי</v>
      </c>
      <c r="AD1022" s="189" t="str">
        <f>'טבלה מרכזת תקן מקור'!D1022</f>
        <v>כללי</v>
      </c>
      <c r="AE1022" s="189" t="str">
        <f>'טבלה מרכזת תקן מקור'!E1022</f>
        <v>עיצוב פנים - תקציב למעצב/ת</v>
      </c>
      <c r="AF1022" s="189">
        <f>'טבלה מרכזת תקן מקור'!F1022</f>
        <v>10000</v>
      </c>
      <c r="AG1022" s="189">
        <f>'טבלה מרכזת תקן מקור'!G1022</f>
        <v>2</v>
      </c>
      <c r="AH1022" s="189">
        <f>'טבלה מרכזת תקן מקור'!H1022</f>
        <v>20000</v>
      </c>
    </row>
    <row r="1023" spans="2:34" ht="15" thickBot="1" x14ac:dyDescent="0.25">
      <c r="B1023" s="190" t="str">
        <f>תקן[[#This Row],[סוג מרכז]]</f>
        <v>תשושים-אופק</v>
      </c>
      <c r="C1023" s="190">
        <f>תקן[[#This Row],[גודל מרכז]]</f>
        <v>60</v>
      </c>
      <c r="D1023" s="190" t="str">
        <f>תקן[[#This Row],[סוג פריט]]</f>
        <v>כללי</v>
      </c>
      <c r="E1023" s="190" t="str">
        <f>תקן[[#This Row],[קטגוריה]]</f>
        <v>כללי</v>
      </c>
      <c r="F1023" s="177" t="str">
        <f>תקן[[#This Row],[תיאור הפריט]]</f>
        <v>קטלן יתושים</v>
      </c>
      <c r="G1023" s="190">
        <f>תקן[[#This Row],[עלות פריט]]</f>
        <v>250</v>
      </c>
      <c r="H1023" s="190">
        <f>תקן[[#This Row],[כמות]]</f>
        <v>3</v>
      </c>
      <c r="I1023" s="190">
        <f>תקן[[#This Row],[סהכ עלות]]</f>
        <v>750</v>
      </c>
      <c r="J1023" s="191"/>
      <c r="K1023" s="179" t="str">
        <f t="shared" si="182"/>
        <v>קטלן יתושים</v>
      </c>
      <c r="L1023" s="180"/>
      <c r="M1023" s="181">
        <f t="shared" si="180"/>
        <v>-3</v>
      </c>
      <c r="N1023" s="181">
        <f t="shared" si="181"/>
        <v>0</v>
      </c>
      <c r="O1023" s="180"/>
      <c r="P1023" s="192"/>
      <c r="Q1023" s="185" t="str">
        <f t="shared" si="176"/>
        <v>תשושים-אופק</v>
      </c>
      <c r="R1023" s="185">
        <f t="shared" si="177"/>
        <v>60</v>
      </c>
      <c r="S1023" s="185" t="str">
        <f t="shared" si="178"/>
        <v>כללי</v>
      </c>
      <c r="T1023" s="186" t="str">
        <f t="shared" si="179"/>
        <v>קטלן יתושים</v>
      </c>
      <c r="U1023" s="187">
        <f t="shared" si="173"/>
        <v>0</v>
      </c>
      <c r="V1023" s="181">
        <f t="shared" si="174"/>
        <v>-3</v>
      </c>
      <c r="W1023" s="181">
        <f t="shared" si="175"/>
        <v>250</v>
      </c>
      <c r="X1023" s="181">
        <f t="shared" si="183"/>
        <v>0</v>
      </c>
      <c r="Y1023" s="193"/>
      <c r="AA1023" s="189" t="str">
        <f>'טבלה מרכזת תקן מקור'!A1023</f>
        <v>תשושים-אופק</v>
      </c>
      <c r="AB1023" s="189">
        <f>'טבלה מרכזת תקן מקור'!B1023</f>
        <v>60</v>
      </c>
      <c r="AC1023" s="189" t="str">
        <f>'טבלה מרכזת תקן מקור'!C1023</f>
        <v>כללי</v>
      </c>
      <c r="AD1023" s="189" t="str">
        <f>'טבלה מרכזת תקן מקור'!D1023</f>
        <v>כללי</v>
      </c>
      <c r="AE1023" s="189" t="str">
        <f>'טבלה מרכזת תקן מקור'!E1023</f>
        <v>קטלן יתושים</v>
      </c>
      <c r="AF1023" s="189">
        <f>'טבלה מרכזת תקן מקור'!F1023</f>
        <v>250</v>
      </c>
      <c r="AG1023" s="189">
        <f>'טבלה מרכזת תקן מקור'!G1023</f>
        <v>3</v>
      </c>
      <c r="AH1023" s="189">
        <f>'טבלה מרכזת תקן מקור'!H1023</f>
        <v>750</v>
      </c>
    </row>
    <row r="1024" spans="2:34" ht="15" thickBot="1" x14ac:dyDescent="0.25">
      <c r="B1024" s="190" t="str">
        <f>תקן[[#This Row],[סוג מרכז]]</f>
        <v>תשושים-אופק</v>
      </c>
      <c r="C1024" s="190">
        <f>תקן[[#This Row],[גודל מרכז]]</f>
        <v>60</v>
      </c>
      <c r="D1024" s="190" t="str">
        <f>תקן[[#This Row],[סוג פריט]]</f>
        <v>מטבח וחדר אוכל</v>
      </c>
      <c r="E1024" s="190" t="str">
        <f>תקן[[#This Row],[קטגוריה]]</f>
        <v>מטבח</v>
      </c>
      <c r="F1024" s="177" t="str">
        <f>תקן[[#This Row],[תיאור הפריט]]</f>
        <v>ארון חימום תבניות</v>
      </c>
      <c r="G1024" s="190">
        <f>תקן[[#This Row],[עלות פריט]]</f>
        <v>7500</v>
      </c>
      <c r="H1024" s="190">
        <f>תקן[[#This Row],[כמות]]</f>
        <v>1</v>
      </c>
      <c r="I1024" s="190">
        <f>תקן[[#This Row],[סהכ עלות]]</f>
        <v>7500</v>
      </c>
      <c r="J1024" s="191"/>
      <c r="K1024" s="179" t="str">
        <f t="shared" si="182"/>
        <v>ארון חימום תבניות</v>
      </c>
      <c r="L1024" s="180"/>
      <c r="M1024" s="181">
        <f t="shared" si="180"/>
        <v>-1</v>
      </c>
      <c r="N1024" s="181">
        <f t="shared" si="181"/>
        <v>0</v>
      </c>
      <c r="O1024" s="180"/>
      <c r="P1024" s="192"/>
      <c r="Q1024" s="185" t="str">
        <f t="shared" si="176"/>
        <v>תשושים-אופק</v>
      </c>
      <c r="R1024" s="185">
        <f t="shared" si="177"/>
        <v>60</v>
      </c>
      <c r="S1024" s="185" t="str">
        <f t="shared" si="178"/>
        <v>מטבח וחדר אוכל</v>
      </c>
      <c r="T1024" s="186" t="str">
        <f t="shared" si="179"/>
        <v>ארון חימום תבניות</v>
      </c>
      <c r="U1024" s="187">
        <f t="shared" si="173"/>
        <v>0</v>
      </c>
      <c r="V1024" s="181">
        <f t="shared" si="174"/>
        <v>-1</v>
      </c>
      <c r="W1024" s="181">
        <f t="shared" si="175"/>
        <v>7500</v>
      </c>
      <c r="X1024" s="181">
        <f t="shared" si="183"/>
        <v>0</v>
      </c>
      <c r="Y1024" s="193"/>
      <c r="AA1024" s="189" t="str">
        <f>'טבלה מרכזת תקן מקור'!A1024</f>
        <v>תשושים-אופק</v>
      </c>
      <c r="AB1024" s="189">
        <f>'טבלה מרכזת תקן מקור'!B1024</f>
        <v>60</v>
      </c>
      <c r="AC1024" s="189" t="str">
        <f>'טבלה מרכזת תקן מקור'!C1024</f>
        <v>מטבח וחדר אוכל</v>
      </c>
      <c r="AD1024" s="189" t="str">
        <f>'טבלה מרכזת תקן מקור'!D1024</f>
        <v>מטבח</v>
      </c>
      <c r="AE1024" s="189" t="str">
        <f>'טבלה מרכזת תקן מקור'!E1024</f>
        <v>ארון חימום תבניות</v>
      </c>
      <c r="AF1024" s="189">
        <f>'טבלה מרכזת תקן מקור'!F1024</f>
        <v>7500</v>
      </c>
      <c r="AG1024" s="189">
        <f>'טבלה מרכזת תקן מקור'!G1024</f>
        <v>1</v>
      </c>
      <c r="AH1024" s="189">
        <f>'טבלה מרכזת תקן מקור'!H1024</f>
        <v>7500</v>
      </c>
    </row>
    <row r="1025" spans="2:34" ht="15" thickBot="1" x14ac:dyDescent="0.25">
      <c r="B1025" s="190" t="str">
        <f>תקן[[#This Row],[סוג מרכז]]</f>
        <v>תשושים-אופק</v>
      </c>
      <c r="C1025" s="190">
        <f>תקן[[#This Row],[גודל מרכז]]</f>
        <v>60</v>
      </c>
      <c r="D1025" s="190" t="str">
        <f>תקן[[#This Row],[סוג פריט]]</f>
        <v>מטבח וחדר אוכל</v>
      </c>
      <c r="E1025" s="190" t="str">
        <f>תקן[[#This Row],[קטגוריה]]</f>
        <v>מטבח</v>
      </c>
      <c r="F1025" s="177" t="str">
        <f>תקן[[#This Row],[תיאור הפריט]]</f>
        <v>כוננית לאיחסון כלים וסירים</v>
      </c>
      <c r="G1025" s="190">
        <f>תקן[[#This Row],[עלות פריט]]</f>
        <v>1500</v>
      </c>
      <c r="H1025" s="190">
        <f>תקן[[#This Row],[כמות]]</f>
        <v>2</v>
      </c>
      <c r="I1025" s="190">
        <f>תקן[[#This Row],[סהכ עלות]]</f>
        <v>3000</v>
      </c>
      <c r="J1025" s="191"/>
      <c r="K1025" s="179" t="str">
        <f t="shared" si="182"/>
        <v>כוננית לאיחסון כלים וסירים</v>
      </c>
      <c r="L1025" s="180"/>
      <c r="M1025" s="181">
        <f t="shared" si="180"/>
        <v>-2</v>
      </c>
      <c r="N1025" s="181">
        <f t="shared" si="181"/>
        <v>0</v>
      </c>
      <c r="O1025" s="180"/>
      <c r="P1025" s="192"/>
      <c r="Q1025" s="185" t="str">
        <f t="shared" si="176"/>
        <v>תשושים-אופק</v>
      </c>
      <c r="R1025" s="185">
        <f t="shared" si="177"/>
        <v>60</v>
      </c>
      <c r="S1025" s="185" t="str">
        <f t="shared" si="178"/>
        <v>מטבח וחדר אוכל</v>
      </c>
      <c r="T1025" s="186" t="str">
        <f t="shared" si="179"/>
        <v>כוננית לאיחסון כלים וסירים</v>
      </c>
      <c r="U1025" s="187">
        <f t="shared" si="173"/>
        <v>0</v>
      </c>
      <c r="V1025" s="181">
        <f t="shared" si="174"/>
        <v>-2</v>
      </c>
      <c r="W1025" s="181">
        <f t="shared" si="175"/>
        <v>1500</v>
      </c>
      <c r="X1025" s="181">
        <f t="shared" si="183"/>
        <v>0</v>
      </c>
      <c r="Y1025" s="193"/>
      <c r="AA1025" s="189" t="str">
        <f>'טבלה מרכזת תקן מקור'!A1025</f>
        <v>תשושים-אופק</v>
      </c>
      <c r="AB1025" s="189">
        <f>'טבלה מרכזת תקן מקור'!B1025</f>
        <v>60</v>
      </c>
      <c r="AC1025" s="189" t="str">
        <f>'טבלה מרכזת תקן מקור'!C1025</f>
        <v>מטבח וחדר אוכל</v>
      </c>
      <c r="AD1025" s="189" t="str">
        <f>'טבלה מרכזת תקן מקור'!D1025</f>
        <v>מטבח</v>
      </c>
      <c r="AE1025" s="189" t="str">
        <f>'טבלה מרכזת תקן מקור'!E1025</f>
        <v>כוננית לאיחסון כלים וסירים</v>
      </c>
      <c r="AF1025" s="189">
        <f>'טבלה מרכזת תקן מקור'!F1025</f>
        <v>1500</v>
      </c>
      <c r="AG1025" s="189">
        <f>'טבלה מרכזת תקן מקור'!G1025</f>
        <v>2</v>
      </c>
      <c r="AH1025" s="189">
        <f>'טבלה מרכזת תקן מקור'!H1025</f>
        <v>3000</v>
      </c>
    </row>
    <row r="1026" spans="2:34" ht="15" thickBot="1" x14ac:dyDescent="0.25">
      <c r="B1026" s="190" t="str">
        <f>תקן[[#This Row],[סוג מרכז]]</f>
        <v>תשושים-אופק</v>
      </c>
      <c r="C1026" s="190">
        <f>תקן[[#This Row],[גודל מרכז]]</f>
        <v>60</v>
      </c>
      <c r="D1026" s="190" t="str">
        <f>תקן[[#This Row],[סוג פריט]]</f>
        <v>מטבח וחדר אוכל</v>
      </c>
      <c r="E1026" s="190" t="str">
        <f>תקן[[#This Row],[קטגוריה]]</f>
        <v>חדר אוכל</v>
      </c>
      <c r="F1026" s="177" t="str">
        <f>תקן[[#This Row],[תיאור הפריט]]</f>
        <v>כלי אוכל</v>
      </c>
      <c r="G1026" s="190">
        <f>תקן[[#This Row],[עלות פריט]]</f>
        <v>1000</v>
      </c>
      <c r="H1026" s="190">
        <f>תקן[[#This Row],[כמות]]</f>
        <v>18</v>
      </c>
      <c r="I1026" s="190">
        <f>תקן[[#This Row],[סהכ עלות]]</f>
        <v>18000</v>
      </c>
      <c r="J1026" s="191"/>
      <c r="K1026" s="179" t="str">
        <f t="shared" si="182"/>
        <v>כלי אוכל</v>
      </c>
      <c r="L1026" s="180"/>
      <c r="M1026" s="181">
        <f t="shared" si="180"/>
        <v>-18</v>
      </c>
      <c r="N1026" s="181">
        <f t="shared" si="181"/>
        <v>0</v>
      </c>
      <c r="O1026" s="180"/>
      <c r="P1026" s="192"/>
      <c r="Q1026" s="185" t="str">
        <f t="shared" si="176"/>
        <v>תשושים-אופק</v>
      </c>
      <c r="R1026" s="185">
        <f t="shared" si="177"/>
        <v>60</v>
      </c>
      <c r="S1026" s="185" t="str">
        <f t="shared" si="178"/>
        <v>מטבח וחדר אוכל</v>
      </c>
      <c r="T1026" s="186" t="str">
        <f t="shared" si="179"/>
        <v>כלי אוכל</v>
      </c>
      <c r="U1026" s="187">
        <f t="shared" si="173"/>
        <v>0</v>
      </c>
      <c r="V1026" s="181">
        <f t="shared" si="174"/>
        <v>-18</v>
      </c>
      <c r="W1026" s="181">
        <f t="shared" si="175"/>
        <v>1000</v>
      </c>
      <c r="X1026" s="181">
        <f t="shared" si="183"/>
        <v>0</v>
      </c>
      <c r="Y1026" s="193"/>
      <c r="AA1026" s="189" t="str">
        <f>'טבלה מרכזת תקן מקור'!A1026</f>
        <v>תשושים-אופק</v>
      </c>
      <c r="AB1026" s="189">
        <f>'טבלה מרכזת תקן מקור'!B1026</f>
        <v>60</v>
      </c>
      <c r="AC1026" s="189" t="str">
        <f>'טבלה מרכזת תקן מקור'!C1026</f>
        <v>מטבח וחדר אוכל</v>
      </c>
      <c r="AD1026" s="189" t="str">
        <f>'טבלה מרכזת תקן מקור'!D1026</f>
        <v>חדר אוכל</v>
      </c>
      <c r="AE1026" s="189" t="str">
        <f>'טבלה מרכזת תקן מקור'!E1026</f>
        <v>כלי אוכל</v>
      </c>
      <c r="AF1026" s="189">
        <f>'טבלה מרכזת תקן מקור'!F1026</f>
        <v>1000</v>
      </c>
      <c r="AG1026" s="189">
        <f>'טבלה מרכזת תקן מקור'!G1026</f>
        <v>18</v>
      </c>
      <c r="AH1026" s="189">
        <f>'טבלה מרכזת תקן מקור'!H1026</f>
        <v>18000</v>
      </c>
    </row>
    <row r="1027" spans="2:34" ht="15" thickBot="1" x14ac:dyDescent="0.25">
      <c r="B1027" s="190" t="str">
        <f>תקן[[#This Row],[סוג מרכז]]</f>
        <v>תשושים-אופק</v>
      </c>
      <c r="C1027" s="190">
        <f>תקן[[#This Row],[גודל מרכז]]</f>
        <v>60</v>
      </c>
      <c r="D1027" s="190" t="str">
        <f>תקן[[#This Row],[סוג פריט]]</f>
        <v>מטבח וחדר אוכל</v>
      </c>
      <c r="E1027" s="190" t="str">
        <f>תקן[[#This Row],[קטגוריה]]</f>
        <v>כלי הכנה-מטבח מחמם</v>
      </c>
      <c r="F1027" s="177" t="str">
        <f>תקן[[#This Row],[תיאור הפריט]]</f>
        <v>כלי עבודה מסוגים שונים</v>
      </c>
      <c r="G1027" s="190">
        <f>תקן[[#This Row],[עלות פריט]]</f>
        <v>3500</v>
      </c>
      <c r="H1027" s="190">
        <f>תקן[[#This Row],[כמות]]</f>
        <v>1</v>
      </c>
      <c r="I1027" s="190">
        <f>תקן[[#This Row],[סהכ עלות]]</f>
        <v>3500</v>
      </c>
      <c r="J1027" s="191"/>
      <c r="K1027" s="179" t="str">
        <f t="shared" si="182"/>
        <v>כלי עבודה מסוגים שונים</v>
      </c>
      <c r="L1027" s="180"/>
      <c r="M1027" s="181">
        <f t="shared" si="180"/>
        <v>-1</v>
      </c>
      <c r="N1027" s="181">
        <f t="shared" si="181"/>
        <v>0</v>
      </c>
      <c r="O1027" s="180"/>
      <c r="P1027" s="192"/>
      <c r="Q1027" s="185" t="str">
        <f t="shared" si="176"/>
        <v>תשושים-אופק</v>
      </c>
      <c r="R1027" s="185">
        <f t="shared" si="177"/>
        <v>60</v>
      </c>
      <c r="S1027" s="185" t="str">
        <f t="shared" si="178"/>
        <v>מטבח וחדר אוכל</v>
      </c>
      <c r="T1027" s="186" t="str">
        <f t="shared" si="179"/>
        <v>כלי עבודה מסוגים שונים</v>
      </c>
      <c r="U1027" s="187">
        <f t="shared" si="173"/>
        <v>0</v>
      </c>
      <c r="V1027" s="181">
        <f t="shared" si="174"/>
        <v>-1</v>
      </c>
      <c r="W1027" s="181">
        <f t="shared" si="175"/>
        <v>3500</v>
      </c>
      <c r="X1027" s="181">
        <f t="shared" si="183"/>
        <v>0</v>
      </c>
      <c r="Y1027" s="193"/>
      <c r="AA1027" s="189" t="str">
        <f>'טבלה מרכזת תקן מקור'!A1027</f>
        <v>תשושים-אופק</v>
      </c>
      <c r="AB1027" s="189">
        <f>'טבלה מרכזת תקן מקור'!B1027</f>
        <v>60</v>
      </c>
      <c r="AC1027" s="189" t="str">
        <f>'טבלה מרכזת תקן מקור'!C1027</f>
        <v>מטבח וחדר אוכל</v>
      </c>
      <c r="AD1027" s="189" t="str">
        <f>'טבלה מרכזת תקן מקור'!D1027</f>
        <v>כלי הכנה-מטבח מחמם</v>
      </c>
      <c r="AE1027" s="189" t="str">
        <f>'טבלה מרכזת תקן מקור'!E1027</f>
        <v>כלי עבודה מסוגים שונים</v>
      </c>
      <c r="AF1027" s="189">
        <f>'טבלה מרכזת תקן מקור'!F1027</f>
        <v>3500</v>
      </c>
      <c r="AG1027" s="189">
        <f>'טבלה מרכזת תקן מקור'!G1027</f>
        <v>1</v>
      </c>
      <c r="AH1027" s="189">
        <f>'טבלה מרכזת תקן מקור'!H1027</f>
        <v>3500</v>
      </c>
    </row>
    <row r="1028" spans="2:34" ht="15" thickBot="1" x14ac:dyDescent="0.25">
      <c r="B1028" s="190" t="str">
        <f>תקן[[#This Row],[סוג מרכז]]</f>
        <v>תשושים-אופק</v>
      </c>
      <c r="C1028" s="190">
        <f>תקן[[#This Row],[גודל מרכז]]</f>
        <v>60</v>
      </c>
      <c r="D1028" s="190" t="str">
        <f>תקן[[#This Row],[סוג פריט]]</f>
        <v>מטבח וחדר אוכל</v>
      </c>
      <c r="E1028" s="190" t="str">
        <f>תקן[[#This Row],[קטגוריה]]</f>
        <v>מטבח</v>
      </c>
      <c r="F1028" s="177" t="str">
        <f>תקן[[#This Row],[תיאור הפריט]]</f>
        <v>מדיח כלים דלפקי</v>
      </c>
      <c r="G1028" s="190">
        <f>תקן[[#This Row],[עלות פריט]]</f>
        <v>8500</v>
      </c>
      <c r="H1028" s="190">
        <f>תקן[[#This Row],[כמות]]</f>
        <v>0</v>
      </c>
      <c r="I1028" s="190">
        <f>תקן[[#This Row],[סהכ עלות]]</f>
        <v>0</v>
      </c>
      <c r="J1028" s="191"/>
      <c r="K1028" s="179" t="str">
        <f t="shared" si="182"/>
        <v>מדיח כלים דלפקי</v>
      </c>
      <c r="L1028" s="180"/>
      <c r="M1028" s="181">
        <f t="shared" si="180"/>
        <v>0</v>
      </c>
      <c r="N1028" s="181">
        <f t="shared" si="181"/>
        <v>0</v>
      </c>
      <c r="O1028" s="180"/>
      <c r="P1028" s="192"/>
      <c r="Q1028" s="185" t="str">
        <f t="shared" si="176"/>
        <v>תשושים-אופק</v>
      </c>
      <c r="R1028" s="185">
        <f t="shared" si="177"/>
        <v>60</v>
      </c>
      <c r="S1028" s="185" t="str">
        <f t="shared" si="178"/>
        <v>מטבח וחדר אוכל</v>
      </c>
      <c r="T1028" s="186" t="str">
        <f t="shared" si="179"/>
        <v>מדיח כלים דלפקי</v>
      </c>
      <c r="U1028" s="187">
        <f t="shared" si="173"/>
        <v>0</v>
      </c>
      <c r="V1028" s="181">
        <f t="shared" si="174"/>
        <v>0</v>
      </c>
      <c r="W1028" s="181">
        <f t="shared" si="175"/>
        <v>8500</v>
      </c>
      <c r="X1028" s="181">
        <f t="shared" si="183"/>
        <v>0</v>
      </c>
      <c r="Y1028" s="193"/>
      <c r="AA1028" s="189" t="str">
        <f>'טבלה מרכזת תקן מקור'!A1028</f>
        <v>תשושים-אופק</v>
      </c>
      <c r="AB1028" s="189">
        <f>'טבלה מרכזת תקן מקור'!B1028</f>
        <v>60</v>
      </c>
      <c r="AC1028" s="189" t="str">
        <f>'טבלה מרכזת תקן מקור'!C1028</f>
        <v>מטבח וחדר אוכל</v>
      </c>
      <c r="AD1028" s="189" t="str">
        <f>'טבלה מרכזת תקן מקור'!D1028</f>
        <v>מטבח</v>
      </c>
      <c r="AE1028" s="189" t="str">
        <f>'טבלה מרכזת תקן מקור'!E1028</f>
        <v>מדיח כלים דלפקי</v>
      </c>
      <c r="AF1028" s="189">
        <f>'טבלה מרכזת תקן מקור'!F1028</f>
        <v>8500</v>
      </c>
      <c r="AG1028" s="189">
        <f>'טבלה מרכזת תקן מקור'!G1028</f>
        <v>0</v>
      </c>
      <c r="AH1028" s="189">
        <f>'טבלה מרכזת תקן מקור'!H1028</f>
        <v>0</v>
      </c>
    </row>
    <row r="1029" spans="2:34" ht="29.25" thickBot="1" x14ac:dyDescent="0.25">
      <c r="B1029" s="190" t="str">
        <f>תקן[[#This Row],[סוג מרכז]]</f>
        <v>תשושים-אופק</v>
      </c>
      <c r="C1029" s="190">
        <f>תקן[[#This Row],[גודל מרכז]]</f>
        <v>60</v>
      </c>
      <c r="D1029" s="190" t="str">
        <f>תקן[[#This Row],[סוג פריט]]</f>
        <v>מטבח וחדר אוכל</v>
      </c>
      <c r="E1029" s="190" t="str">
        <f>תקן[[#This Row],[קטגוריה]]</f>
        <v>מטבח</v>
      </c>
      <c r="F1029" s="177" t="str">
        <f>תקן[[#This Row],[תיאור הפריט]]</f>
        <v>מדיח כלים דלת מתרוממת+מעמד</v>
      </c>
      <c r="G1029" s="190">
        <f>תקן[[#This Row],[עלות פריט]]</f>
        <v>17000</v>
      </c>
      <c r="H1029" s="190">
        <f>תקן[[#This Row],[כמות]]</f>
        <v>1</v>
      </c>
      <c r="I1029" s="190">
        <f>תקן[[#This Row],[סהכ עלות]]</f>
        <v>17000</v>
      </c>
      <c r="J1029" s="191"/>
      <c r="K1029" s="179" t="str">
        <f t="shared" si="182"/>
        <v>מדיח כלים דלת מתרוממת+מעמד</v>
      </c>
      <c r="L1029" s="180"/>
      <c r="M1029" s="181">
        <f t="shared" si="180"/>
        <v>-1</v>
      </c>
      <c r="N1029" s="181">
        <f t="shared" si="181"/>
        <v>0</v>
      </c>
      <c r="O1029" s="180"/>
      <c r="P1029" s="192"/>
      <c r="Q1029" s="185" t="str">
        <f t="shared" si="176"/>
        <v>תשושים-אופק</v>
      </c>
      <c r="R1029" s="185">
        <f t="shared" si="177"/>
        <v>60</v>
      </c>
      <c r="S1029" s="185" t="str">
        <f t="shared" si="178"/>
        <v>מטבח וחדר אוכל</v>
      </c>
      <c r="T1029" s="186" t="str">
        <f t="shared" si="179"/>
        <v>מדיח כלים דלת מתרוממת+מעמד</v>
      </c>
      <c r="U1029" s="187">
        <f t="shared" si="173"/>
        <v>0</v>
      </c>
      <c r="V1029" s="181">
        <f t="shared" si="174"/>
        <v>-1</v>
      </c>
      <c r="W1029" s="181">
        <f t="shared" si="175"/>
        <v>17000</v>
      </c>
      <c r="X1029" s="181">
        <f t="shared" si="183"/>
        <v>0</v>
      </c>
      <c r="Y1029" s="193"/>
      <c r="AA1029" s="189" t="str">
        <f>'טבלה מרכזת תקן מקור'!A1029</f>
        <v>תשושים-אופק</v>
      </c>
      <c r="AB1029" s="189">
        <f>'טבלה מרכזת תקן מקור'!B1029</f>
        <v>60</v>
      </c>
      <c r="AC1029" s="189" t="str">
        <f>'טבלה מרכזת תקן מקור'!C1029</f>
        <v>מטבח וחדר אוכל</v>
      </c>
      <c r="AD1029" s="189" t="str">
        <f>'טבלה מרכזת תקן מקור'!D1029</f>
        <v>מטבח</v>
      </c>
      <c r="AE1029" s="189" t="str">
        <f>'טבלה מרכזת תקן מקור'!E1029</f>
        <v>מדיח כלים דלת מתרוממת+מעמד</v>
      </c>
      <c r="AF1029" s="189">
        <f>'טבלה מרכזת תקן מקור'!F1029</f>
        <v>17000</v>
      </c>
      <c r="AG1029" s="189">
        <f>'טבלה מרכזת תקן מקור'!G1029</f>
        <v>1</v>
      </c>
      <c r="AH1029" s="189">
        <f>'טבלה מרכזת תקן מקור'!H1029</f>
        <v>17000</v>
      </c>
    </row>
    <row r="1030" spans="2:34" ht="15" thickBot="1" x14ac:dyDescent="0.25">
      <c r="B1030" s="190" t="str">
        <f>תקן[[#This Row],[סוג מרכז]]</f>
        <v>תשושים-אופק</v>
      </c>
      <c r="C1030" s="190">
        <f>תקן[[#This Row],[גודל מרכז]]</f>
        <v>60</v>
      </c>
      <c r="D1030" s="190" t="str">
        <f>תקן[[#This Row],[סוג פריט]]</f>
        <v>מטבח וחדר אוכל</v>
      </c>
      <c r="E1030" s="190" t="str">
        <f>תקן[[#This Row],[קטגוריה]]</f>
        <v>מטבח</v>
      </c>
      <c r="F1030" s="177" t="str">
        <f>תקן[[#This Row],[תיאור הפריט]]</f>
        <v>מיחם אוטומטי 150 כוסות</v>
      </c>
      <c r="G1030" s="190">
        <f>תקן[[#This Row],[עלות פריט]]</f>
        <v>5000</v>
      </c>
      <c r="H1030" s="190">
        <f>תקן[[#This Row],[כמות]]</f>
        <v>1</v>
      </c>
      <c r="I1030" s="190">
        <f>תקן[[#This Row],[סהכ עלות]]</f>
        <v>5000</v>
      </c>
      <c r="J1030" s="191"/>
      <c r="K1030" s="179" t="str">
        <f t="shared" si="182"/>
        <v>מיחם אוטומטי 150 כוסות</v>
      </c>
      <c r="L1030" s="180"/>
      <c r="M1030" s="181">
        <f t="shared" si="180"/>
        <v>-1</v>
      </c>
      <c r="N1030" s="181">
        <f t="shared" si="181"/>
        <v>0</v>
      </c>
      <c r="O1030" s="180"/>
      <c r="P1030" s="192"/>
      <c r="Q1030" s="185" t="str">
        <f t="shared" si="176"/>
        <v>תשושים-אופק</v>
      </c>
      <c r="R1030" s="185">
        <f t="shared" si="177"/>
        <v>60</v>
      </c>
      <c r="S1030" s="185" t="str">
        <f t="shared" si="178"/>
        <v>מטבח וחדר אוכל</v>
      </c>
      <c r="T1030" s="186" t="str">
        <f t="shared" si="179"/>
        <v>מיחם אוטומטי 150 כוסות</v>
      </c>
      <c r="U1030" s="187">
        <f t="shared" si="173"/>
        <v>0</v>
      </c>
      <c r="V1030" s="181">
        <f t="shared" si="174"/>
        <v>-1</v>
      </c>
      <c r="W1030" s="181">
        <f t="shared" si="175"/>
        <v>5000</v>
      </c>
      <c r="X1030" s="181">
        <f t="shared" si="183"/>
        <v>0</v>
      </c>
      <c r="Y1030" s="193"/>
      <c r="AA1030" s="189" t="str">
        <f>'טבלה מרכזת תקן מקור'!A1030</f>
        <v>תשושים-אופק</v>
      </c>
      <c r="AB1030" s="189">
        <f>'טבלה מרכזת תקן מקור'!B1030</f>
        <v>60</v>
      </c>
      <c r="AC1030" s="189" t="str">
        <f>'טבלה מרכזת תקן מקור'!C1030</f>
        <v>מטבח וחדר אוכל</v>
      </c>
      <c r="AD1030" s="189" t="str">
        <f>'טבלה מרכזת תקן מקור'!D1030</f>
        <v>מטבח</v>
      </c>
      <c r="AE1030" s="189" t="str">
        <f>'טבלה מרכזת תקן מקור'!E1030</f>
        <v>מיחם אוטומטי 150 כוסות</v>
      </c>
      <c r="AF1030" s="189">
        <f>'טבלה מרכזת תקן מקור'!F1030</f>
        <v>5000</v>
      </c>
      <c r="AG1030" s="189">
        <f>'טבלה מרכזת תקן מקור'!G1030</f>
        <v>1</v>
      </c>
      <c r="AH1030" s="189">
        <f>'טבלה מרכזת תקן מקור'!H1030</f>
        <v>5000</v>
      </c>
    </row>
    <row r="1031" spans="2:34" ht="29.25" thickBot="1" x14ac:dyDescent="0.25">
      <c r="B1031" s="190" t="str">
        <f>תקן[[#This Row],[סוג מרכז]]</f>
        <v>תשושים-אופק</v>
      </c>
      <c r="C1031" s="190">
        <f>תקן[[#This Row],[גודל מרכז]]</f>
        <v>60</v>
      </c>
      <c r="D1031" s="190" t="str">
        <f>תקן[[#This Row],[סוג פריט]]</f>
        <v>מטבח וחדר אוכל</v>
      </c>
      <c r="E1031" s="190" t="str">
        <f>תקן[[#This Row],[קטגוריה]]</f>
        <v>מטבח</v>
      </c>
      <c r="F1031" s="177" t="str">
        <f>תקן[[#This Row],[תיאור הפריט]]</f>
        <v>מיכלים מבודדים להעברת מזון</v>
      </c>
      <c r="G1031" s="190">
        <f>תקן[[#This Row],[עלות פריט]]</f>
        <v>400</v>
      </c>
      <c r="H1031" s="190">
        <f>תקן[[#This Row],[כמות]]</f>
        <v>5</v>
      </c>
      <c r="I1031" s="190">
        <f>תקן[[#This Row],[סהכ עלות]]</f>
        <v>2000</v>
      </c>
      <c r="J1031" s="191"/>
      <c r="K1031" s="179" t="str">
        <f t="shared" si="182"/>
        <v>מיכלים מבודדים להעברת מזון</v>
      </c>
      <c r="L1031" s="180"/>
      <c r="M1031" s="181">
        <f t="shared" si="180"/>
        <v>-5</v>
      </c>
      <c r="N1031" s="181">
        <f t="shared" si="181"/>
        <v>0</v>
      </c>
      <c r="O1031" s="180"/>
      <c r="P1031" s="192"/>
      <c r="Q1031" s="185" t="str">
        <f t="shared" si="176"/>
        <v>תשושים-אופק</v>
      </c>
      <c r="R1031" s="185">
        <f t="shared" si="177"/>
        <v>60</v>
      </c>
      <c r="S1031" s="185" t="str">
        <f t="shared" si="178"/>
        <v>מטבח וחדר אוכל</v>
      </c>
      <c r="T1031" s="186" t="str">
        <f t="shared" si="179"/>
        <v>מיכלים מבודדים להעברת מזון</v>
      </c>
      <c r="U1031" s="187">
        <f t="shared" si="173"/>
        <v>0</v>
      </c>
      <c r="V1031" s="181">
        <f t="shared" si="174"/>
        <v>-5</v>
      </c>
      <c r="W1031" s="181">
        <f t="shared" si="175"/>
        <v>400</v>
      </c>
      <c r="X1031" s="181">
        <f t="shared" si="183"/>
        <v>0</v>
      </c>
      <c r="Y1031" s="193"/>
      <c r="AA1031" s="189" t="str">
        <f>'טבלה מרכזת תקן מקור'!A1031</f>
        <v>תשושים-אופק</v>
      </c>
      <c r="AB1031" s="189">
        <f>'טבלה מרכזת תקן מקור'!B1031</f>
        <v>60</v>
      </c>
      <c r="AC1031" s="189" t="str">
        <f>'טבלה מרכזת תקן מקור'!C1031</f>
        <v>מטבח וחדר אוכל</v>
      </c>
      <c r="AD1031" s="189" t="str">
        <f>'טבלה מרכזת תקן מקור'!D1031</f>
        <v>מטבח</v>
      </c>
      <c r="AE1031" s="189" t="str">
        <f>'טבלה מרכזת תקן מקור'!E1031</f>
        <v>מיכלים מבודדים להעברת מזון</v>
      </c>
      <c r="AF1031" s="189">
        <f>'טבלה מרכזת תקן מקור'!F1031</f>
        <v>400</v>
      </c>
      <c r="AG1031" s="189">
        <f>'טבלה מרכזת תקן מקור'!G1031</f>
        <v>5</v>
      </c>
      <c r="AH1031" s="189">
        <f>'טבלה מרכזת תקן מקור'!H1031</f>
        <v>2000</v>
      </c>
    </row>
    <row r="1032" spans="2:34" ht="15" thickBot="1" x14ac:dyDescent="0.25">
      <c r="B1032" s="190" t="str">
        <f>תקן[[#This Row],[סוג מרכז]]</f>
        <v>תשושים-אופק</v>
      </c>
      <c r="C1032" s="190">
        <f>תקן[[#This Row],[גודל מרכז]]</f>
        <v>60</v>
      </c>
      <c r="D1032" s="190" t="str">
        <f>תקן[[#This Row],[סוג פריט]]</f>
        <v>מטבח וחדר אוכל</v>
      </c>
      <c r="E1032" s="190" t="str">
        <f>תקן[[#This Row],[קטגוריה]]</f>
        <v>מטבח</v>
      </c>
      <c r="F1032" s="177" t="str">
        <f>תקן[[#This Row],[תיאור הפריט]]</f>
        <v>מיקסר מקצועי</v>
      </c>
      <c r="G1032" s="190">
        <f>תקן[[#This Row],[עלות פריט]]</f>
        <v>4500</v>
      </c>
      <c r="H1032" s="190">
        <f>תקן[[#This Row],[כמות]]</f>
        <v>1</v>
      </c>
      <c r="I1032" s="190">
        <f>תקן[[#This Row],[סהכ עלות]]</f>
        <v>4500</v>
      </c>
      <c r="J1032" s="191"/>
      <c r="K1032" s="179" t="str">
        <f t="shared" si="182"/>
        <v>מיקסר מקצועי</v>
      </c>
      <c r="L1032" s="180"/>
      <c r="M1032" s="181">
        <f t="shared" si="180"/>
        <v>-1</v>
      </c>
      <c r="N1032" s="181">
        <f t="shared" si="181"/>
        <v>0</v>
      </c>
      <c r="O1032" s="180"/>
      <c r="P1032" s="192"/>
      <c r="Q1032" s="185" t="str">
        <f t="shared" si="176"/>
        <v>תשושים-אופק</v>
      </c>
      <c r="R1032" s="185">
        <f t="shared" si="177"/>
        <v>60</v>
      </c>
      <c r="S1032" s="185" t="str">
        <f t="shared" si="178"/>
        <v>מטבח וחדר אוכל</v>
      </c>
      <c r="T1032" s="186" t="str">
        <f t="shared" si="179"/>
        <v>מיקסר מקצועי</v>
      </c>
      <c r="U1032" s="187">
        <f t="shared" si="173"/>
        <v>0</v>
      </c>
      <c r="V1032" s="181">
        <f t="shared" si="174"/>
        <v>-1</v>
      </c>
      <c r="W1032" s="181">
        <f t="shared" si="175"/>
        <v>4500</v>
      </c>
      <c r="X1032" s="181">
        <f t="shared" si="183"/>
        <v>0</v>
      </c>
      <c r="Y1032" s="193"/>
      <c r="AA1032" s="189" t="str">
        <f>'טבלה מרכזת תקן מקור'!A1032</f>
        <v>תשושים-אופק</v>
      </c>
      <c r="AB1032" s="189">
        <f>'טבלה מרכזת תקן מקור'!B1032</f>
        <v>60</v>
      </c>
      <c r="AC1032" s="189" t="str">
        <f>'טבלה מרכזת תקן מקור'!C1032</f>
        <v>מטבח וחדר אוכל</v>
      </c>
      <c r="AD1032" s="189" t="str">
        <f>'טבלה מרכזת תקן מקור'!D1032</f>
        <v>מטבח</v>
      </c>
      <c r="AE1032" s="189" t="str">
        <f>'טבלה מרכזת תקן מקור'!E1032</f>
        <v>מיקסר מקצועי</v>
      </c>
      <c r="AF1032" s="189">
        <f>'טבלה מרכזת תקן מקור'!F1032</f>
        <v>4500</v>
      </c>
      <c r="AG1032" s="189">
        <f>'טבלה מרכזת תקן מקור'!G1032</f>
        <v>1</v>
      </c>
      <c r="AH1032" s="189">
        <f>'טבלה מרכזת תקן מקור'!H1032</f>
        <v>4500</v>
      </c>
    </row>
    <row r="1033" spans="2:34" ht="15" thickBot="1" x14ac:dyDescent="0.25">
      <c r="B1033" s="190" t="str">
        <f>תקן[[#This Row],[סוג מרכז]]</f>
        <v>תשושים-אופק</v>
      </c>
      <c r="C1033" s="190">
        <f>תקן[[#This Row],[גודל מרכז]]</f>
        <v>60</v>
      </c>
      <c r="D1033" s="190" t="str">
        <f>תקן[[#This Row],[סוג פריט]]</f>
        <v>מטבח וחדר אוכל</v>
      </c>
      <c r="E1033" s="190" t="str">
        <f>תקן[[#This Row],[קטגוריה]]</f>
        <v>מטבח</v>
      </c>
      <c r="F1033" s="177" t="str">
        <f>תקן[[#This Row],[תיאור הפריט]]</f>
        <v>מכונה לקילוף תפוחי אדמה</v>
      </c>
      <c r="G1033" s="190">
        <f>תקן[[#This Row],[עלות פריט]]</f>
        <v>8000</v>
      </c>
      <c r="H1033" s="190">
        <f>תקן[[#This Row],[כמות]]</f>
        <v>1</v>
      </c>
      <c r="I1033" s="190">
        <f>תקן[[#This Row],[סהכ עלות]]</f>
        <v>8000</v>
      </c>
      <c r="J1033" s="191"/>
      <c r="K1033" s="179" t="str">
        <f t="shared" si="182"/>
        <v>מכונה לקילוף תפוחי אדמה</v>
      </c>
      <c r="L1033" s="180"/>
      <c r="M1033" s="181">
        <f t="shared" si="180"/>
        <v>-1</v>
      </c>
      <c r="N1033" s="181">
        <f t="shared" si="181"/>
        <v>0</v>
      </c>
      <c r="O1033" s="180"/>
      <c r="P1033" s="192"/>
      <c r="Q1033" s="185" t="str">
        <f t="shared" si="176"/>
        <v>תשושים-אופק</v>
      </c>
      <c r="R1033" s="185">
        <f t="shared" si="177"/>
        <v>60</v>
      </c>
      <c r="S1033" s="185" t="str">
        <f t="shared" si="178"/>
        <v>מטבח וחדר אוכל</v>
      </c>
      <c r="T1033" s="186" t="str">
        <f t="shared" si="179"/>
        <v>מכונה לקילוף תפוחי אדמה</v>
      </c>
      <c r="U1033" s="187">
        <f t="shared" ref="U1033:U1096" si="184">L1033</f>
        <v>0</v>
      </c>
      <c r="V1033" s="181">
        <f t="shared" ref="V1033:V1096" si="185">M1033</f>
        <v>-1</v>
      </c>
      <c r="W1033" s="181">
        <f t="shared" ref="W1033:W1096" si="186">G1033</f>
        <v>8000</v>
      </c>
      <c r="X1033" s="181">
        <f t="shared" si="183"/>
        <v>0</v>
      </c>
      <c r="Y1033" s="193"/>
      <c r="AA1033" s="189" t="str">
        <f>'טבלה מרכזת תקן מקור'!A1033</f>
        <v>תשושים-אופק</v>
      </c>
      <c r="AB1033" s="189">
        <f>'טבלה מרכזת תקן מקור'!B1033</f>
        <v>60</v>
      </c>
      <c r="AC1033" s="189" t="str">
        <f>'טבלה מרכזת תקן מקור'!C1033</f>
        <v>מטבח וחדר אוכל</v>
      </c>
      <c r="AD1033" s="189" t="str">
        <f>'טבלה מרכזת תקן מקור'!D1033</f>
        <v>מטבח</v>
      </c>
      <c r="AE1033" s="189" t="str">
        <f>'טבלה מרכזת תקן מקור'!E1033</f>
        <v>מכונה לקילוף תפוחי אדמה</v>
      </c>
      <c r="AF1033" s="189">
        <f>'טבלה מרכזת תקן מקור'!F1033</f>
        <v>8000</v>
      </c>
      <c r="AG1033" s="189">
        <f>'טבלה מרכזת תקן מקור'!G1033</f>
        <v>1</v>
      </c>
      <c r="AH1033" s="189">
        <f>'טבלה מרכזת תקן מקור'!H1033</f>
        <v>8000</v>
      </c>
    </row>
    <row r="1034" spans="2:34" ht="15" thickBot="1" x14ac:dyDescent="0.25">
      <c r="B1034" s="190" t="str">
        <f>תקן[[#This Row],[סוג מרכז]]</f>
        <v>תשושים-אופק</v>
      </c>
      <c r="C1034" s="190">
        <f>תקן[[#This Row],[גודל מרכז]]</f>
        <v>60</v>
      </c>
      <c r="D1034" s="190" t="str">
        <f>תקן[[#This Row],[סוג פריט]]</f>
        <v>מטבח וחדר אוכל</v>
      </c>
      <c r="E1034" s="190" t="str">
        <f>תקן[[#This Row],[קטגוריה]]</f>
        <v>מטבח</v>
      </c>
      <c r="F1034" s="177" t="str">
        <f>תקן[[#This Row],[תיאור הפריט]]</f>
        <v>מעבד מזון מקצועי</v>
      </c>
      <c r="G1034" s="190">
        <f>תקן[[#This Row],[עלות פריט]]</f>
        <v>2500</v>
      </c>
      <c r="H1034" s="190">
        <f>תקן[[#This Row],[כמות]]</f>
        <v>1</v>
      </c>
      <c r="I1034" s="190">
        <f>תקן[[#This Row],[סהכ עלות]]</f>
        <v>2500</v>
      </c>
      <c r="J1034" s="191"/>
      <c r="K1034" s="179" t="str">
        <f t="shared" si="182"/>
        <v>מעבד מזון מקצועי</v>
      </c>
      <c r="L1034" s="180"/>
      <c r="M1034" s="181">
        <f t="shared" si="180"/>
        <v>-1</v>
      </c>
      <c r="N1034" s="181">
        <f t="shared" si="181"/>
        <v>0</v>
      </c>
      <c r="O1034" s="180"/>
      <c r="P1034" s="192"/>
      <c r="Q1034" s="185" t="str">
        <f t="shared" ref="Q1034:Q1097" si="187">B1034</f>
        <v>תשושים-אופק</v>
      </c>
      <c r="R1034" s="185">
        <f t="shared" ref="R1034:R1097" si="188">C1034</f>
        <v>60</v>
      </c>
      <c r="S1034" s="185" t="str">
        <f t="shared" ref="S1034:S1097" si="189">D1034</f>
        <v>מטבח וחדר אוכל</v>
      </c>
      <c r="T1034" s="186" t="str">
        <f t="shared" ref="T1034:T1097" si="190">F1034</f>
        <v>מעבד מזון מקצועי</v>
      </c>
      <c r="U1034" s="187">
        <f t="shared" si="184"/>
        <v>0</v>
      </c>
      <c r="V1034" s="181">
        <f t="shared" si="185"/>
        <v>-1</v>
      </c>
      <c r="W1034" s="181">
        <f t="shared" si="186"/>
        <v>2500</v>
      </c>
      <c r="X1034" s="181">
        <f t="shared" si="183"/>
        <v>0</v>
      </c>
      <c r="Y1034" s="193"/>
      <c r="AA1034" s="189" t="str">
        <f>'טבלה מרכזת תקן מקור'!A1034</f>
        <v>תשושים-אופק</v>
      </c>
      <c r="AB1034" s="189">
        <f>'טבלה מרכזת תקן מקור'!B1034</f>
        <v>60</v>
      </c>
      <c r="AC1034" s="189" t="str">
        <f>'טבלה מרכזת תקן מקור'!C1034</f>
        <v>מטבח וחדר אוכל</v>
      </c>
      <c r="AD1034" s="189" t="str">
        <f>'טבלה מרכזת תקן מקור'!D1034</f>
        <v>מטבח</v>
      </c>
      <c r="AE1034" s="189" t="str">
        <f>'טבלה מרכזת תקן מקור'!E1034</f>
        <v>מעבד מזון מקצועי</v>
      </c>
      <c r="AF1034" s="189">
        <f>'טבלה מרכזת תקן מקור'!F1034</f>
        <v>2500</v>
      </c>
      <c r="AG1034" s="189">
        <f>'טבלה מרכזת תקן מקור'!G1034</f>
        <v>1</v>
      </c>
      <c r="AH1034" s="189">
        <f>'טבלה מרכזת תקן מקור'!H1034</f>
        <v>2500</v>
      </c>
    </row>
    <row r="1035" spans="2:34" ht="15" thickBot="1" x14ac:dyDescent="0.25">
      <c r="B1035" s="190" t="str">
        <f>תקן[[#This Row],[סוג מרכז]]</f>
        <v>תשושים-אופק</v>
      </c>
      <c r="C1035" s="190">
        <f>תקן[[#This Row],[גודל מרכז]]</f>
        <v>60</v>
      </c>
      <c r="D1035" s="190" t="str">
        <f>תקן[[#This Row],[סוג פריט]]</f>
        <v>מטבח וחדר אוכל</v>
      </c>
      <c r="E1035" s="190" t="str">
        <f>תקן[[#This Row],[קטגוריה]]</f>
        <v>חדר אוכל-כלי הגשה</v>
      </c>
      <c r="F1035" s="177" t="str">
        <f>תקן[[#This Row],[תיאור הפריט]]</f>
        <v>מפות בד</v>
      </c>
      <c r="G1035" s="190">
        <f>תקן[[#This Row],[עלות פריט]]</f>
        <v>150</v>
      </c>
      <c r="H1035" s="190">
        <f>תקן[[#This Row],[כמות]]</f>
        <v>32</v>
      </c>
      <c r="I1035" s="190">
        <f>תקן[[#This Row],[סהכ עלות]]</f>
        <v>4800</v>
      </c>
      <c r="J1035" s="191"/>
      <c r="K1035" s="179" t="str">
        <f t="shared" si="182"/>
        <v>מפות בד</v>
      </c>
      <c r="L1035" s="180"/>
      <c r="M1035" s="181">
        <f t="shared" si="180"/>
        <v>-32</v>
      </c>
      <c r="N1035" s="181">
        <f t="shared" si="181"/>
        <v>0</v>
      </c>
      <c r="O1035" s="180"/>
      <c r="P1035" s="192"/>
      <c r="Q1035" s="185" t="str">
        <f t="shared" si="187"/>
        <v>תשושים-אופק</v>
      </c>
      <c r="R1035" s="185">
        <f t="shared" si="188"/>
        <v>60</v>
      </c>
      <c r="S1035" s="185" t="str">
        <f t="shared" si="189"/>
        <v>מטבח וחדר אוכל</v>
      </c>
      <c r="T1035" s="186" t="str">
        <f t="shared" si="190"/>
        <v>מפות בד</v>
      </c>
      <c r="U1035" s="187">
        <f t="shared" si="184"/>
        <v>0</v>
      </c>
      <c r="V1035" s="181">
        <f t="shared" si="185"/>
        <v>-32</v>
      </c>
      <c r="W1035" s="181">
        <f t="shared" si="186"/>
        <v>150</v>
      </c>
      <c r="X1035" s="181">
        <f t="shared" si="183"/>
        <v>0</v>
      </c>
      <c r="Y1035" s="193"/>
      <c r="AA1035" s="189" t="str">
        <f>'טבלה מרכזת תקן מקור'!A1035</f>
        <v>תשושים-אופק</v>
      </c>
      <c r="AB1035" s="189">
        <f>'טבלה מרכזת תקן מקור'!B1035</f>
        <v>60</v>
      </c>
      <c r="AC1035" s="189" t="str">
        <f>'טבלה מרכזת תקן מקור'!C1035</f>
        <v>מטבח וחדר אוכל</v>
      </c>
      <c r="AD1035" s="189" t="str">
        <f>'טבלה מרכזת תקן מקור'!D1035</f>
        <v>חדר אוכל-כלי הגשה</v>
      </c>
      <c r="AE1035" s="189" t="str">
        <f>'טבלה מרכזת תקן מקור'!E1035</f>
        <v>מפות בד</v>
      </c>
      <c r="AF1035" s="189">
        <f>'טבלה מרכזת תקן מקור'!F1035</f>
        <v>150</v>
      </c>
      <c r="AG1035" s="189">
        <f>'טבלה מרכזת תקן מקור'!G1035</f>
        <v>32</v>
      </c>
      <c r="AH1035" s="189">
        <f>'טבלה מרכזת תקן מקור'!H1035</f>
        <v>4800</v>
      </c>
    </row>
    <row r="1036" spans="2:34" ht="15" thickBot="1" x14ac:dyDescent="0.25">
      <c r="B1036" s="190" t="str">
        <f>תקן[[#This Row],[סוג מרכז]]</f>
        <v>תשושים-אופק</v>
      </c>
      <c r="C1036" s="190">
        <f>תקן[[#This Row],[גודל מרכז]]</f>
        <v>60</v>
      </c>
      <c r="D1036" s="190" t="str">
        <f>תקן[[#This Row],[סוג פריט]]</f>
        <v>מטבח וחדר אוכל</v>
      </c>
      <c r="E1036" s="190" t="str">
        <f>תקן[[#This Row],[קטגוריה]]</f>
        <v>מטבח</v>
      </c>
      <c r="F1036" s="177" t="str">
        <f>תקן[[#This Row],[תיאור הפריט]]</f>
        <v>מקפיא תעשייתי דלת אחת</v>
      </c>
      <c r="G1036" s="190">
        <f>תקן[[#This Row],[עלות פריט]]</f>
        <v>9000</v>
      </c>
      <c r="H1036" s="190">
        <f>תקן[[#This Row],[כמות]]</f>
        <v>1</v>
      </c>
      <c r="I1036" s="190">
        <f>תקן[[#This Row],[סהכ עלות]]</f>
        <v>9000</v>
      </c>
      <c r="J1036" s="191"/>
      <c r="K1036" s="179" t="str">
        <f t="shared" si="182"/>
        <v>מקפיא תעשייתי דלת אחת</v>
      </c>
      <c r="L1036" s="180"/>
      <c r="M1036" s="181">
        <f t="shared" si="180"/>
        <v>-1</v>
      </c>
      <c r="N1036" s="181">
        <f t="shared" si="181"/>
        <v>0</v>
      </c>
      <c r="O1036" s="180"/>
      <c r="P1036" s="192"/>
      <c r="Q1036" s="185" t="str">
        <f t="shared" si="187"/>
        <v>תשושים-אופק</v>
      </c>
      <c r="R1036" s="185">
        <f t="shared" si="188"/>
        <v>60</v>
      </c>
      <c r="S1036" s="185" t="str">
        <f t="shared" si="189"/>
        <v>מטבח וחדר אוכל</v>
      </c>
      <c r="T1036" s="186" t="str">
        <f t="shared" si="190"/>
        <v>מקפיא תעשייתי דלת אחת</v>
      </c>
      <c r="U1036" s="187">
        <f t="shared" si="184"/>
        <v>0</v>
      </c>
      <c r="V1036" s="181">
        <f t="shared" si="185"/>
        <v>-1</v>
      </c>
      <c r="W1036" s="181">
        <f t="shared" si="186"/>
        <v>9000</v>
      </c>
      <c r="X1036" s="181">
        <f t="shared" si="183"/>
        <v>0</v>
      </c>
      <c r="Y1036" s="193"/>
      <c r="AA1036" s="189" t="str">
        <f>'טבלה מרכזת תקן מקור'!A1036</f>
        <v>תשושים-אופק</v>
      </c>
      <c r="AB1036" s="189">
        <f>'טבלה מרכזת תקן מקור'!B1036</f>
        <v>60</v>
      </c>
      <c r="AC1036" s="189" t="str">
        <f>'טבלה מרכזת תקן מקור'!C1036</f>
        <v>מטבח וחדר אוכל</v>
      </c>
      <c r="AD1036" s="189" t="str">
        <f>'טבלה מרכזת תקן מקור'!D1036</f>
        <v>מטבח</v>
      </c>
      <c r="AE1036" s="189" t="str">
        <f>'טבלה מרכזת תקן מקור'!E1036</f>
        <v>מקפיא תעשייתי דלת אחת</v>
      </c>
      <c r="AF1036" s="189">
        <f>'טבלה מרכזת תקן מקור'!F1036</f>
        <v>9000</v>
      </c>
      <c r="AG1036" s="189">
        <f>'טבלה מרכזת תקן מקור'!G1036</f>
        <v>1</v>
      </c>
      <c r="AH1036" s="189">
        <f>'טבלה מרכזת תקן מקור'!H1036</f>
        <v>9000</v>
      </c>
    </row>
    <row r="1037" spans="2:34" ht="15" thickBot="1" x14ac:dyDescent="0.25">
      <c r="B1037" s="190" t="str">
        <f>תקן[[#This Row],[סוג מרכז]]</f>
        <v>תשושים-אופק</v>
      </c>
      <c r="C1037" s="190">
        <f>תקן[[#This Row],[גודל מרכז]]</f>
        <v>60</v>
      </c>
      <c r="D1037" s="190" t="str">
        <f>תקן[[#This Row],[סוג פריט]]</f>
        <v>מטבח וחדר אוכל</v>
      </c>
      <c r="E1037" s="190" t="str">
        <f>תקן[[#This Row],[קטגוריה]]</f>
        <v>מטבח</v>
      </c>
      <c r="F1037" s="177" t="str">
        <f>תקן[[#This Row],[תיאור הפריט]]</f>
        <v>מקרר תעשייתי דלת אחת</v>
      </c>
      <c r="G1037" s="190">
        <f>תקן[[#This Row],[עלות פריט]]</f>
        <v>7700</v>
      </c>
      <c r="H1037" s="190">
        <f>תקן[[#This Row],[כמות]]</f>
        <v>1</v>
      </c>
      <c r="I1037" s="190">
        <f>תקן[[#This Row],[סהכ עלות]]</f>
        <v>7700</v>
      </c>
      <c r="J1037" s="191"/>
      <c r="K1037" s="179" t="str">
        <f t="shared" si="182"/>
        <v>מקרר תעשייתי דלת אחת</v>
      </c>
      <c r="L1037" s="180"/>
      <c r="M1037" s="181">
        <f t="shared" si="180"/>
        <v>-1</v>
      </c>
      <c r="N1037" s="181">
        <f t="shared" si="181"/>
        <v>0</v>
      </c>
      <c r="O1037" s="180"/>
      <c r="P1037" s="192"/>
      <c r="Q1037" s="185" t="str">
        <f t="shared" si="187"/>
        <v>תשושים-אופק</v>
      </c>
      <c r="R1037" s="185">
        <f t="shared" si="188"/>
        <v>60</v>
      </c>
      <c r="S1037" s="185" t="str">
        <f t="shared" si="189"/>
        <v>מטבח וחדר אוכל</v>
      </c>
      <c r="T1037" s="186" t="str">
        <f t="shared" si="190"/>
        <v>מקרר תעשייתי דלת אחת</v>
      </c>
      <c r="U1037" s="187">
        <f t="shared" si="184"/>
        <v>0</v>
      </c>
      <c r="V1037" s="181">
        <f t="shared" si="185"/>
        <v>-1</v>
      </c>
      <c r="W1037" s="181">
        <f t="shared" si="186"/>
        <v>7700</v>
      </c>
      <c r="X1037" s="181">
        <f t="shared" si="183"/>
        <v>0</v>
      </c>
      <c r="Y1037" s="193"/>
      <c r="AA1037" s="189" t="str">
        <f>'טבלה מרכזת תקן מקור'!A1037</f>
        <v>תשושים-אופק</v>
      </c>
      <c r="AB1037" s="189">
        <f>'טבלה מרכזת תקן מקור'!B1037</f>
        <v>60</v>
      </c>
      <c r="AC1037" s="189" t="str">
        <f>'טבלה מרכזת תקן מקור'!C1037</f>
        <v>מטבח וחדר אוכל</v>
      </c>
      <c r="AD1037" s="189" t="str">
        <f>'טבלה מרכזת תקן מקור'!D1037</f>
        <v>מטבח</v>
      </c>
      <c r="AE1037" s="189" t="str">
        <f>'טבלה מרכזת תקן מקור'!E1037</f>
        <v>מקרר תעשייתי דלת אחת</v>
      </c>
      <c r="AF1037" s="189">
        <f>'טבלה מרכזת תקן מקור'!F1037</f>
        <v>7700</v>
      </c>
      <c r="AG1037" s="189">
        <f>'טבלה מרכזת תקן מקור'!G1037</f>
        <v>1</v>
      </c>
      <c r="AH1037" s="189">
        <f>'טבלה מרכזת תקן מקור'!H1037</f>
        <v>7700</v>
      </c>
    </row>
    <row r="1038" spans="2:34" ht="29.25" thickBot="1" x14ac:dyDescent="0.25">
      <c r="B1038" s="190" t="str">
        <f>תקן[[#This Row],[סוג מרכז]]</f>
        <v>תשושים-אופק</v>
      </c>
      <c r="C1038" s="190">
        <f>תקן[[#This Row],[גודל מרכז]]</f>
        <v>60</v>
      </c>
      <c r="D1038" s="190" t="str">
        <f>תקן[[#This Row],[סוג פריט]]</f>
        <v>מטבח וחדר אוכל</v>
      </c>
      <c r="E1038" s="190" t="str">
        <f>תקן[[#This Row],[קטגוריה]]</f>
        <v>מטבח</v>
      </c>
      <c r="F1038" s="177" t="str">
        <f>תקן[[#This Row],[תיאור הפריט]]</f>
        <v>מקרר תעשייתי שתי דלתות</v>
      </c>
      <c r="G1038" s="190">
        <f>תקן[[#This Row],[עלות פריט]]</f>
        <v>10800</v>
      </c>
      <c r="H1038" s="190">
        <f>תקן[[#This Row],[כמות]]</f>
        <v>0</v>
      </c>
      <c r="I1038" s="190">
        <f>תקן[[#This Row],[סהכ עלות]]</f>
        <v>0</v>
      </c>
      <c r="J1038" s="191"/>
      <c r="K1038" s="179" t="str">
        <f t="shared" si="182"/>
        <v>מקרר תעשייתי שתי דלתות</v>
      </c>
      <c r="L1038" s="180"/>
      <c r="M1038" s="181">
        <f t="shared" si="180"/>
        <v>0</v>
      </c>
      <c r="N1038" s="181">
        <f t="shared" si="181"/>
        <v>0</v>
      </c>
      <c r="O1038" s="180"/>
      <c r="P1038" s="192"/>
      <c r="Q1038" s="185" t="str">
        <f t="shared" si="187"/>
        <v>תשושים-אופק</v>
      </c>
      <c r="R1038" s="185">
        <f t="shared" si="188"/>
        <v>60</v>
      </c>
      <c r="S1038" s="185" t="str">
        <f t="shared" si="189"/>
        <v>מטבח וחדר אוכל</v>
      </c>
      <c r="T1038" s="186" t="str">
        <f t="shared" si="190"/>
        <v>מקרר תעשייתי שתי דלתות</v>
      </c>
      <c r="U1038" s="187">
        <f t="shared" si="184"/>
        <v>0</v>
      </c>
      <c r="V1038" s="181">
        <f t="shared" si="185"/>
        <v>0</v>
      </c>
      <c r="W1038" s="181">
        <f t="shared" si="186"/>
        <v>10800</v>
      </c>
      <c r="X1038" s="181">
        <f t="shared" si="183"/>
        <v>0</v>
      </c>
      <c r="Y1038" s="193"/>
      <c r="AA1038" s="189" t="str">
        <f>'טבלה מרכזת תקן מקור'!A1038</f>
        <v>תשושים-אופק</v>
      </c>
      <c r="AB1038" s="189">
        <f>'טבלה מרכזת תקן מקור'!B1038</f>
        <v>60</v>
      </c>
      <c r="AC1038" s="189" t="str">
        <f>'טבלה מרכזת תקן מקור'!C1038</f>
        <v>מטבח וחדר אוכל</v>
      </c>
      <c r="AD1038" s="189" t="str">
        <f>'טבלה מרכזת תקן מקור'!D1038</f>
        <v>מטבח</v>
      </c>
      <c r="AE1038" s="189" t="str">
        <f>'טבלה מרכזת תקן מקור'!E1038</f>
        <v>מקרר תעשייתי שתי דלתות</v>
      </c>
      <c r="AF1038" s="189">
        <f>'טבלה מרכזת תקן מקור'!F1038</f>
        <v>10800</v>
      </c>
      <c r="AG1038" s="189">
        <f>'טבלה מרכזת תקן מקור'!G1038</f>
        <v>0</v>
      </c>
      <c r="AH1038" s="189">
        <f>'טבלה מרכזת תקן מקור'!H1038</f>
        <v>0</v>
      </c>
    </row>
    <row r="1039" spans="2:34" ht="29.25" thickBot="1" x14ac:dyDescent="0.25">
      <c r="B1039" s="190" t="str">
        <f>תקן[[#This Row],[סוג מרכז]]</f>
        <v>תשושים-אופק</v>
      </c>
      <c r="C1039" s="190">
        <f>תקן[[#This Row],[גודל מרכז]]</f>
        <v>60</v>
      </c>
      <c r="D1039" s="190" t="str">
        <f>תקן[[#This Row],[סוג פריט]]</f>
        <v>מטבח וחדר אוכל</v>
      </c>
      <c r="E1039" s="190" t="str">
        <f>תקן[[#This Row],[קטגוריה]]</f>
        <v>מטבח</v>
      </c>
      <c r="F1039" s="177" t="str">
        <f>תקן[[#This Row],[תיאור הפריט]]</f>
        <v>מרכך מים אוטומטי למטבח</v>
      </c>
      <c r="G1039" s="190">
        <f>תקן[[#This Row],[עלות פריט]]</f>
        <v>3000</v>
      </c>
      <c r="H1039" s="190">
        <f>תקן[[#This Row],[כמות]]</f>
        <v>1</v>
      </c>
      <c r="I1039" s="190">
        <f>תקן[[#This Row],[סהכ עלות]]</f>
        <v>3000</v>
      </c>
      <c r="J1039" s="191"/>
      <c r="K1039" s="179" t="str">
        <f t="shared" si="182"/>
        <v>מרכך מים אוטומטי למטבח</v>
      </c>
      <c r="L1039" s="180"/>
      <c r="M1039" s="181">
        <f t="shared" si="180"/>
        <v>-1</v>
      </c>
      <c r="N1039" s="181">
        <f t="shared" si="181"/>
        <v>0</v>
      </c>
      <c r="O1039" s="180"/>
      <c r="P1039" s="192"/>
      <c r="Q1039" s="185" t="str">
        <f t="shared" si="187"/>
        <v>תשושים-אופק</v>
      </c>
      <c r="R1039" s="185">
        <f t="shared" si="188"/>
        <v>60</v>
      </c>
      <c r="S1039" s="185" t="str">
        <f t="shared" si="189"/>
        <v>מטבח וחדר אוכל</v>
      </c>
      <c r="T1039" s="186" t="str">
        <f t="shared" si="190"/>
        <v>מרכך מים אוטומטי למטבח</v>
      </c>
      <c r="U1039" s="187">
        <f t="shared" si="184"/>
        <v>0</v>
      </c>
      <c r="V1039" s="181">
        <f t="shared" si="185"/>
        <v>-1</v>
      </c>
      <c r="W1039" s="181">
        <f t="shared" si="186"/>
        <v>3000</v>
      </c>
      <c r="X1039" s="181">
        <f t="shared" si="183"/>
        <v>0</v>
      </c>
      <c r="Y1039" s="193"/>
      <c r="AA1039" s="189" t="str">
        <f>'טבלה מרכזת תקן מקור'!A1039</f>
        <v>תשושים-אופק</v>
      </c>
      <c r="AB1039" s="189">
        <f>'טבלה מרכזת תקן מקור'!B1039</f>
        <v>60</v>
      </c>
      <c r="AC1039" s="189" t="str">
        <f>'טבלה מרכזת תקן מקור'!C1039</f>
        <v>מטבח וחדר אוכל</v>
      </c>
      <c r="AD1039" s="189" t="str">
        <f>'טבלה מרכזת תקן מקור'!D1039</f>
        <v>מטבח</v>
      </c>
      <c r="AE1039" s="189" t="str">
        <f>'טבלה מרכזת תקן מקור'!E1039</f>
        <v>מרכך מים אוטומטי למטבח</v>
      </c>
      <c r="AF1039" s="189">
        <f>'טבלה מרכזת תקן מקור'!F1039</f>
        <v>3000</v>
      </c>
      <c r="AG1039" s="189">
        <f>'טבלה מרכזת תקן מקור'!G1039</f>
        <v>1</v>
      </c>
      <c r="AH1039" s="189">
        <f>'טבלה מרכזת תקן מקור'!H1039</f>
        <v>3000</v>
      </c>
    </row>
    <row r="1040" spans="2:34" ht="43.5" thickBot="1" x14ac:dyDescent="0.25">
      <c r="B1040" s="190" t="str">
        <f>תקן[[#This Row],[סוג מרכז]]</f>
        <v>תשושים-אופק</v>
      </c>
      <c r="C1040" s="190">
        <f>תקן[[#This Row],[גודל מרכז]]</f>
        <v>60</v>
      </c>
      <c r="D1040" s="190" t="str">
        <f>תקן[[#This Row],[סוג פריט]]</f>
        <v>מטבח וחדר אוכל</v>
      </c>
      <c r="E1040" s="190" t="str">
        <f>תקן[[#This Row],[קטגוריה]]</f>
        <v>חדר אוכל-כלי הגשה</v>
      </c>
      <c r="F1040" s="177" t="str">
        <f>תקן[[#This Row],[תיאור הפריט]]</f>
        <v>מרקיה, סלסלת לחם, סט מלח פלפל סוכר, מתקן מפיות, קיסמי שיניים</v>
      </c>
      <c r="G1040" s="190">
        <f>תקן[[#This Row],[עלות פריט]]</f>
        <v>250</v>
      </c>
      <c r="H1040" s="190">
        <f>תקן[[#This Row],[כמות]]</f>
        <v>18</v>
      </c>
      <c r="I1040" s="190">
        <f>תקן[[#This Row],[סהכ עלות]]</f>
        <v>4500</v>
      </c>
      <c r="J1040" s="191"/>
      <c r="K1040" s="179" t="str">
        <f t="shared" si="182"/>
        <v>מרקיה, סלסלת לחם, סט מלח פלפל סוכר, מתקן מפיות, קיסמי שיניים</v>
      </c>
      <c r="L1040" s="180"/>
      <c r="M1040" s="181">
        <f t="shared" si="180"/>
        <v>-18</v>
      </c>
      <c r="N1040" s="181">
        <f t="shared" si="181"/>
        <v>0</v>
      </c>
      <c r="O1040" s="180"/>
      <c r="P1040" s="192"/>
      <c r="Q1040" s="185" t="str">
        <f t="shared" si="187"/>
        <v>תשושים-אופק</v>
      </c>
      <c r="R1040" s="185">
        <f t="shared" si="188"/>
        <v>60</v>
      </c>
      <c r="S1040" s="185" t="str">
        <f t="shared" si="189"/>
        <v>מטבח וחדר אוכל</v>
      </c>
      <c r="T1040" s="186" t="str">
        <f t="shared" si="190"/>
        <v>מרקיה, סלסלת לחם, סט מלח פלפל סוכר, מתקן מפיות, קיסמי שיניים</v>
      </c>
      <c r="U1040" s="187">
        <f t="shared" si="184"/>
        <v>0</v>
      </c>
      <c r="V1040" s="181">
        <f t="shared" si="185"/>
        <v>-18</v>
      </c>
      <c r="W1040" s="181">
        <f t="shared" si="186"/>
        <v>250</v>
      </c>
      <c r="X1040" s="181">
        <f t="shared" si="183"/>
        <v>0</v>
      </c>
      <c r="Y1040" s="193"/>
      <c r="AA1040" s="189" t="str">
        <f>'טבלה מרכזת תקן מקור'!A1040</f>
        <v>תשושים-אופק</v>
      </c>
      <c r="AB1040" s="189">
        <f>'טבלה מרכזת תקן מקור'!B1040</f>
        <v>60</v>
      </c>
      <c r="AC1040" s="189" t="str">
        <f>'טבלה מרכזת תקן מקור'!C1040</f>
        <v>מטבח וחדר אוכל</v>
      </c>
      <c r="AD1040" s="189" t="str">
        <f>'טבלה מרכזת תקן מקור'!D1040</f>
        <v>חדר אוכל-כלי הגשה</v>
      </c>
      <c r="AE1040" s="189" t="str">
        <f>'טבלה מרכזת תקן מקור'!E1040</f>
        <v>מרקיה, סלסלת לחם, סט מלח פלפל סוכר, מתקן מפיות, קיסמי שיניים</v>
      </c>
      <c r="AF1040" s="189">
        <f>'טבלה מרכזת תקן מקור'!F1040</f>
        <v>250</v>
      </c>
      <c r="AG1040" s="189">
        <f>'טבלה מרכזת תקן מקור'!G1040</f>
        <v>18</v>
      </c>
      <c r="AH1040" s="189">
        <f>'טבלה מרכזת תקן מקור'!H1040</f>
        <v>4500</v>
      </c>
    </row>
    <row r="1041" spans="2:34" ht="15" thickBot="1" x14ac:dyDescent="0.25">
      <c r="B1041" s="190" t="str">
        <f>תקן[[#This Row],[סוג מרכז]]</f>
        <v>תשושים-אופק</v>
      </c>
      <c r="C1041" s="190">
        <f>תקן[[#This Row],[גודל מרכז]]</f>
        <v>60</v>
      </c>
      <c r="D1041" s="190" t="str">
        <f>תקן[[#This Row],[סוג פריט]]</f>
        <v>מטבח וחדר אוכל</v>
      </c>
      <c r="E1041" s="190" t="str">
        <f>תקן[[#This Row],[קטגוריה]]</f>
        <v>מטבח</v>
      </c>
      <c r="F1041" s="177" t="str">
        <f>תקן[[#This Row],[תיאור הפריט]]</f>
        <v>עגלת 3 קומות</v>
      </c>
      <c r="G1041" s="190">
        <f>תקן[[#This Row],[עלות פריט]]</f>
        <v>1000</v>
      </c>
      <c r="H1041" s="190">
        <f>תקן[[#This Row],[כמות]]</f>
        <v>2</v>
      </c>
      <c r="I1041" s="190">
        <f>תקן[[#This Row],[סהכ עלות]]</f>
        <v>2000</v>
      </c>
      <c r="J1041" s="191"/>
      <c r="K1041" s="179" t="str">
        <f t="shared" si="182"/>
        <v>עגלת 3 קומות</v>
      </c>
      <c r="L1041" s="180"/>
      <c r="M1041" s="181">
        <f t="shared" si="180"/>
        <v>-2</v>
      </c>
      <c r="N1041" s="181">
        <f t="shared" si="181"/>
        <v>0</v>
      </c>
      <c r="O1041" s="180"/>
      <c r="P1041" s="192"/>
      <c r="Q1041" s="185" t="str">
        <f t="shared" si="187"/>
        <v>תשושים-אופק</v>
      </c>
      <c r="R1041" s="185">
        <f t="shared" si="188"/>
        <v>60</v>
      </c>
      <c r="S1041" s="185" t="str">
        <f t="shared" si="189"/>
        <v>מטבח וחדר אוכל</v>
      </c>
      <c r="T1041" s="186" t="str">
        <f t="shared" si="190"/>
        <v>עגלת 3 קומות</v>
      </c>
      <c r="U1041" s="187">
        <f t="shared" si="184"/>
        <v>0</v>
      </c>
      <c r="V1041" s="181">
        <f t="shared" si="185"/>
        <v>-2</v>
      </c>
      <c r="W1041" s="181">
        <f t="shared" si="186"/>
        <v>1000</v>
      </c>
      <c r="X1041" s="181">
        <f t="shared" si="183"/>
        <v>0</v>
      </c>
      <c r="Y1041" s="193"/>
      <c r="AA1041" s="189" t="str">
        <f>'טבלה מרכזת תקן מקור'!A1041</f>
        <v>תשושים-אופק</v>
      </c>
      <c r="AB1041" s="189">
        <f>'טבלה מרכזת תקן מקור'!B1041</f>
        <v>60</v>
      </c>
      <c r="AC1041" s="189" t="str">
        <f>'טבלה מרכזת תקן מקור'!C1041</f>
        <v>מטבח וחדר אוכל</v>
      </c>
      <c r="AD1041" s="189" t="str">
        <f>'טבלה מרכזת תקן מקור'!D1041</f>
        <v>מטבח</v>
      </c>
      <c r="AE1041" s="189" t="str">
        <f>'טבלה מרכזת תקן מקור'!E1041</f>
        <v>עגלת 3 קומות</v>
      </c>
      <c r="AF1041" s="189">
        <f>'טבלה מרכזת תקן מקור'!F1041</f>
        <v>1000</v>
      </c>
      <c r="AG1041" s="189">
        <f>'טבלה מרכזת תקן מקור'!G1041</f>
        <v>2</v>
      </c>
      <c r="AH1041" s="189">
        <f>'טבלה מרכזת תקן מקור'!H1041</f>
        <v>2000</v>
      </c>
    </row>
    <row r="1042" spans="2:34" ht="15" thickBot="1" x14ac:dyDescent="0.25">
      <c r="B1042" s="190" t="str">
        <f>תקן[[#This Row],[סוג מרכז]]</f>
        <v>תשושים-אופק</v>
      </c>
      <c r="C1042" s="190">
        <f>תקן[[#This Row],[גודל מרכז]]</f>
        <v>60</v>
      </c>
      <c r="D1042" s="190" t="str">
        <f>תקן[[#This Row],[סוג פריט]]</f>
        <v>מטבח וחדר אוכל</v>
      </c>
      <c r="E1042" s="190" t="str">
        <f>תקן[[#This Row],[קטגוריה]]</f>
        <v>מטבח</v>
      </c>
      <c r="F1042" s="177" t="str">
        <f>תקן[[#This Row],[תיאור הפריט]]</f>
        <v>עגלת נירוסטה לפח אשפה</v>
      </c>
      <c r="G1042" s="190">
        <f>תקן[[#This Row],[עלות פריט]]</f>
        <v>500</v>
      </c>
      <c r="H1042" s="190">
        <f>תקן[[#This Row],[כמות]]</f>
        <v>1</v>
      </c>
      <c r="I1042" s="190">
        <f>תקן[[#This Row],[סהכ עלות]]</f>
        <v>500</v>
      </c>
      <c r="J1042" s="191"/>
      <c r="K1042" s="179" t="str">
        <f t="shared" si="182"/>
        <v>עגלת נירוסטה לפח אשפה</v>
      </c>
      <c r="L1042" s="180"/>
      <c r="M1042" s="181">
        <f t="shared" si="180"/>
        <v>-1</v>
      </c>
      <c r="N1042" s="181">
        <f t="shared" si="181"/>
        <v>0</v>
      </c>
      <c r="O1042" s="180"/>
      <c r="P1042" s="192"/>
      <c r="Q1042" s="185" t="str">
        <f t="shared" si="187"/>
        <v>תשושים-אופק</v>
      </c>
      <c r="R1042" s="185">
        <f t="shared" si="188"/>
        <v>60</v>
      </c>
      <c r="S1042" s="185" t="str">
        <f t="shared" si="189"/>
        <v>מטבח וחדר אוכל</v>
      </c>
      <c r="T1042" s="186" t="str">
        <f t="shared" si="190"/>
        <v>עגלת נירוסטה לפח אשפה</v>
      </c>
      <c r="U1042" s="187">
        <f t="shared" si="184"/>
        <v>0</v>
      </c>
      <c r="V1042" s="181">
        <f t="shared" si="185"/>
        <v>-1</v>
      </c>
      <c r="W1042" s="181">
        <f t="shared" si="186"/>
        <v>500</v>
      </c>
      <c r="X1042" s="181">
        <f t="shared" si="183"/>
        <v>0</v>
      </c>
      <c r="Y1042" s="193"/>
      <c r="AA1042" s="189" t="str">
        <f>'טבלה מרכזת תקן מקור'!A1042</f>
        <v>תשושים-אופק</v>
      </c>
      <c r="AB1042" s="189">
        <f>'טבלה מרכזת תקן מקור'!B1042</f>
        <v>60</v>
      </c>
      <c r="AC1042" s="189" t="str">
        <f>'טבלה מרכזת תקן מקור'!C1042</f>
        <v>מטבח וחדר אוכל</v>
      </c>
      <c r="AD1042" s="189" t="str">
        <f>'טבלה מרכזת תקן מקור'!D1042</f>
        <v>מטבח</v>
      </c>
      <c r="AE1042" s="189" t="str">
        <f>'טבלה מרכזת תקן מקור'!E1042</f>
        <v>עגלת נירוסטה לפח אשפה</v>
      </c>
      <c r="AF1042" s="189">
        <f>'טבלה מרכזת תקן מקור'!F1042</f>
        <v>500</v>
      </c>
      <c r="AG1042" s="189">
        <f>'טבלה מרכזת תקן מקור'!G1042</f>
        <v>1</v>
      </c>
      <c r="AH1042" s="189">
        <f>'טבלה מרכזת תקן מקור'!H1042</f>
        <v>500</v>
      </c>
    </row>
    <row r="1043" spans="2:34" ht="15" thickBot="1" x14ac:dyDescent="0.25">
      <c r="B1043" s="190" t="str">
        <f>תקן[[#This Row],[סוג מרכז]]</f>
        <v>תשושים-אופק</v>
      </c>
      <c r="C1043" s="190">
        <f>תקן[[#This Row],[גודל מרכז]]</f>
        <v>60</v>
      </c>
      <c r="D1043" s="190" t="str">
        <f>תקן[[#This Row],[סוג פריט]]</f>
        <v>מטבח וחדר אוכל</v>
      </c>
      <c r="E1043" s="190" t="str">
        <f>תקן[[#This Row],[קטגוריה]]</f>
        <v>מטבח</v>
      </c>
      <c r="F1043" s="177" t="str">
        <f>תקן[[#This Row],[תיאור הפריט]]</f>
        <v>קומביסטימר+מעמד</v>
      </c>
      <c r="G1043" s="190">
        <f>תקן[[#This Row],[עלות פריט]]</f>
        <v>15000</v>
      </c>
      <c r="H1043" s="190">
        <f>תקן[[#This Row],[כמות]]</f>
        <v>2</v>
      </c>
      <c r="I1043" s="190">
        <f>תקן[[#This Row],[סהכ עלות]]</f>
        <v>30000</v>
      </c>
      <c r="J1043" s="191"/>
      <c r="K1043" s="179" t="str">
        <f t="shared" si="182"/>
        <v>קומביסטימר+מעמד</v>
      </c>
      <c r="L1043" s="180"/>
      <c r="M1043" s="181">
        <f t="shared" si="180"/>
        <v>-2</v>
      </c>
      <c r="N1043" s="181">
        <f t="shared" si="181"/>
        <v>0</v>
      </c>
      <c r="O1043" s="180"/>
      <c r="P1043" s="192"/>
      <c r="Q1043" s="185" t="str">
        <f t="shared" si="187"/>
        <v>תשושים-אופק</v>
      </c>
      <c r="R1043" s="185">
        <f t="shared" si="188"/>
        <v>60</v>
      </c>
      <c r="S1043" s="185" t="str">
        <f t="shared" si="189"/>
        <v>מטבח וחדר אוכל</v>
      </c>
      <c r="T1043" s="186" t="str">
        <f t="shared" si="190"/>
        <v>קומביסטימר+מעמד</v>
      </c>
      <c r="U1043" s="187">
        <f t="shared" si="184"/>
        <v>0</v>
      </c>
      <c r="V1043" s="181">
        <f t="shared" si="185"/>
        <v>-2</v>
      </c>
      <c r="W1043" s="181">
        <f t="shared" si="186"/>
        <v>15000</v>
      </c>
      <c r="X1043" s="181">
        <f t="shared" si="183"/>
        <v>0</v>
      </c>
      <c r="Y1043" s="193"/>
      <c r="AA1043" s="189" t="str">
        <f>'טבלה מרכזת תקן מקור'!A1043</f>
        <v>תשושים-אופק</v>
      </c>
      <c r="AB1043" s="189">
        <f>'טבלה מרכזת תקן מקור'!B1043</f>
        <v>60</v>
      </c>
      <c r="AC1043" s="189" t="str">
        <f>'טבלה מרכזת תקן מקור'!C1043</f>
        <v>מטבח וחדר אוכל</v>
      </c>
      <c r="AD1043" s="189" t="str">
        <f>'טבלה מרכזת תקן מקור'!D1043</f>
        <v>מטבח</v>
      </c>
      <c r="AE1043" s="189" t="str">
        <f>'טבלה מרכזת תקן מקור'!E1043</f>
        <v>קומביסטימר+מעמד</v>
      </c>
      <c r="AF1043" s="189">
        <f>'טבלה מרכזת תקן מקור'!F1043</f>
        <v>15000</v>
      </c>
      <c r="AG1043" s="189">
        <f>'טבלה מרכזת תקן מקור'!G1043</f>
        <v>2</v>
      </c>
      <c r="AH1043" s="189">
        <f>'טבלה מרכזת תקן מקור'!H1043</f>
        <v>30000</v>
      </c>
    </row>
    <row r="1044" spans="2:34" ht="15" thickBot="1" x14ac:dyDescent="0.25">
      <c r="B1044" s="190" t="str">
        <f>תקן[[#This Row],[סוג מרכז]]</f>
        <v>תשושים-אופק</v>
      </c>
      <c r="C1044" s="190">
        <f>תקן[[#This Row],[גודל מרכז]]</f>
        <v>60</v>
      </c>
      <c r="D1044" s="190" t="str">
        <f>תקן[[#This Row],[סוג פריט]]</f>
        <v>מטבח וחדר אוכל</v>
      </c>
      <c r="E1044" s="190" t="str">
        <f>תקן[[#This Row],[קטגוריה]]</f>
        <v>מטבח</v>
      </c>
      <c r="F1044" s="177" t="str">
        <f>תקן[[#This Row],[תיאור הפריט]]</f>
        <v>קוצץ ירקות מקצועי</v>
      </c>
      <c r="G1044" s="190">
        <f>תקן[[#This Row],[עלות פריט]]</f>
        <v>5000</v>
      </c>
      <c r="H1044" s="190">
        <f>תקן[[#This Row],[כמות]]</f>
        <v>1</v>
      </c>
      <c r="I1044" s="190">
        <f>תקן[[#This Row],[סהכ עלות]]</f>
        <v>5000</v>
      </c>
      <c r="J1044" s="191"/>
      <c r="K1044" s="179" t="str">
        <f t="shared" si="182"/>
        <v>קוצץ ירקות מקצועי</v>
      </c>
      <c r="L1044" s="180"/>
      <c r="M1044" s="181">
        <f t="shared" si="180"/>
        <v>-1</v>
      </c>
      <c r="N1044" s="181">
        <f t="shared" si="181"/>
        <v>0</v>
      </c>
      <c r="O1044" s="180"/>
      <c r="P1044" s="192"/>
      <c r="Q1044" s="185" t="str">
        <f t="shared" si="187"/>
        <v>תשושים-אופק</v>
      </c>
      <c r="R1044" s="185">
        <f t="shared" si="188"/>
        <v>60</v>
      </c>
      <c r="S1044" s="185" t="str">
        <f t="shared" si="189"/>
        <v>מטבח וחדר אוכל</v>
      </c>
      <c r="T1044" s="186" t="str">
        <f t="shared" si="190"/>
        <v>קוצץ ירקות מקצועי</v>
      </c>
      <c r="U1044" s="187">
        <f t="shared" si="184"/>
        <v>0</v>
      </c>
      <c r="V1044" s="181">
        <f t="shared" si="185"/>
        <v>-1</v>
      </c>
      <c r="W1044" s="181">
        <f t="shared" si="186"/>
        <v>5000</v>
      </c>
      <c r="X1044" s="181">
        <f t="shared" si="183"/>
        <v>0</v>
      </c>
      <c r="Y1044" s="193"/>
      <c r="AA1044" s="189" t="str">
        <f>'טבלה מרכזת תקן מקור'!A1044</f>
        <v>תשושים-אופק</v>
      </c>
      <c r="AB1044" s="189">
        <f>'טבלה מרכזת תקן מקור'!B1044</f>
        <v>60</v>
      </c>
      <c r="AC1044" s="189" t="str">
        <f>'טבלה מרכזת תקן מקור'!C1044</f>
        <v>מטבח וחדר אוכל</v>
      </c>
      <c r="AD1044" s="189" t="str">
        <f>'טבלה מרכזת תקן מקור'!D1044</f>
        <v>מטבח</v>
      </c>
      <c r="AE1044" s="189" t="str">
        <f>'טבלה מרכזת תקן מקור'!E1044</f>
        <v>קוצץ ירקות מקצועי</v>
      </c>
      <c r="AF1044" s="189">
        <f>'טבלה מרכזת תקן מקור'!F1044</f>
        <v>5000</v>
      </c>
      <c r="AG1044" s="189">
        <f>'טבלה מרכזת תקן מקור'!G1044</f>
        <v>1</v>
      </c>
      <c r="AH1044" s="189">
        <f>'טבלה מרכזת תקן מקור'!H1044</f>
        <v>5000</v>
      </c>
    </row>
    <row r="1045" spans="2:34" ht="43.5" thickBot="1" x14ac:dyDescent="0.25">
      <c r="B1045" s="190" t="str">
        <f>תקן[[#This Row],[סוג מרכז]]</f>
        <v>תשושים-אופק</v>
      </c>
      <c r="C1045" s="190">
        <f>תקן[[#This Row],[גודל מרכז]]</f>
        <v>60</v>
      </c>
      <c r="D1045" s="190" t="str">
        <f>תקן[[#This Row],[סוג פריט]]</f>
        <v>מטבח וחדר אוכל</v>
      </c>
      <c r="E1045" s="190" t="str">
        <f>תקן[[#This Row],[קטגוריה]]</f>
        <v>חדר אוכל-כלי הגשה</v>
      </c>
      <c r="F1045" s="177" t="str">
        <f>תקן[[#This Row],[תיאור הפריט]]</f>
        <v>קערות הגשה, מצקות וכפות הגשה, ארגזי פלסטויק לאיסוף</v>
      </c>
      <c r="G1045" s="190">
        <f>תקן[[#This Row],[עלות פריט]]</f>
        <v>1200</v>
      </c>
      <c r="H1045" s="190">
        <f>תקן[[#This Row],[כמות]]</f>
        <v>3</v>
      </c>
      <c r="I1045" s="190">
        <f>תקן[[#This Row],[סהכ עלות]]</f>
        <v>3600</v>
      </c>
      <c r="J1045" s="191"/>
      <c r="K1045" s="179" t="str">
        <f t="shared" si="182"/>
        <v>קערות הגשה, מצקות וכפות הגשה, ארגזי פלסטויק לאיסוף</v>
      </c>
      <c r="L1045" s="180"/>
      <c r="M1045" s="181">
        <f t="shared" si="180"/>
        <v>-3</v>
      </c>
      <c r="N1045" s="181">
        <f t="shared" si="181"/>
        <v>0</v>
      </c>
      <c r="O1045" s="180"/>
      <c r="P1045" s="192"/>
      <c r="Q1045" s="185" t="str">
        <f t="shared" si="187"/>
        <v>תשושים-אופק</v>
      </c>
      <c r="R1045" s="185">
        <f t="shared" si="188"/>
        <v>60</v>
      </c>
      <c r="S1045" s="185" t="str">
        <f t="shared" si="189"/>
        <v>מטבח וחדר אוכל</v>
      </c>
      <c r="T1045" s="186" t="str">
        <f t="shared" si="190"/>
        <v>קערות הגשה, מצקות וכפות הגשה, ארגזי פלסטויק לאיסוף</v>
      </c>
      <c r="U1045" s="187">
        <f t="shared" si="184"/>
        <v>0</v>
      </c>
      <c r="V1045" s="181">
        <f t="shared" si="185"/>
        <v>-3</v>
      </c>
      <c r="W1045" s="181">
        <f t="shared" si="186"/>
        <v>1200</v>
      </c>
      <c r="X1045" s="181">
        <f t="shared" si="183"/>
        <v>0</v>
      </c>
      <c r="Y1045" s="193"/>
      <c r="AA1045" s="189" t="str">
        <f>'טבלה מרכזת תקן מקור'!A1045</f>
        <v>תשושים-אופק</v>
      </c>
      <c r="AB1045" s="189">
        <f>'טבלה מרכזת תקן מקור'!B1045</f>
        <v>60</v>
      </c>
      <c r="AC1045" s="189" t="str">
        <f>'טבלה מרכזת תקן מקור'!C1045</f>
        <v>מטבח וחדר אוכל</v>
      </c>
      <c r="AD1045" s="189" t="str">
        <f>'טבלה מרכזת תקן מקור'!D1045</f>
        <v>חדר אוכל-כלי הגשה</v>
      </c>
      <c r="AE1045" s="189" t="str">
        <f>'טבלה מרכזת תקן מקור'!E1045</f>
        <v>קערות הגשה, מצקות וכפות הגשה, ארגזי פלסטויק לאיסוף</v>
      </c>
      <c r="AF1045" s="189">
        <f>'טבלה מרכזת תקן מקור'!F1045</f>
        <v>1200</v>
      </c>
      <c r="AG1045" s="189">
        <f>'טבלה מרכזת תקן מקור'!G1045</f>
        <v>3</v>
      </c>
      <c r="AH1045" s="189">
        <f>'טבלה מרכזת תקן מקור'!H1045</f>
        <v>3600</v>
      </c>
    </row>
    <row r="1046" spans="2:34" ht="29.25" thickBot="1" x14ac:dyDescent="0.25">
      <c r="B1046" s="190" t="str">
        <f>תקן[[#This Row],[סוג מרכז]]</f>
        <v>תשושים-אופק</v>
      </c>
      <c r="C1046" s="190">
        <f>תקן[[#This Row],[גודל מרכז]]</f>
        <v>60</v>
      </c>
      <c r="D1046" s="190" t="str">
        <f>תקן[[#This Row],[סוג פריט]]</f>
        <v>מטבח וחדר אוכל</v>
      </c>
      <c r="E1046" s="190" t="str">
        <f>תקן[[#This Row],[קטגוריה]]</f>
        <v>כלי הכנה-מטבח מחמם</v>
      </c>
      <c r="F1046" s="177" t="str">
        <f>תקן[[#This Row],[תיאור הפריט]]</f>
        <v>קערות וקעריות מסוגים שונים</v>
      </c>
      <c r="G1046" s="190">
        <f>תקן[[#This Row],[עלות פריט]]</f>
        <v>500</v>
      </c>
      <c r="H1046" s="190">
        <f>תקן[[#This Row],[כמות]]</f>
        <v>2</v>
      </c>
      <c r="I1046" s="190">
        <f>תקן[[#This Row],[סהכ עלות]]</f>
        <v>1000</v>
      </c>
      <c r="J1046" s="191"/>
      <c r="K1046" s="179" t="str">
        <f t="shared" si="182"/>
        <v>קערות וקעריות מסוגים שונים</v>
      </c>
      <c r="L1046" s="180"/>
      <c r="M1046" s="181">
        <f t="shared" si="180"/>
        <v>-2</v>
      </c>
      <c r="N1046" s="181">
        <f t="shared" si="181"/>
        <v>0</v>
      </c>
      <c r="O1046" s="180"/>
      <c r="P1046" s="192"/>
      <c r="Q1046" s="185" t="str">
        <f t="shared" si="187"/>
        <v>תשושים-אופק</v>
      </c>
      <c r="R1046" s="185">
        <f t="shared" si="188"/>
        <v>60</v>
      </c>
      <c r="S1046" s="185" t="str">
        <f t="shared" si="189"/>
        <v>מטבח וחדר אוכל</v>
      </c>
      <c r="T1046" s="186" t="str">
        <f t="shared" si="190"/>
        <v>קערות וקעריות מסוגים שונים</v>
      </c>
      <c r="U1046" s="187">
        <f t="shared" si="184"/>
        <v>0</v>
      </c>
      <c r="V1046" s="181">
        <f t="shared" si="185"/>
        <v>-2</v>
      </c>
      <c r="W1046" s="181">
        <f t="shared" si="186"/>
        <v>500</v>
      </c>
      <c r="X1046" s="181">
        <f t="shared" si="183"/>
        <v>0</v>
      </c>
      <c r="Y1046" s="193"/>
      <c r="AA1046" s="189" t="str">
        <f>'טבלה מרכזת תקן מקור'!A1046</f>
        <v>תשושים-אופק</v>
      </c>
      <c r="AB1046" s="189">
        <f>'טבלה מרכזת תקן מקור'!B1046</f>
        <v>60</v>
      </c>
      <c r="AC1046" s="189" t="str">
        <f>'טבלה מרכזת תקן מקור'!C1046</f>
        <v>מטבח וחדר אוכל</v>
      </c>
      <c r="AD1046" s="189" t="str">
        <f>'טבלה מרכזת תקן מקור'!D1046</f>
        <v>כלי הכנה-מטבח מחמם</v>
      </c>
      <c r="AE1046" s="189" t="str">
        <f>'טבלה מרכזת תקן מקור'!E1046</f>
        <v>קערות וקעריות מסוגים שונים</v>
      </c>
      <c r="AF1046" s="189">
        <f>'טבלה מרכזת תקן מקור'!F1046</f>
        <v>500</v>
      </c>
      <c r="AG1046" s="189">
        <f>'טבלה מרכזת תקן מקור'!G1046</f>
        <v>2</v>
      </c>
      <c r="AH1046" s="189">
        <f>'טבלה מרכזת תקן מקור'!H1046</f>
        <v>1000</v>
      </c>
    </row>
    <row r="1047" spans="2:34" ht="29.25" thickBot="1" x14ac:dyDescent="0.25">
      <c r="B1047" s="190" t="str">
        <f>תקן[[#This Row],[סוג מרכז]]</f>
        <v>תשושים-אופק</v>
      </c>
      <c r="C1047" s="190">
        <f>תקן[[#This Row],[גודל מרכז]]</f>
        <v>60</v>
      </c>
      <c r="D1047" s="190" t="str">
        <f>תקן[[#This Row],[סוג פריט]]</f>
        <v>מטבח וחדר אוכל</v>
      </c>
      <c r="E1047" s="190" t="str">
        <f>תקן[[#This Row],[קטגוריה]]</f>
        <v>מטבח</v>
      </c>
      <c r="F1047" s="177" t="str">
        <f>תקן[[#This Row],[תיאור הפריט]]</f>
        <v>שולחן ( 2 מ') עם כיור כפול + מדף תחתוןן</v>
      </c>
      <c r="G1047" s="190">
        <f>תקן[[#This Row],[עלות פריט]]</f>
        <v>4200</v>
      </c>
      <c r="H1047" s="190">
        <f>תקן[[#This Row],[כמות]]</f>
        <v>1</v>
      </c>
      <c r="I1047" s="190">
        <f>תקן[[#This Row],[סהכ עלות]]</f>
        <v>4200</v>
      </c>
      <c r="J1047" s="191"/>
      <c r="K1047" s="179" t="str">
        <f t="shared" si="182"/>
        <v>שולחן ( 2 מ') עם כיור כפול + מדף תחתוןן</v>
      </c>
      <c r="L1047" s="180"/>
      <c r="M1047" s="181">
        <f t="shared" si="180"/>
        <v>-1</v>
      </c>
      <c r="N1047" s="181">
        <f t="shared" si="181"/>
        <v>0</v>
      </c>
      <c r="O1047" s="180"/>
      <c r="P1047" s="192"/>
      <c r="Q1047" s="185" t="str">
        <f t="shared" si="187"/>
        <v>תשושים-אופק</v>
      </c>
      <c r="R1047" s="185">
        <f t="shared" si="188"/>
        <v>60</v>
      </c>
      <c r="S1047" s="185" t="str">
        <f t="shared" si="189"/>
        <v>מטבח וחדר אוכל</v>
      </c>
      <c r="T1047" s="186" t="str">
        <f t="shared" si="190"/>
        <v>שולחן ( 2 מ') עם כיור כפול + מדף תחתוןן</v>
      </c>
      <c r="U1047" s="187">
        <f t="shared" si="184"/>
        <v>0</v>
      </c>
      <c r="V1047" s="181">
        <f t="shared" si="185"/>
        <v>-1</v>
      </c>
      <c r="W1047" s="181">
        <f t="shared" si="186"/>
        <v>4200</v>
      </c>
      <c r="X1047" s="181">
        <f t="shared" si="183"/>
        <v>0</v>
      </c>
      <c r="Y1047" s="193"/>
      <c r="AA1047" s="189" t="str">
        <f>'טבלה מרכזת תקן מקור'!A1047</f>
        <v>תשושים-אופק</v>
      </c>
      <c r="AB1047" s="189">
        <f>'טבלה מרכזת תקן מקור'!B1047</f>
        <v>60</v>
      </c>
      <c r="AC1047" s="189" t="str">
        <f>'טבלה מרכזת תקן מקור'!C1047</f>
        <v>מטבח וחדר אוכל</v>
      </c>
      <c r="AD1047" s="189" t="str">
        <f>'טבלה מרכזת תקן מקור'!D1047</f>
        <v>מטבח</v>
      </c>
      <c r="AE1047" s="189" t="str">
        <f>'טבלה מרכזת תקן מקור'!E1047</f>
        <v>שולחן ( 2 מ') עם כיור כפול + מדף תחתוןן</v>
      </c>
      <c r="AF1047" s="189">
        <f>'טבלה מרכזת תקן מקור'!F1047</f>
        <v>4200</v>
      </c>
      <c r="AG1047" s="189">
        <f>'טבלה מרכזת תקן מקור'!G1047</f>
        <v>1</v>
      </c>
      <c r="AH1047" s="189">
        <f>'טבלה מרכזת תקן מקור'!H1047</f>
        <v>4200</v>
      </c>
    </row>
    <row r="1048" spans="2:34" ht="29.25" thickBot="1" x14ac:dyDescent="0.25">
      <c r="B1048" s="190" t="str">
        <f>תקן[[#This Row],[סוג מרכז]]</f>
        <v>תשושים-אופק</v>
      </c>
      <c r="C1048" s="190">
        <f>תקן[[#This Row],[גודל מרכז]]</f>
        <v>60</v>
      </c>
      <c r="D1048" s="190" t="str">
        <f>תקן[[#This Row],[סוג פריט]]</f>
        <v>מטבח וחדר אוכל</v>
      </c>
      <c r="E1048" s="190" t="str">
        <f>תקן[[#This Row],[קטגוריה]]</f>
        <v>מטבח</v>
      </c>
      <c r="F1048" s="177" t="str">
        <f>תקן[[#This Row],[תיאור הפריט]]</f>
        <v>שולחן עבודה ללא כיורים + מדף תחתון</v>
      </c>
      <c r="G1048" s="190">
        <f>תקן[[#This Row],[עלות פריט]]</f>
        <v>2500</v>
      </c>
      <c r="H1048" s="190">
        <f>תקן[[#This Row],[כמות]]</f>
        <v>2</v>
      </c>
      <c r="I1048" s="190">
        <f>תקן[[#This Row],[סהכ עלות]]</f>
        <v>5000</v>
      </c>
      <c r="J1048" s="191"/>
      <c r="K1048" s="179" t="str">
        <f t="shared" si="182"/>
        <v>שולחן עבודה ללא כיורים + מדף תחתון</v>
      </c>
      <c r="L1048" s="180"/>
      <c r="M1048" s="181">
        <f t="shared" si="180"/>
        <v>-2</v>
      </c>
      <c r="N1048" s="181">
        <f t="shared" si="181"/>
        <v>0</v>
      </c>
      <c r="O1048" s="180"/>
      <c r="P1048" s="192"/>
      <c r="Q1048" s="185" t="str">
        <f t="shared" si="187"/>
        <v>תשושים-אופק</v>
      </c>
      <c r="R1048" s="185">
        <f t="shared" si="188"/>
        <v>60</v>
      </c>
      <c r="S1048" s="185" t="str">
        <f t="shared" si="189"/>
        <v>מטבח וחדר אוכל</v>
      </c>
      <c r="T1048" s="186" t="str">
        <f t="shared" si="190"/>
        <v>שולחן עבודה ללא כיורים + מדף תחתון</v>
      </c>
      <c r="U1048" s="187">
        <f t="shared" si="184"/>
        <v>0</v>
      </c>
      <c r="V1048" s="181">
        <f t="shared" si="185"/>
        <v>-2</v>
      </c>
      <c r="W1048" s="181">
        <f t="shared" si="186"/>
        <v>2500</v>
      </c>
      <c r="X1048" s="181">
        <f t="shared" si="183"/>
        <v>0</v>
      </c>
      <c r="Y1048" s="193"/>
      <c r="AA1048" s="189" t="str">
        <f>'טבלה מרכזת תקן מקור'!A1048</f>
        <v>תשושים-אופק</v>
      </c>
      <c r="AB1048" s="189">
        <f>'טבלה מרכזת תקן מקור'!B1048</f>
        <v>60</v>
      </c>
      <c r="AC1048" s="189" t="str">
        <f>'טבלה מרכזת תקן מקור'!C1048</f>
        <v>מטבח וחדר אוכל</v>
      </c>
      <c r="AD1048" s="189" t="str">
        <f>'טבלה מרכזת תקן מקור'!D1048</f>
        <v>מטבח</v>
      </c>
      <c r="AE1048" s="189" t="str">
        <f>'טבלה מרכזת תקן מקור'!E1048</f>
        <v>שולחן עבודה ללא כיורים + מדף תחתון</v>
      </c>
      <c r="AF1048" s="189">
        <f>'טבלה מרכזת תקן מקור'!F1048</f>
        <v>2500</v>
      </c>
      <c r="AG1048" s="189">
        <f>'טבלה מרכזת תקן מקור'!G1048</f>
        <v>2</v>
      </c>
      <c r="AH1048" s="189">
        <f>'טבלה מרכזת תקן מקור'!H1048</f>
        <v>5000</v>
      </c>
    </row>
    <row r="1049" spans="2:34" ht="29.25" thickBot="1" x14ac:dyDescent="0.25">
      <c r="B1049" s="190" t="str">
        <f>תקן[[#This Row],[סוג מרכז]]</f>
        <v>תשושים-אופק</v>
      </c>
      <c r="C1049" s="190">
        <f>תקן[[#This Row],[גודל מרכז]]</f>
        <v>60</v>
      </c>
      <c r="D1049" s="190" t="str">
        <f>תקן[[#This Row],[סוג פריט]]</f>
        <v>מטבח וחדר אוכל</v>
      </c>
      <c r="E1049" s="190" t="str">
        <f>תקן[[#This Row],[קטגוריה]]</f>
        <v>מטבח</v>
      </c>
      <c r="F1049" s="177" t="str">
        <f>תקן[[#This Row],[תיאור הפריט]]</f>
        <v>שולחן עם כיור יחיד ( 2 מ') + מדף תחתוןן</v>
      </c>
      <c r="G1049" s="190">
        <f>תקן[[#This Row],[עלות פריט]]</f>
        <v>3500</v>
      </c>
      <c r="H1049" s="190">
        <f>תקן[[#This Row],[כמות]]</f>
        <v>1</v>
      </c>
      <c r="I1049" s="190">
        <f>תקן[[#This Row],[סהכ עלות]]</f>
        <v>3500</v>
      </c>
      <c r="J1049" s="191"/>
      <c r="K1049" s="179" t="str">
        <f t="shared" si="182"/>
        <v>שולחן עם כיור יחיד ( 2 מ') + מדף תחתוןן</v>
      </c>
      <c r="L1049" s="180"/>
      <c r="M1049" s="181">
        <f t="shared" si="180"/>
        <v>-1</v>
      </c>
      <c r="N1049" s="181">
        <f t="shared" si="181"/>
        <v>0</v>
      </c>
      <c r="O1049" s="180"/>
      <c r="P1049" s="192"/>
      <c r="Q1049" s="185" t="str">
        <f t="shared" si="187"/>
        <v>תשושים-אופק</v>
      </c>
      <c r="R1049" s="185">
        <f t="shared" si="188"/>
        <v>60</v>
      </c>
      <c r="S1049" s="185" t="str">
        <f t="shared" si="189"/>
        <v>מטבח וחדר אוכל</v>
      </c>
      <c r="T1049" s="186" t="str">
        <f t="shared" si="190"/>
        <v>שולחן עם כיור יחיד ( 2 מ') + מדף תחתוןן</v>
      </c>
      <c r="U1049" s="187">
        <f t="shared" si="184"/>
        <v>0</v>
      </c>
      <c r="V1049" s="181">
        <f t="shared" si="185"/>
        <v>-1</v>
      </c>
      <c r="W1049" s="181">
        <f t="shared" si="186"/>
        <v>3500</v>
      </c>
      <c r="X1049" s="181">
        <f t="shared" si="183"/>
        <v>0</v>
      </c>
      <c r="Y1049" s="193"/>
      <c r="AA1049" s="189" t="str">
        <f>'טבלה מרכזת תקן מקור'!A1049</f>
        <v>תשושים-אופק</v>
      </c>
      <c r="AB1049" s="189">
        <f>'טבלה מרכזת תקן מקור'!B1049</f>
        <v>60</v>
      </c>
      <c r="AC1049" s="189" t="str">
        <f>'טבלה מרכזת תקן מקור'!C1049</f>
        <v>מטבח וחדר אוכל</v>
      </c>
      <c r="AD1049" s="189" t="str">
        <f>'טבלה מרכזת תקן מקור'!D1049</f>
        <v>מטבח</v>
      </c>
      <c r="AE1049" s="189" t="str">
        <f>'טבלה מרכזת תקן מקור'!E1049</f>
        <v>שולחן עם כיור יחיד ( 2 מ') + מדף תחתוןן</v>
      </c>
      <c r="AF1049" s="189">
        <f>'טבלה מרכזת תקן מקור'!F1049</f>
        <v>3500</v>
      </c>
      <c r="AG1049" s="189">
        <f>'טבלה מרכזת תקן מקור'!G1049</f>
        <v>1</v>
      </c>
      <c r="AH1049" s="189">
        <f>'טבלה מרכזת תקן מקור'!H1049</f>
        <v>3500</v>
      </c>
    </row>
    <row r="1050" spans="2:34" ht="15" thickBot="1" x14ac:dyDescent="0.25">
      <c r="B1050" s="190" t="str">
        <f>תקן[[#This Row],[סוג מרכז]]</f>
        <v>תשושים-אופק</v>
      </c>
      <c r="C1050" s="190">
        <f>תקן[[#This Row],[גודל מרכז]]</f>
        <v>60</v>
      </c>
      <c r="D1050" s="190" t="str">
        <f>תקן[[#This Row],[סוג פריט]]</f>
        <v>מטבח וחדר אוכל</v>
      </c>
      <c r="E1050" s="190" t="str">
        <f>תקן[[#This Row],[קטגוריה]]</f>
        <v>מטבח</v>
      </c>
      <c r="F1050" s="177" t="str">
        <f>תקן[[#This Row],[תיאור הפריט]]</f>
        <v>תנור בישול ואפייה</v>
      </c>
      <c r="G1050" s="190">
        <f>תקן[[#This Row],[עלות פריט]]</f>
        <v>6500</v>
      </c>
      <c r="H1050" s="190">
        <f>תקן[[#This Row],[כמות]]</f>
        <v>1</v>
      </c>
      <c r="I1050" s="190">
        <f>תקן[[#This Row],[סהכ עלות]]</f>
        <v>6500</v>
      </c>
      <c r="J1050" s="191"/>
      <c r="K1050" s="179" t="str">
        <f t="shared" si="182"/>
        <v>תנור בישול ואפייה</v>
      </c>
      <c r="L1050" s="180"/>
      <c r="M1050" s="181">
        <f t="shared" ref="M1050:M1112" si="191">IF(L1050-H1050&lt;&gt;0,L1050-H1050,0)</f>
        <v>-1</v>
      </c>
      <c r="N1050" s="181">
        <f t="shared" ref="N1050:N1112" si="192">L1050*G1050</f>
        <v>0</v>
      </c>
      <c r="O1050" s="180"/>
      <c r="P1050" s="192"/>
      <c r="Q1050" s="185" t="str">
        <f t="shared" si="187"/>
        <v>תשושים-אופק</v>
      </c>
      <c r="R1050" s="185">
        <f t="shared" si="188"/>
        <v>60</v>
      </c>
      <c r="S1050" s="185" t="str">
        <f t="shared" si="189"/>
        <v>מטבח וחדר אוכל</v>
      </c>
      <c r="T1050" s="186" t="str">
        <f t="shared" si="190"/>
        <v>תנור בישול ואפייה</v>
      </c>
      <c r="U1050" s="187">
        <f t="shared" si="184"/>
        <v>0</v>
      </c>
      <c r="V1050" s="181">
        <f t="shared" si="185"/>
        <v>-1</v>
      </c>
      <c r="W1050" s="181">
        <f t="shared" si="186"/>
        <v>6500</v>
      </c>
      <c r="X1050" s="181">
        <f t="shared" si="183"/>
        <v>0</v>
      </c>
      <c r="Y1050" s="193"/>
      <c r="AA1050" s="189" t="str">
        <f>'טבלה מרכזת תקן מקור'!A1050</f>
        <v>תשושים-אופק</v>
      </c>
      <c r="AB1050" s="189">
        <f>'טבלה מרכזת תקן מקור'!B1050</f>
        <v>60</v>
      </c>
      <c r="AC1050" s="189" t="str">
        <f>'טבלה מרכזת תקן מקור'!C1050</f>
        <v>מטבח וחדר אוכל</v>
      </c>
      <c r="AD1050" s="189" t="str">
        <f>'טבלה מרכזת תקן מקור'!D1050</f>
        <v>מטבח</v>
      </c>
      <c r="AE1050" s="189" t="str">
        <f>'טבלה מרכזת תקן מקור'!E1050</f>
        <v>תנור בישול ואפייה</v>
      </c>
      <c r="AF1050" s="189">
        <f>'טבלה מרכזת תקן מקור'!F1050</f>
        <v>6500</v>
      </c>
      <c r="AG1050" s="189">
        <f>'טבלה מרכזת תקן מקור'!G1050</f>
        <v>1</v>
      </c>
      <c r="AH1050" s="189">
        <f>'טבלה מרכזת תקן מקור'!H1050</f>
        <v>6500</v>
      </c>
    </row>
    <row r="1051" spans="2:34" ht="15" thickBot="1" x14ac:dyDescent="0.25">
      <c r="B1051" s="190" t="str">
        <f>תקן[[#This Row],[סוג מרכז]]</f>
        <v>תשושים-אופק</v>
      </c>
      <c r="C1051" s="190">
        <f>תקן[[#This Row],[גודל מרכז]]</f>
        <v>60</v>
      </c>
      <c r="D1051" s="190" t="str">
        <f>תקן[[#This Row],[סוג פריט]]</f>
        <v>מטבח וחדר אוכל</v>
      </c>
      <c r="E1051" s="190" t="str">
        <f>תקן[[#This Row],[קטגוריה]]</f>
        <v>מטבח</v>
      </c>
      <c r="F1051" s="177" t="str">
        <f>תקן[[#This Row],[תיאור הפריט]]</f>
        <v>תנור מיקרוגל</v>
      </c>
      <c r="G1051" s="190">
        <f>תקן[[#This Row],[עלות פריט]]</f>
        <v>1200</v>
      </c>
      <c r="H1051" s="190">
        <f>תקן[[#This Row],[כמות]]</f>
        <v>1</v>
      </c>
      <c r="I1051" s="190">
        <f>תקן[[#This Row],[סהכ עלות]]</f>
        <v>1200</v>
      </c>
      <c r="J1051" s="191"/>
      <c r="K1051" s="179" t="str">
        <f t="shared" ref="K1051:K1113" si="193">F1051</f>
        <v>תנור מיקרוגל</v>
      </c>
      <c r="L1051" s="180"/>
      <c r="M1051" s="181">
        <f t="shared" si="191"/>
        <v>-1</v>
      </c>
      <c r="N1051" s="181">
        <f t="shared" si="192"/>
        <v>0</v>
      </c>
      <c r="O1051" s="180"/>
      <c r="P1051" s="192"/>
      <c r="Q1051" s="185" t="str">
        <f t="shared" si="187"/>
        <v>תשושים-אופק</v>
      </c>
      <c r="R1051" s="185">
        <f t="shared" si="188"/>
        <v>60</v>
      </c>
      <c r="S1051" s="185" t="str">
        <f t="shared" si="189"/>
        <v>מטבח וחדר אוכל</v>
      </c>
      <c r="T1051" s="186" t="str">
        <f t="shared" si="190"/>
        <v>תנור מיקרוגל</v>
      </c>
      <c r="U1051" s="187">
        <f t="shared" si="184"/>
        <v>0</v>
      </c>
      <c r="V1051" s="181">
        <f t="shared" si="185"/>
        <v>-1</v>
      </c>
      <c r="W1051" s="181">
        <f t="shared" si="186"/>
        <v>1200</v>
      </c>
      <c r="X1051" s="181">
        <f t="shared" ref="X1051:X1113" si="194">W1051*U1051</f>
        <v>0</v>
      </c>
      <c r="Y1051" s="193"/>
      <c r="AA1051" s="189" t="str">
        <f>'טבלה מרכזת תקן מקור'!A1051</f>
        <v>תשושים-אופק</v>
      </c>
      <c r="AB1051" s="189">
        <f>'טבלה מרכזת תקן מקור'!B1051</f>
        <v>60</v>
      </c>
      <c r="AC1051" s="189" t="str">
        <f>'טבלה מרכזת תקן מקור'!C1051</f>
        <v>מטבח וחדר אוכל</v>
      </c>
      <c r="AD1051" s="189" t="str">
        <f>'טבלה מרכזת תקן מקור'!D1051</f>
        <v>מטבח</v>
      </c>
      <c r="AE1051" s="189" t="str">
        <f>'טבלה מרכזת תקן מקור'!E1051</f>
        <v>תנור מיקרוגל</v>
      </c>
      <c r="AF1051" s="189">
        <f>'טבלה מרכזת תקן מקור'!F1051</f>
        <v>1200</v>
      </c>
      <c r="AG1051" s="189">
        <f>'טבלה מרכזת תקן מקור'!G1051</f>
        <v>1</v>
      </c>
      <c r="AH1051" s="189">
        <f>'טבלה מרכזת תקן מקור'!H1051</f>
        <v>1200</v>
      </c>
    </row>
    <row r="1052" spans="2:34" ht="29.25" thickBot="1" x14ac:dyDescent="0.25">
      <c r="B1052" s="190" t="str">
        <f>תקן[[#This Row],[סוג מרכז]]</f>
        <v>תשושים-אופק</v>
      </c>
      <c r="C1052" s="190">
        <f>תקן[[#This Row],[גודל מרכז]]</f>
        <v>60</v>
      </c>
      <c r="D1052" s="190" t="str">
        <f>תקן[[#This Row],[סוג פריט]]</f>
        <v>מטבח וחדר אוכל</v>
      </c>
      <c r="E1052" s="190" t="str">
        <f>תקן[[#This Row],[קטגוריה]]</f>
        <v>חדר אוכל</v>
      </c>
      <c r="F1052" s="177" t="str">
        <f>תקן[[#This Row],[תיאור הפריט]]</f>
        <v>תפריט דיגיטלי עם אפשרות להזמנות</v>
      </c>
      <c r="G1052" s="190">
        <f>תקן[[#This Row],[עלות פריט]]</f>
        <v>2500</v>
      </c>
      <c r="H1052" s="190">
        <f>תקן[[#This Row],[כמות]]</f>
        <v>1</v>
      </c>
      <c r="I1052" s="190">
        <f>תקן[[#This Row],[סהכ עלות]]</f>
        <v>2500</v>
      </c>
      <c r="J1052" s="191"/>
      <c r="K1052" s="179" t="str">
        <f t="shared" si="193"/>
        <v>תפריט דיגיטלי עם אפשרות להזמנות</v>
      </c>
      <c r="L1052" s="180"/>
      <c r="M1052" s="181">
        <f t="shared" si="191"/>
        <v>-1</v>
      </c>
      <c r="N1052" s="181">
        <f t="shared" si="192"/>
        <v>0</v>
      </c>
      <c r="O1052" s="180"/>
      <c r="P1052" s="192"/>
      <c r="Q1052" s="185" t="str">
        <f t="shared" si="187"/>
        <v>תשושים-אופק</v>
      </c>
      <c r="R1052" s="185">
        <f t="shared" si="188"/>
        <v>60</v>
      </c>
      <c r="S1052" s="185" t="str">
        <f t="shared" si="189"/>
        <v>מטבח וחדר אוכל</v>
      </c>
      <c r="T1052" s="186" t="str">
        <f t="shared" si="190"/>
        <v>תפריט דיגיטלי עם אפשרות להזמנות</v>
      </c>
      <c r="U1052" s="187">
        <f t="shared" si="184"/>
        <v>0</v>
      </c>
      <c r="V1052" s="181">
        <f t="shared" si="185"/>
        <v>-1</v>
      </c>
      <c r="W1052" s="181">
        <f t="shared" si="186"/>
        <v>2500</v>
      </c>
      <c r="X1052" s="181">
        <f t="shared" si="194"/>
        <v>0</v>
      </c>
      <c r="Y1052" s="193"/>
      <c r="AA1052" s="189" t="str">
        <f>'טבלה מרכזת תקן מקור'!A1052</f>
        <v>תשושים-אופק</v>
      </c>
      <c r="AB1052" s="189">
        <f>'טבלה מרכזת תקן מקור'!B1052</f>
        <v>60</v>
      </c>
      <c r="AC1052" s="189" t="str">
        <f>'טבלה מרכזת תקן מקור'!C1052</f>
        <v>מטבח וחדר אוכל</v>
      </c>
      <c r="AD1052" s="189" t="str">
        <f>'טבלה מרכזת תקן מקור'!D1052</f>
        <v>חדר אוכל</v>
      </c>
      <c r="AE1052" s="189" t="str">
        <f>'טבלה מרכזת תקן מקור'!E1052</f>
        <v>תפריט דיגיטלי עם אפשרות להזמנות</v>
      </c>
      <c r="AF1052" s="189">
        <f>'טבלה מרכזת תקן מקור'!F1052</f>
        <v>2500</v>
      </c>
      <c r="AG1052" s="189">
        <f>'טבלה מרכזת תקן מקור'!G1052</f>
        <v>1</v>
      </c>
      <c r="AH1052" s="189">
        <f>'טבלה מרכזת תקן מקור'!H1052</f>
        <v>2500</v>
      </c>
    </row>
    <row r="1053" spans="2:34" ht="15" thickBot="1" x14ac:dyDescent="0.25">
      <c r="B1053" s="190" t="str">
        <f>תקן[[#This Row],[סוג מרכז]]</f>
        <v>תשושים-אופק</v>
      </c>
      <c r="C1053" s="190">
        <f>תקן[[#This Row],[גודל מרכז]]</f>
        <v>60</v>
      </c>
      <c r="D1053" s="190" t="str">
        <f>תקן[[#This Row],[סוג פריט]]</f>
        <v>מיחשוב</v>
      </c>
      <c r="E1053" s="190" t="str">
        <f>תקן[[#This Row],[קטגוריה]]</f>
        <v>חדר מזכירות וקבלה</v>
      </c>
      <c r="F1053" s="177" t="str">
        <f>תקן[[#This Row],[תיאור הפריט]]</f>
        <v>מגרסת נייר משרדית</v>
      </c>
      <c r="G1053" s="190">
        <f>תקן[[#This Row],[עלות פריט]]</f>
        <v>600</v>
      </c>
      <c r="H1053" s="190">
        <f>תקן[[#This Row],[כמות]]</f>
        <v>1</v>
      </c>
      <c r="I1053" s="190">
        <f>תקן[[#This Row],[סהכ עלות]]</f>
        <v>600</v>
      </c>
      <c r="J1053" s="191"/>
      <c r="K1053" s="179" t="str">
        <f t="shared" si="193"/>
        <v>מגרסת נייר משרדית</v>
      </c>
      <c r="L1053" s="180"/>
      <c r="M1053" s="181">
        <f t="shared" si="191"/>
        <v>-1</v>
      </c>
      <c r="N1053" s="181">
        <f t="shared" si="192"/>
        <v>0</v>
      </c>
      <c r="O1053" s="180"/>
      <c r="P1053" s="192"/>
      <c r="Q1053" s="185" t="str">
        <f t="shared" si="187"/>
        <v>תשושים-אופק</v>
      </c>
      <c r="R1053" s="185">
        <f t="shared" si="188"/>
        <v>60</v>
      </c>
      <c r="S1053" s="185" t="str">
        <f t="shared" si="189"/>
        <v>מיחשוב</v>
      </c>
      <c r="T1053" s="186" t="str">
        <f t="shared" si="190"/>
        <v>מגרסת נייר משרדית</v>
      </c>
      <c r="U1053" s="187">
        <f t="shared" si="184"/>
        <v>0</v>
      </c>
      <c r="V1053" s="181">
        <f t="shared" si="185"/>
        <v>-1</v>
      </c>
      <c r="W1053" s="181">
        <f t="shared" si="186"/>
        <v>600</v>
      </c>
      <c r="X1053" s="181">
        <f t="shared" si="194"/>
        <v>0</v>
      </c>
      <c r="Y1053" s="193"/>
      <c r="AA1053" s="189" t="str">
        <f>'טבלה מרכזת תקן מקור'!A1053</f>
        <v>תשושים-אופק</v>
      </c>
      <c r="AB1053" s="189">
        <f>'טבלה מרכזת תקן מקור'!B1053</f>
        <v>60</v>
      </c>
      <c r="AC1053" s="189" t="str">
        <f>'טבלה מרכזת תקן מקור'!C1053</f>
        <v>מיחשוב</v>
      </c>
      <c r="AD1053" s="189" t="str">
        <f>'טבלה מרכזת תקן מקור'!D1053</f>
        <v>חדר מזכירות וקבלה</v>
      </c>
      <c r="AE1053" s="189" t="str">
        <f>'טבלה מרכזת תקן מקור'!E1053</f>
        <v>מגרסת נייר משרדית</v>
      </c>
      <c r="AF1053" s="189">
        <f>'טבלה מרכזת תקן מקור'!F1053</f>
        <v>600</v>
      </c>
      <c r="AG1053" s="189">
        <f>'טבלה מרכזת תקן מקור'!G1053</f>
        <v>1</v>
      </c>
      <c r="AH1053" s="189">
        <f>'טבלה מרכזת תקן מקור'!H1053</f>
        <v>600</v>
      </c>
    </row>
    <row r="1054" spans="2:34" ht="15" thickBot="1" x14ac:dyDescent="0.25">
      <c r="B1054" s="190" t="str">
        <f>תקן[[#This Row],[סוג מרכז]]</f>
        <v>תשושים-אופק</v>
      </c>
      <c r="C1054" s="190">
        <f>תקן[[#This Row],[גודל מרכז]]</f>
        <v>60</v>
      </c>
      <c r="D1054" s="190" t="str">
        <f>תקן[[#This Row],[סוג פריט]]</f>
        <v>מיחשוב</v>
      </c>
      <c r="E1054" s="190" t="str">
        <f>תקן[[#This Row],[קטגוריה]]</f>
        <v>חדר מזכירות וקבלה</v>
      </c>
      <c r="F1054" s="177" t="str">
        <f>תקן[[#This Row],[תיאור הפריט]]</f>
        <v>מדפסת משולבת</v>
      </c>
      <c r="G1054" s="190">
        <f>תקן[[#This Row],[עלות פריט]]</f>
        <v>1200</v>
      </c>
      <c r="H1054" s="190">
        <f>תקן[[#This Row],[כמות]]</f>
        <v>1</v>
      </c>
      <c r="I1054" s="190">
        <f>תקן[[#This Row],[סהכ עלות]]</f>
        <v>1200</v>
      </c>
      <c r="J1054" s="191"/>
      <c r="K1054" s="179" t="str">
        <f t="shared" si="193"/>
        <v>מדפסת משולבת</v>
      </c>
      <c r="L1054" s="180"/>
      <c r="M1054" s="181">
        <f t="shared" si="191"/>
        <v>-1</v>
      </c>
      <c r="N1054" s="181">
        <f t="shared" si="192"/>
        <v>0</v>
      </c>
      <c r="O1054" s="180"/>
      <c r="P1054" s="192"/>
      <c r="Q1054" s="185" t="str">
        <f t="shared" si="187"/>
        <v>תשושים-אופק</v>
      </c>
      <c r="R1054" s="185">
        <f t="shared" si="188"/>
        <v>60</v>
      </c>
      <c r="S1054" s="185" t="str">
        <f t="shared" si="189"/>
        <v>מיחשוב</v>
      </c>
      <c r="T1054" s="186" t="str">
        <f t="shared" si="190"/>
        <v>מדפסת משולבת</v>
      </c>
      <c r="U1054" s="187">
        <f t="shared" si="184"/>
        <v>0</v>
      </c>
      <c r="V1054" s="181">
        <f t="shared" si="185"/>
        <v>-1</v>
      </c>
      <c r="W1054" s="181">
        <f t="shared" si="186"/>
        <v>1200</v>
      </c>
      <c r="X1054" s="181">
        <f t="shared" si="194"/>
        <v>0</v>
      </c>
      <c r="Y1054" s="193"/>
      <c r="AA1054" s="189" t="str">
        <f>'טבלה מרכזת תקן מקור'!A1054</f>
        <v>תשושים-אופק</v>
      </c>
      <c r="AB1054" s="189">
        <f>'טבלה מרכזת תקן מקור'!B1054</f>
        <v>60</v>
      </c>
      <c r="AC1054" s="189" t="str">
        <f>'טבלה מרכזת תקן מקור'!C1054</f>
        <v>מיחשוב</v>
      </c>
      <c r="AD1054" s="189" t="str">
        <f>'טבלה מרכזת תקן מקור'!D1054</f>
        <v>חדר מזכירות וקבלה</v>
      </c>
      <c r="AE1054" s="189" t="str">
        <f>'טבלה מרכזת תקן מקור'!E1054</f>
        <v>מדפסת משולבת</v>
      </c>
      <c r="AF1054" s="189">
        <f>'טבלה מרכזת תקן מקור'!F1054</f>
        <v>1200</v>
      </c>
      <c r="AG1054" s="189">
        <f>'טבלה מרכזת תקן מקור'!G1054</f>
        <v>1</v>
      </c>
      <c r="AH1054" s="189">
        <f>'טבלה מרכזת תקן מקור'!H1054</f>
        <v>1200</v>
      </c>
    </row>
    <row r="1055" spans="2:34" ht="15" thickBot="1" x14ac:dyDescent="0.25">
      <c r="B1055" s="190" t="str">
        <f>תקן[[#This Row],[סוג מרכז]]</f>
        <v>תשושים-אופק</v>
      </c>
      <c r="C1055" s="190">
        <f>תקן[[#This Row],[גודל מרכז]]</f>
        <v>60</v>
      </c>
      <c r="D1055" s="190" t="str">
        <f>תקן[[#This Row],[סוג פריט]]</f>
        <v>מיחשוב</v>
      </c>
      <c r="E1055" s="190" t="str">
        <f>תקן[[#This Row],[קטגוריה]]</f>
        <v>חדר מחשבים</v>
      </c>
      <c r="F1055" s="177" t="str">
        <f>תקן[[#This Row],[תיאור הפריט]]</f>
        <v>מדפסת משולבת</v>
      </c>
      <c r="G1055" s="190">
        <f>תקן[[#This Row],[עלות פריט]]</f>
        <v>1200</v>
      </c>
      <c r="H1055" s="190">
        <f>תקן[[#This Row],[כמות]]</f>
        <v>1</v>
      </c>
      <c r="I1055" s="190">
        <f>תקן[[#This Row],[סהכ עלות]]</f>
        <v>1200</v>
      </c>
      <c r="J1055" s="191"/>
      <c r="K1055" s="179" t="str">
        <f t="shared" si="193"/>
        <v>מדפסת משולבת</v>
      </c>
      <c r="L1055" s="180"/>
      <c r="M1055" s="181">
        <f t="shared" si="191"/>
        <v>-1</v>
      </c>
      <c r="N1055" s="181">
        <f t="shared" si="192"/>
        <v>0</v>
      </c>
      <c r="O1055" s="180"/>
      <c r="P1055" s="192"/>
      <c r="Q1055" s="185" t="str">
        <f t="shared" si="187"/>
        <v>תשושים-אופק</v>
      </c>
      <c r="R1055" s="185">
        <f t="shared" si="188"/>
        <v>60</v>
      </c>
      <c r="S1055" s="185" t="str">
        <f t="shared" si="189"/>
        <v>מיחשוב</v>
      </c>
      <c r="T1055" s="186" t="str">
        <f t="shared" si="190"/>
        <v>מדפסת משולבת</v>
      </c>
      <c r="U1055" s="187">
        <f t="shared" si="184"/>
        <v>0</v>
      </c>
      <c r="V1055" s="181">
        <f t="shared" si="185"/>
        <v>-1</v>
      </c>
      <c r="W1055" s="181">
        <f t="shared" si="186"/>
        <v>1200</v>
      </c>
      <c r="X1055" s="181">
        <f t="shared" si="194"/>
        <v>0</v>
      </c>
      <c r="Y1055" s="193"/>
      <c r="AA1055" s="189" t="str">
        <f>'טבלה מרכזת תקן מקור'!A1055</f>
        <v>תשושים-אופק</v>
      </c>
      <c r="AB1055" s="189">
        <f>'טבלה מרכזת תקן מקור'!B1055</f>
        <v>60</v>
      </c>
      <c r="AC1055" s="189" t="str">
        <f>'טבלה מרכזת תקן מקור'!C1055</f>
        <v>מיחשוב</v>
      </c>
      <c r="AD1055" s="189" t="str">
        <f>'טבלה מרכזת תקן מקור'!D1055</f>
        <v>חדר מחשבים</v>
      </c>
      <c r="AE1055" s="189" t="str">
        <f>'טבלה מרכזת תקן מקור'!E1055</f>
        <v>מדפסת משולבת</v>
      </c>
      <c r="AF1055" s="189">
        <f>'טבלה מרכזת תקן מקור'!F1055</f>
        <v>1200</v>
      </c>
      <c r="AG1055" s="189">
        <f>'טבלה מרכזת תקן מקור'!G1055</f>
        <v>1</v>
      </c>
      <c r="AH1055" s="189">
        <f>'טבלה מרכזת תקן מקור'!H1055</f>
        <v>1200</v>
      </c>
    </row>
    <row r="1056" spans="2:34" ht="15" thickBot="1" x14ac:dyDescent="0.25">
      <c r="B1056" s="190" t="str">
        <f>תקן[[#This Row],[סוג מרכז]]</f>
        <v>תשושים-אופק</v>
      </c>
      <c r="C1056" s="190">
        <f>תקן[[#This Row],[גודל מרכז]]</f>
        <v>60</v>
      </c>
      <c r="D1056" s="190" t="str">
        <f>תקן[[#This Row],[סוג פריט]]</f>
        <v>מיחשוב</v>
      </c>
      <c r="E1056" s="190" t="str">
        <f>תקן[[#This Row],[קטגוריה]]</f>
        <v>חדר מחשבים</v>
      </c>
      <c r="F1056" s="177" t="str">
        <f>תקן[[#This Row],[תיאור הפריט]]</f>
        <v>מחשב נייד לתצוגות</v>
      </c>
      <c r="G1056" s="190">
        <f>תקן[[#This Row],[עלות פריט]]</f>
        <v>2500</v>
      </c>
      <c r="H1056" s="190">
        <f>תקן[[#This Row],[כמות]]</f>
        <v>1</v>
      </c>
      <c r="I1056" s="190">
        <f>תקן[[#This Row],[סהכ עלות]]</f>
        <v>2500</v>
      </c>
      <c r="J1056" s="191"/>
      <c r="K1056" s="179" t="str">
        <f t="shared" si="193"/>
        <v>מחשב נייד לתצוגות</v>
      </c>
      <c r="L1056" s="180"/>
      <c r="M1056" s="181">
        <f t="shared" si="191"/>
        <v>-1</v>
      </c>
      <c r="N1056" s="181">
        <f t="shared" si="192"/>
        <v>0</v>
      </c>
      <c r="O1056" s="180"/>
      <c r="P1056" s="192"/>
      <c r="Q1056" s="185" t="str">
        <f t="shared" si="187"/>
        <v>תשושים-אופק</v>
      </c>
      <c r="R1056" s="185">
        <f t="shared" si="188"/>
        <v>60</v>
      </c>
      <c r="S1056" s="185" t="str">
        <f t="shared" si="189"/>
        <v>מיחשוב</v>
      </c>
      <c r="T1056" s="186" t="str">
        <f t="shared" si="190"/>
        <v>מחשב נייד לתצוגות</v>
      </c>
      <c r="U1056" s="187">
        <f t="shared" si="184"/>
        <v>0</v>
      </c>
      <c r="V1056" s="181">
        <f t="shared" si="185"/>
        <v>-1</v>
      </c>
      <c r="W1056" s="181">
        <f t="shared" si="186"/>
        <v>2500</v>
      </c>
      <c r="X1056" s="181">
        <f t="shared" si="194"/>
        <v>0</v>
      </c>
      <c r="Y1056" s="193"/>
      <c r="AA1056" s="189" t="str">
        <f>'טבלה מרכזת תקן מקור'!A1056</f>
        <v>תשושים-אופק</v>
      </c>
      <c r="AB1056" s="189">
        <f>'טבלה מרכזת תקן מקור'!B1056</f>
        <v>60</v>
      </c>
      <c r="AC1056" s="189" t="str">
        <f>'טבלה מרכזת תקן מקור'!C1056</f>
        <v>מיחשוב</v>
      </c>
      <c r="AD1056" s="189" t="str">
        <f>'טבלה מרכזת תקן מקור'!D1056</f>
        <v>חדר מחשבים</v>
      </c>
      <c r="AE1056" s="189" t="str">
        <f>'טבלה מרכזת תקן מקור'!E1056</f>
        <v>מחשב נייד לתצוגות</v>
      </c>
      <c r="AF1056" s="189">
        <f>'טבלה מרכזת תקן מקור'!F1056</f>
        <v>2500</v>
      </c>
      <c r="AG1056" s="189">
        <f>'טבלה מרכזת תקן מקור'!G1056</f>
        <v>1</v>
      </c>
      <c r="AH1056" s="189">
        <f>'טבלה מרכזת תקן מקור'!H1056</f>
        <v>2500</v>
      </c>
    </row>
    <row r="1057" spans="2:34" ht="15" thickBot="1" x14ac:dyDescent="0.25">
      <c r="B1057" s="190" t="str">
        <f>תקן[[#This Row],[סוג מרכז]]</f>
        <v>תשושים-אופק</v>
      </c>
      <c r="C1057" s="190">
        <f>תקן[[#This Row],[גודל מרכז]]</f>
        <v>60</v>
      </c>
      <c r="D1057" s="190" t="str">
        <f>תקן[[#This Row],[סוג פריט]]</f>
        <v>מיחשוב</v>
      </c>
      <c r="E1057" s="190" t="str">
        <f>תקן[[#This Row],[קטגוריה]]</f>
        <v>חדר מחשבים</v>
      </c>
      <c r="F1057" s="177" t="str">
        <f>תקן[[#This Row],[תיאור הפריט]]</f>
        <v xml:space="preserve">מחשב+תוכנות </v>
      </c>
      <c r="G1057" s="190">
        <f>תקן[[#This Row],[עלות פריט]]</f>
        <v>3500</v>
      </c>
      <c r="H1057" s="190">
        <f>תקן[[#This Row],[כמות]]</f>
        <v>3</v>
      </c>
      <c r="I1057" s="190">
        <f>תקן[[#This Row],[סהכ עלות]]</f>
        <v>10500</v>
      </c>
      <c r="J1057" s="191"/>
      <c r="K1057" s="179" t="str">
        <f t="shared" si="193"/>
        <v xml:space="preserve">מחשב+תוכנות </v>
      </c>
      <c r="L1057" s="180"/>
      <c r="M1057" s="181">
        <f t="shared" si="191"/>
        <v>-3</v>
      </c>
      <c r="N1057" s="181">
        <f t="shared" si="192"/>
        <v>0</v>
      </c>
      <c r="O1057" s="180"/>
      <c r="P1057" s="192"/>
      <c r="Q1057" s="185" t="str">
        <f t="shared" si="187"/>
        <v>תשושים-אופק</v>
      </c>
      <c r="R1057" s="185">
        <f t="shared" si="188"/>
        <v>60</v>
      </c>
      <c r="S1057" s="185" t="str">
        <f t="shared" si="189"/>
        <v>מיחשוב</v>
      </c>
      <c r="T1057" s="186" t="str">
        <f t="shared" si="190"/>
        <v xml:space="preserve">מחשב+תוכנות </v>
      </c>
      <c r="U1057" s="187">
        <f t="shared" si="184"/>
        <v>0</v>
      </c>
      <c r="V1057" s="181">
        <f t="shared" si="185"/>
        <v>-3</v>
      </c>
      <c r="W1057" s="181">
        <f t="shared" si="186"/>
        <v>3500</v>
      </c>
      <c r="X1057" s="181">
        <f t="shared" si="194"/>
        <v>0</v>
      </c>
      <c r="Y1057" s="193"/>
      <c r="AA1057" s="189" t="str">
        <f>'טבלה מרכזת תקן מקור'!A1057</f>
        <v>תשושים-אופק</v>
      </c>
      <c r="AB1057" s="189">
        <f>'טבלה מרכזת תקן מקור'!B1057</f>
        <v>60</v>
      </c>
      <c r="AC1057" s="189" t="str">
        <f>'טבלה מרכזת תקן מקור'!C1057</f>
        <v>מיחשוב</v>
      </c>
      <c r="AD1057" s="189" t="str">
        <f>'טבלה מרכזת תקן מקור'!D1057</f>
        <v>חדר מחשבים</v>
      </c>
      <c r="AE1057" s="189" t="str">
        <f>'טבלה מרכזת תקן מקור'!E1057</f>
        <v xml:space="preserve">מחשב+תוכנות </v>
      </c>
      <c r="AF1057" s="189">
        <f>'טבלה מרכזת תקן מקור'!F1057</f>
        <v>3500</v>
      </c>
      <c r="AG1057" s="189">
        <f>'טבלה מרכזת תקן מקור'!G1057</f>
        <v>3</v>
      </c>
      <c r="AH1057" s="189">
        <f>'טבלה מרכזת תקן מקור'!H1057</f>
        <v>10500</v>
      </c>
    </row>
    <row r="1058" spans="2:34" ht="29.25" thickBot="1" x14ac:dyDescent="0.25">
      <c r="B1058" s="190" t="str">
        <f>תקן[[#This Row],[סוג מרכז]]</f>
        <v>תשושים-אופק</v>
      </c>
      <c r="C1058" s="190">
        <f>תקן[[#This Row],[גודל מרכז]]</f>
        <v>60</v>
      </c>
      <c r="D1058" s="190" t="str">
        <f>תקן[[#This Row],[סוג פריט]]</f>
        <v>מיחשוב</v>
      </c>
      <c r="E1058" s="190" t="str">
        <f>תקן[[#This Row],[קטגוריה]]</f>
        <v>חדר מזכירות וקבלה</v>
      </c>
      <c r="F1058" s="177" t="str">
        <f>תקן[[#This Row],[תיאור הפריט]]</f>
        <v>מחשב+תוכנות הפעלה ומשרד</v>
      </c>
      <c r="G1058" s="190">
        <f>תקן[[#This Row],[עלות פריט]]</f>
        <v>3500</v>
      </c>
      <c r="H1058" s="190">
        <f>תקן[[#This Row],[כמות]]</f>
        <v>1</v>
      </c>
      <c r="I1058" s="190">
        <f>תקן[[#This Row],[סהכ עלות]]</f>
        <v>3500</v>
      </c>
      <c r="J1058" s="191"/>
      <c r="K1058" s="179" t="str">
        <f t="shared" si="193"/>
        <v>מחשב+תוכנות הפעלה ומשרד</v>
      </c>
      <c r="L1058" s="180"/>
      <c r="M1058" s="181">
        <f t="shared" si="191"/>
        <v>-1</v>
      </c>
      <c r="N1058" s="181">
        <f t="shared" si="192"/>
        <v>0</v>
      </c>
      <c r="O1058" s="180"/>
      <c r="P1058" s="192"/>
      <c r="Q1058" s="185" t="str">
        <f t="shared" si="187"/>
        <v>תשושים-אופק</v>
      </c>
      <c r="R1058" s="185">
        <f t="shared" si="188"/>
        <v>60</v>
      </c>
      <c r="S1058" s="185" t="str">
        <f t="shared" si="189"/>
        <v>מיחשוב</v>
      </c>
      <c r="T1058" s="186" t="str">
        <f t="shared" si="190"/>
        <v>מחשב+תוכנות הפעלה ומשרד</v>
      </c>
      <c r="U1058" s="187">
        <f t="shared" si="184"/>
        <v>0</v>
      </c>
      <c r="V1058" s="181">
        <f t="shared" si="185"/>
        <v>-1</v>
      </c>
      <c r="W1058" s="181">
        <f t="shared" si="186"/>
        <v>3500</v>
      </c>
      <c r="X1058" s="181">
        <f t="shared" si="194"/>
        <v>0</v>
      </c>
      <c r="Y1058" s="193"/>
      <c r="AA1058" s="189" t="str">
        <f>'טבלה מרכזת תקן מקור'!A1058</f>
        <v>תשושים-אופק</v>
      </c>
      <c r="AB1058" s="189">
        <f>'טבלה מרכזת תקן מקור'!B1058</f>
        <v>60</v>
      </c>
      <c r="AC1058" s="189" t="str">
        <f>'טבלה מרכזת תקן מקור'!C1058</f>
        <v>מיחשוב</v>
      </c>
      <c r="AD1058" s="189" t="str">
        <f>'טבלה מרכזת תקן מקור'!D1058</f>
        <v>חדר מזכירות וקבלה</v>
      </c>
      <c r="AE1058" s="189" t="str">
        <f>'טבלה מרכזת תקן מקור'!E1058</f>
        <v>מחשב+תוכנות הפעלה ומשרד</v>
      </c>
      <c r="AF1058" s="189">
        <f>'טבלה מרכזת תקן מקור'!F1058</f>
        <v>3500</v>
      </c>
      <c r="AG1058" s="189">
        <f>'טבלה מרכזת תקן מקור'!G1058</f>
        <v>1</v>
      </c>
      <c r="AH1058" s="189">
        <f>'טבלה מרכזת תקן מקור'!H1058</f>
        <v>3500</v>
      </c>
    </row>
    <row r="1059" spans="2:34" ht="29.25" thickBot="1" x14ac:dyDescent="0.25">
      <c r="B1059" s="190" t="str">
        <f>תקן[[#This Row],[סוג מרכז]]</f>
        <v>תשושים-אופק</v>
      </c>
      <c r="C1059" s="190">
        <f>תקן[[#This Row],[גודל מרכז]]</f>
        <v>60</v>
      </c>
      <c r="D1059" s="190" t="str">
        <f>תקן[[#This Row],[סוג פריט]]</f>
        <v>מיחשוב</v>
      </c>
      <c r="E1059" s="190" t="str">
        <f>תקן[[#This Row],[קטגוריה]]</f>
        <v>חדרי צוות/רב תחומי</v>
      </c>
      <c r="F1059" s="177" t="str">
        <f>תקן[[#This Row],[תיאור הפריט]]</f>
        <v>מחשב+תוכנות הפעלה ומשרד</v>
      </c>
      <c r="G1059" s="190">
        <f>תקן[[#This Row],[עלות פריט]]</f>
        <v>3500</v>
      </c>
      <c r="H1059" s="190">
        <f>תקן[[#This Row],[כמות]]</f>
        <v>2</v>
      </c>
      <c r="I1059" s="190">
        <f>תקן[[#This Row],[סהכ עלות]]</f>
        <v>7000</v>
      </c>
      <c r="J1059" s="191"/>
      <c r="K1059" s="179" t="str">
        <f t="shared" si="193"/>
        <v>מחשב+תוכנות הפעלה ומשרד</v>
      </c>
      <c r="L1059" s="180"/>
      <c r="M1059" s="181">
        <f t="shared" si="191"/>
        <v>-2</v>
      </c>
      <c r="N1059" s="181">
        <f t="shared" si="192"/>
        <v>0</v>
      </c>
      <c r="O1059" s="180"/>
      <c r="P1059" s="192"/>
      <c r="Q1059" s="185" t="str">
        <f t="shared" si="187"/>
        <v>תשושים-אופק</v>
      </c>
      <c r="R1059" s="185">
        <f t="shared" si="188"/>
        <v>60</v>
      </c>
      <c r="S1059" s="185" t="str">
        <f t="shared" si="189"/>
        <v>מיחשוב</v>
      </c>
      <c r="T1059" s="186" t="str">
        <f t="shared" si="190"/>
        <v>מחשב+תוכנות הפעלה ומשרד</v>
      </c>
      <c r="U1059" s="187">
        <f t="shared" si="184"/>
        <v>0</v>
      </c>
      <c r="V1059" s="181">
        <f t="shared" si="185"/>
        <v>-2</v>
      </c>
      <c r="W1059" s="181">
        <f t="shared" si="186"/>
        <v>3500</v>
      </c>
      <c r="X1059" s="181">
        <f t="shared" si="194"/>
        <v>0</v>
      </c>
      <c r="Y1059" s="193"/>
      <c r="AA1059" s="189" t="str">
        <f>'טבלה מרכזת תקן מקור'!A1059</f>
        <v>תשושים-אופק</v>
      </c>
      <c r="AB1059" s="189">
        <f>'טבלה מרכזת תקן מקור'!B1059</f>
        <v>60</v>
      </c>
      <c r="AC1059" s="189" t="str">
        <f>'טבלה מרכזת תקן מקור'!C1059</f>
        <v>מיחשוב</v>
      </c>
      <c r="AD1059" s="189" t="str">
        <f>'טבלה מרכזת תקן מקור'!D1059</f>
        <v>חדרי צוות/רב תחומי</v>
      </c>
      <c r="AE1059" s="189" t="str">
        <f>'טבלה מרכזת תקן מקור'!E1059</f>
        <v>מחשב+תוכנות הפעלה ומשרד</v>
      </c>
      <c r="AF1059" s="189">
        <f>'טבלה מרכזת תקן מקור'!F1059</f>
        <v>3500</v>
      </c>
      <c r="AG1059" s="189">
        <f>'טבלה מרכזת תקן מקור'!G1059</f>
        <v>2</v>
      </c>
      <c r="AH1059" s="189">
        <f>'טבלה מרכזת תקן מקור'!H1059</f>
        <v>7000</v>
      </c>
    </row>
    <row r="1060" spans="2:34" ht="15" thickBot="1" x14ac:dyDescent="0.25">
      <c r="B1060" s="190" t="str">
        <f>תקן[[#This Row],[סוג מרכז]]</f>
        <v>תשושים-אופק</v>
      </c>
      <c r="C1060" s="190">
        <f>תקן[[#This Row],[גודל מרכז]]</f>
        <v>60</v>
      </c>
      <c r="D1060" s="190" t="str">
        <f>תקן[[#This Row],[סוג פריט]]</f>
        <v>ציוד אלקטרוני</v>
      </c>
      <c r="E1060" s="190" t="str">
        <f>תקן[[#This Row],[קטגוריה]]</f>
        <v>כללי</v>
      </c>
      <c r="F1060" s="177" t="str">
        <f>תקן[[#This Row],[תיאור הפריט]]</f>
        <v>דפיברלטור</v>
      </c>
      <c r="G1060" s="190">
        <f>תקן[[#This Row],[עלות פריט]]</f>
        <v>4500</v>
      </c>
      <c r="H1060" s="190">
        <f>תקן[[#This Row],[כמות]]</f>
        <v>1</v>
      </c>
      <c r="I1060" s="190">
        <f>תקן[[#This Row],[סהכ עלות]]</f>
        <v>4500</v>
      </c>
      <c r="J1060" s="191"/>
      <c r="K1060" s="179" t="str">
        <f t="shared" si="193"/>
        <v>דפיברלטור</v>
      </c>
      <c r="L1060" s="180"/>
      <c r="M1060" s="181">
        <f t="shared" si="191"/>
        <v>-1</v>
      </c>
      <c r="N1060" s="181">
        <f t="shared" si="192"/>
        <v>0</v>
      </c>
      <c r="O1060" s="180"/>
      <c r="P1060" s="192"/>
      <c r="Q1060" s="185" t="str">
        <f t="shared" si="187"/>
        <v>תשושים-אופק</v>
      </c>
      <c r="R1060" s="185">
        <f t="shared" si="188"/>
        <v>60</v>
      </c>
      <c r="S1060" s="185" t="str">
        <f t="shared" si="189"/>
        <v>ציוד אלקטרוני</v>
      </c>
      <c r="T1060" s="186" t="str">
        <f t="shared" si="190"/>
        <v>דפיברלטור</v>
      </c>
      <c r="U1060" s="187">
        <f t="shared" si="184"/>
        <v>0</v>
      </c>
      <c r="V1060" s="181">
        <f t="shared" si="185"/>
        <v>-1</v>
      </c>
      <c r="W1060" s="181">
        <f t="shared" si="186"/>
        <v>4500</v>
      </c>
      <c r="X1060" s="181">
        <f t="shared" si="194"/>
        <v>0</v>
      </c>
      <c r="Y1060" s="193"/>
      <c r="AA1060" s="189" t="str">
        <f>'טבלה מרכזת תקן מקור'!A1060</f>
        <v>תשושים-אופק</v>
      </c>
      <c r="AB1060" s="189">
        <f>'טבלה מרכזת תקן מקור'!B1060</f>
        <v>60</v>
      </c>
      <c r="AC1060" s="189" t="str">
        <f>'טבלה מרכזת תקן מקור'!C1060</f>
        <v>ציוד אלקטרוני</v>
      </c>
      <c r="AD1060" s="189" t="str">
        <f>'טבלה מרכזת תקן מקור'!D1060</f>
        <v>כללי</v>
      </c>
      <c r="AE1060" s="189" t="str">
        <f>'טבלה מרכזת תקן מקור'!E1060</f>
        <v>דפיברלטור</v>
      </c>
      <c r="AF1060" s="189">
        <f>'טבלה מרכזת תקן מקור'!F1060</f>
        <v>4500</v>
      </c>
      <c r="AG1060" s="189">
        <f>'טבלה מרכזת תקן מקור'!G1060</f>
        <v>1</v>
      </c>
      <c r="AH1060" s="189">
        <f>'טבלה מרכזת תקן מקור'!H1060</f>
        <v>4500</v>
      </c>
    </row>
    <row r="1061" spans="2:34" ht="29.25" thickBot="1" x14ac:dyDescent="0.25">
      <c r="B1061" s="190" t="str">
        <f>תקן[[#This Row],[סוג מרכז]]</f>
        <v>תשושים-אופק</v>
      </c>
      <c r="C1061" s="190">
        <f>תקן[[#This Row],[גודל מרכז]]</f>
        <v>60</v>
      </c>
      <c r="D1061" s="190" t="str">
        <f>תקן[[#This Row],[סוג פריט]]</f>
        <v>ציוד אלקטרוני</v>
      </c>
      <c r="E1061" s="190" t="str">
        <f>תקן[[#This Row],[קטגוריה]]</f>
        <v>חדר מחשבים</v>
      </c>
      <c r="F1061" s="177" t="str">
        <f>תקן[[#This Row],[תיאור הפריט]]</f>
        <v>טלוויזיה 42 (כולל הובלה והתקנה)</v>
      </c>
      <c r="G1061" s="190">
        <f>תקן[[#This Row],[עלות פריט]]</f>
        <v>2500</v>
      </c>
      <c r="H1061" s="190">
        <f>תקן[[#This Row],[כמות]]</f>
        <v>1</v>
      </c>
      <c r="I1061" s="190">
        <f>תקן[[#This Row],[סהכ עלות]]</f>
        <v>2500</v>
      </c>
      <c r="J1061" s="191"/>
      <c r="K1061" s="179" t="str">
        <f t="shared" si="193"/>
        <v>טלוויזיה 42 (כולל הובלה והתקנה)</v>
      </c>
      <c r="L1061" s="180"/>
      <c r="M1061" s="181">
        <f t="shared" si="191"/>
        <v>-1</v>
      </c>
      <c r="N1061" s="181">
        <f t="shared" si="192"/>
        <v>0</v>
      </c>
      <c r="O1061" s="180"/>
      <c r="P1061" s="192"/>
      <c r="Q1061" s="185" t="str">
        <f t="shared" si="187"/>
        <v>תשושים-אופק</v>
      </c>
      <c r="R1061" s="185">
        <f t="shared" si="188"/>
        <v>60</v>
      </c>
      <c r="S1061" s="185" t="str">
        <f t="shared" si="189"/>
        <v>ציוד אלקטרוני</v>
      </c>
      <c r="T1061" s="186" t="str">
        <f t="shared" si="190"/>
        <v>טלוויזיה 42 (כולל הובלה והתקנה)</v>
      </c>
      <c r="U1061" s="187">
        <f t="shared" si="184"/>
        <v>0</v>
      </c>
      <c r="V1061" s="181">
        <f t="shared" si="185"/>
        <v>-1</v>
      </c>
      <c r="W1061" s="181">
        <f t="shared" si="186"/>
        <v>2500</v>
      </c>
      <c r="X1061" s="181">
        <f t="shared" si="194"/>
        <v>0</v>
      </c>
      <c r="Y1061" s="193"/>
      <c r="AA1061" s="189" t="str">
        <f>'טבלה מרכזת תקן מקור'!A1061</f>
        <v>תשושים-אופק</v>
      </c>
      <c r="AB1061" s="189">
        <f>'טבלה מרכזת תקן מקור'!B1061</f>
        <v>60</v>
      </c>
      <c r="AC1061" s="189" t="str">
        <f>'טבלה מרכזת תקן מקור'!C1061</f>
        <v>ציוד אלקטרוני</v>
      </c>
      <c r="AD1061" s="189" t="str">
        <f>'טבלה מרכזת תקן מקור'!D1061</f>
        <v>חדר מחשבים</v>
      </c>
      <c r="AE1061" s="189" t="str">
        <f>'טבלה מרכזת תקן מקור'!E1061</f>
        <v>טלוויזיה 42 (כולל הובלה והתקנה)</v>
      </c>
      <c r="AF1061" s="189">
        <f>'טבלה מרכזת תקן מקור'!F1061</f>
        <v>2500</v>
      </c>
      <c r="AG1061" s="189">
        <f>'טבלה מרכזת תקן מקור'!G1061</f>
        <v>1</v>
      </c>
      <c r="AH1061" s="189">
        <f>'טבלה מרכזת תקן מקור'!H1061</f>
        <v>2500</v>
      </c>
    </row>
    <row r="1062" spans="2:34" ht="29.25" thickBot="1" x14ac:dyDescent="0.25">
      <c r="B1062" s="190" t="str">
        <f>תקן[[#This Row],[סוג מרכז]]</f>
        <v>תשושים-אופק</v>
      </c>
      <c r="C1062" s="190">
        <f>תקן[[#This Row],[גודל מרכז]]</f>
        <v>60</v>
      </c>
      <c r="D1062" s="190" t="str">
        <f>תקן[[#This Row],[סוג פריט]]</f>
        <v>ציוד אלקטרוני</v>
      </c>
      <c r="E1062" s="190" t="str">
        <f>תקן[[#This Row],[קטגוריה]]</f>
        <v>חדר מנהל</v>
      </c>
      <c r="F1062" s="177" t="str">
        <f>תקן[[#This Row],[תיאור הפריט]]</f>
        <v>טלוויזיה 42 (כולל הובלה והתקנה)</v>
      </c>
      <c r="G1062" s="190">
        <f>תקן[[#This Row],[עלות פריט]]</f>
        <v>2500</v>
      </c>
      <c r="H1062" s="190">
        <f>תקן[[#This Row],[כמות]]</f>
        <v>1</v>
      </c>
      <c r="I1062" s="190">
        <f>תקן[[#This Row],[סהכ עלות]]</f>
        <v>2500</v>
      </c>
      <c r="J1062" s="191"/>
      <c r="K1062" s="179" t="str">
        <f t="shared" si="193"/>
        <v>טלוויזיה 42 (כולל הובלה והתקנה)</v>
      </c>
      <c r="L1062" s="180"/>
      <c r="M1062" s="181">
        <f t="shared" si="191"/>
        <v>-1</v>
      </c>
      <c r="N1062" s="181">
        <f t="shared" si="192"/>
        <v>0</v>
      </c>
      <c r="O1062" s="180"/>
      <c r="P1062" s="192"/>
      <c r="Q1062" s="185" t="str">
        <f t="shared" si="187"/>
        <v>תשושים-אופק</v>
      </c>
      <c r="R1062" s="185">
        <f t="shared" si="188"/>
        <v>60</v>
      </c>
      <c r="S1062" s="185" t="str">
        <f t="shared" si="189"/>
        <v>ציוד אלקטרוני</v>
      </c>
      <c r="T1062" s="186" t="str">
        <f t="shared" si="190"/>
        <v>טלוויזיה 42 (כולל הובלה והתקנה)</v>
      </c>
      <c r="U1062" s="187">
        <f t="shared" si="184"/>
        <v>0</v>
      </c>
      <c r="V1062" s="181">
        <f t="shared" si="185"/>
        <v>-1</v>
      </c>
      <c r="W1062" s="181">
        <f t="shared" si="186"/>
        <v>2500</v>
      </c>
      <c r="X1062" s="181">
        <f t="shared" si="194"/>
        <v>0</v>
      </c>
      <c r="Y1062" s="193"/>
      <c r="AA1062" s="189" t="str">
        <f>'טבלה מרכזת תקן מקור'!A1062</f>
        <v>תשושים-אופק</v>
      </c>
      <c r="AB1062" s="189">
        <f>'טבלה מרכזת תקן מקור'!B1062</f>
        <v>60</v>
      </c>
      <c r="AC1062" s="189" t="str">
        <f>'טבלה מרכזת תקן מקור'!C1062</f>
        <v>ציוד אלקטרוני</v>
      </c>
      <c r="AD1062" s="189" t="str">
        <f>'טבלה מרכזת תקן מקור'!D1062</f>
        <v>חדר מנהל</v>
      </c>
      <c r="AE1062" s="189" t="str">
        <f>'טבלה מרכזת תקן מקור'!E1062</f>
        <v>טלוויזיה 42 (כולל הובלה והתקנה)</v>
      </c>
      <c r="AF1062" s="189">
        <f>'טבלה מרכזת תקן מקור'!F1062</f>
        <v>2500</v>
      </c>
      <c r="AG1062" s="189">
        <f>'טבלה מרכזת תקן מקור'!G1062</f>
        <v>1</v>
      </c>
      <c r="AH1062" s="189">
        <f>'טבלה מרכזת תקן מקור'!H1062</f>
        <v>2500</v>
      </c>
    </row>
    <row r="1063" spans="2:34" ht="29.25" thickBot="1" x14ac:dyDescent="0.25">
      <c r="B1063" s="190" t="str">
        <f>תקן[[#This Row],[סוג מרכז]]</f>
        <v>תשושים-אופק</v>
      </c>
      <c r="C1063" s="190">
        <f>תקן[[#This Row],[גודל מרכז]]</f>
        <v>60</v>
      </c>
      <c r="D1063" s="190" t="str">
        <f>תקן[[#This Row],[סוג פריט]]</f>
        <v>ציוד אלקטרוני</v>
      </c>
      <c r="E1063" s="190" t="str">
        <f>תקן[[#This Row],[קטגוריה]]</f>
        <v>חדרי פעילות/תעסוקה</v>
      </c>
      <c r="F1063" s="177" t="str">
        <f>תקן[[#This Row],[תיאור הפריט]]</f>
        <v>טלוויזיה 42 (כולל הובלה והתקנה)</v>
      </c>
      <c r="G1063" s="190">
        <f>תקן[[#This Row],[עלות פריט]]</f>
        <v>2500</v>
      </c>
      <c r="H1063" s="190">
        <f>תקן[[#This Row],[כמות]]</f>
        <v>2</v>
      </c>
      <c r="I1063" s="190">
        <f>תקן[[#This Row],[סהכ עלות]]</f>
        <v>5000</v>
      </c>
      <c r="J1063" s="191"/>
      <c r="K1063" s="179" t="str">
        <f t="shared" si="193"/>
        <v>טלוויזיה 42 (כולל הובלה והתקנה)</v>
      </c>
      <c r="L1063" s="180"/>
      <c r="M1063" s="181">
        <f t="shared" si="191"/>
        <v>-2</v>
      </c>
      <c r="N1063" s="181">
        <f t="shared" si="192"/>
        <v>0</v>
      </c>
      <c r="O1063" s="180"/>
      <c r="P1063" s="192"/>
      <c r="Q1063" s="185" t="str">
        <f t="shared" si="187"/>
        <v>תשושים-אופק</v>
      </c>
      <c r="R1063" s="185">
        <f t="shared" si="188"/>
        <v>60</v>
      </c>
      <c r="S1063" s="185" t="str">
        <f t="shared" si="189"/>
        <v>ציוד אלקטרוני</v>
      </c>
      <c r="T1063" s="186" t="str">
        <f t="shared" si="190"/>
        <v>טלוויזיה 42 (כולל הובלה והתקנה)</v>
      </c>
      <c r="U1063" s="187">
        <f t="shared" si="184"/>
        <v>0</v>
      </c>
      <c r="V1063" s="181">
        <f t="shared" si="185"/>
        <v>-2</v>
      </c>
      <c r="W1063" s="181">
        <f t="shared" si="186"/>
        <v>2500</v>
      </c>
      <c r="X1063" s="181">
        <f t="shared" si="194"/>
        <v>0</v>
      </c>
      <c r="Y1063" s="193"/>
      <c r="AA1063" s="189" t="str">
        <f>'טבלה מרכזת תקן מקור'!A1063</f>
        <v>תשושים-אופק</v>
      </c>
      <c r="AB1063" s="189">
        <f>'טבלה מרכזת תקן מקור'!B1063</f>
        <v>60</v>
      </c>
      <c r="AC1063" s="189" t="str">
        <f>'טבלה מרכזת תקן מקור'!C1063</f>
        <v>ציוד אלקטרוני</v>
      </c>
      <c r="AD1063" s="189" t="str">
        <f>'טבלה מרכזת תקן מקור'!D1063</f>
        <v>חדרי פעילות/תעסוקה</v>
      </c>
      <c r="AE1063" s="189" t="str">
        <f>'טבלה מרכזת תקן מקור'!E1063</f>
        <v>טלוויזיה 42 (כולל הובלה והתקנה)</v>
      </c>
      <c r="AF1063" s="189">
        <f>'טבלה מרכזת תקן מקור'!F1063</f>
        <v>2500</v>
      </c>
      <c r="AG1063" s="189">
        <f>'טבלה מרכזת תקן מקור'!G1063</f>
        <v>2</v>
      </c>
      <c r="AH1063" s="189">
        <f>'טבלה מרכזת תקן מקור'!H1063</f>
        <v>5000</v>
      </c>
    </row>
    <row r="1064" spans="2:34" ht="29.25" thickBot="1" x14ac:dyDescent="0.25">
      <c r="B1064" s="190" t="str">
        <f>תקן[[#This Row],[סוג מרכז]]</f>
        <v>תשושים-אופק</v>
      </c>
      <c r="C1064" s="190">
        <f>תקן[[#This Row],[גודל מרכז]]</f>
        <v>60</v>
      </c>
      <c r="D1064" s="190" t="str">
        <f>תקן[[#This Row],[סוג פריט]]</f>
        <v>ציוד אלקטרוני</v>
      </c>
      <c r="E1064" s="190" t="str">
        <f>תקן[[#This Row],[קטגוריה]]</f>
        <v>חדרי צוות/רב תחומי</v>
      </c>
      <c r="F1064" s="177" t="str">
        <f>תקן[[#This Row],[תיאור הפריט]]</f>
        <v>טלוויזיה 42 (כולל הובלה והתקנה)</v>
      </c>
      <c r="G1064" s="190">
        <f>תקן[[#This Row],[עלות פריט]]</f>
        <v>2500</v>
      </c>
      <c r="H1064" s="190">
        <f>תקן[[#This Row],[כמות]]</f>
        <v>2</v>
      </c>
      <c r="I1064" s="190">
        <f>תקן[[#This Row],[סהכ עלות]]</f>
        <v>5000</v>
      </c>
      <c r="J1064" s="191"/>
      <c r="K1064" s="179" t="str">
        <f t="shared" si="193"/>
        <v>טלוויזיה 42 (כולל הובלה והתקנה)</v>
      </c>
      <c r="L1064" s="180"/>
      <c r="M1064" s="181">
        <f t="shared" si="191"/>
        <v>-2</v>
      </c>
      <c r="N1064" s="181">
        <f t="shared" si="192"/>
        <v>0</v>
      </c>
      <c r="O1064" s="180"/>
      <c r="P1064" s="192"/>
      <c r="Q1064" s="185" t="str">
        <f t="shared" si="187"/>
        <v>תשושים-אופק</v>
      </c>
      <c r="R1064" s="185">
        <f t="shared" si="188"/>
        <v>60</v>
      </c>
      <c r="S1064" s="185" t="str">
        <f t="shared" si="189"/>
        <v>ציוד אלקטרוני</v>
      </c>
      <c r="T1064" s="186" t="str">
        <f t="shared" si="190"/>
        <v>טלוויזיה 42 (כולל הובלה והתקנה)</v>
      </c>
      <c r="U1064" s="187">
        <f t="shared" si="184"/>
        <v>0</v>
      </c>
      <c r="V1064" s="181">
        <f t="shared" si="185"/>
        <v>-2</v>
      </c>
      <c r="W1064" s="181">
        <f t="shared" si="186"/>
        <v>2500</v>
      </c>
      <c r="X1064" s="181">
        <f t="shared" si="194"/>
        <v>0</v>
      </c>
      <c r="Y1064" s="193"/>
      <c r="AA1064" s="189" t="str">
        <f>'טבלה מרכזת תקן מקור'!A1064</f>
        <v>תשושים-אופק</v>
      </c>
      <c r="AB1064" s="189">
        <f>'טבלה מרכזת תקן מקור'!B1064</f>
        <v>60</v>
      </c>
      <c r="AC1064" s="189" t="str">
        <f>'טבלה מרכזת תקן מקור'!C1064</f>
        <v>ציוד אלקטרוני</v>
      </c>
      <c r="AD1064" s="189" t="str">
        <f>'טבלה מרכזת תקן מקור'!D1064</f>
        <v>חדרי צוות/רב תחומי</v>
      </c>
      <c r="AE1064" s="189" t="str">
        <f>'טבלה מרכזת תקן מקור'!E1064</f>
        <v>טלוויזיה 42 (כולל הובלה והתקנה)</v>
      </c>
      <c r="AF1064" s="189">
        <f>'טבלה מרכזת תקן מקור'!F1064</f>
        <v>2500</v>
      </c>
      <c r="AG1064" s="189">
        <f>'טבלה מרכזת תקן מקור'!G1064</f>
        <v>2</v>
      </c>
      <c r="AH1064" s="189">
        <f>'טבלה מרכזת תקן מקור'!H1064</f>
        <v>5000</v>
      </c>
    </row>
    <row r="1065" spans="2:34" ht="29.25" thickBot="1" x14ac:dyDescent="0.25">
      <c r="B1065" s="190" t="str">
        <f>תקן[[#This Row],[סוג מרכז]]</f>
        <v>תשושים-אופק</v>
      </c>
      <c r="C1065" s="190">
        <f>תקן[[#This Row],[גודל מרכז]]</f>
        <v>60</v>
      </c>
      <c r="D1065" s="190" t="str">
        <f>תקן[[#This Row],[סוג פריט]]</f>
        <v>ציוד אלקטרוני</v>
      </c>
      <c r="E1065" s="190" t="str">
        <f>תקן[[#This Row],[קטגוריה]]</f>
        <v>אולם כניסה</v>
      </c>
      <c r="F1065" s="177" t="str">
        <f>תקן[[#This Row],[תיאור הפריט]]</f>
        <v>טלוויזיה 65 (כולל הובלה והתקנה)</v>
      </c>
      <c r="G1065" s="190">
        <f>תקן[[#This Row],[עלות פריט]]</f>
        <v>5000</v>
      </c>
      <c r="H1065" s="190">
        <f>תקן[[#This Row],[כמות]]</f>
        <v>1</v>
      </c>
      <c r="I1065" s="190">
        <f>תקן[[#This Row],[סהכ עלות]]</f>
        <v>5000</v>
      </c>
      <c r="J1065" s="191"/>
      <c r="K1065" s="179" t="str">
        <f t="shared" si="193"/>
        <v>טלוויזיה 65 (כולל הובלה והתקנה)</v>
      </c>
      <c r="L1065" s="180"/>
      <c r="M1065" s="181">
        <f t="shared" si="191"/>
        <v>-1</v>
      </c>
      <c r="N1065" s="181">
        <f t="shared" si="192"/>
        <v>0</v>
      </c>
      <c r="O1065" s="180"/>
      <c r="P1065" s="192"/>
      <c r="Q1065" s="185" t="str">
        <f t="shared" si="187"/>
        <v>תשושים-אופק</v>
      </c>
      <c r="R1065" s="185">
        <f t="shared" si="188"/>
        <v>60</v>
      </c>
      <c r="S1065" s="185" t="str">
        <f t="shared" si="189"/>
        <v>ציוד אלקטרוני</v>
      </c>
      <c r="T1065" s="186" t="str">
        <f t="shared" si="190"/>
        <v>טלוויזיה 65 (כולל הובלה והתקנה)</v>
      </c>
      <c r="U1065" s="187">
        <f t="shared" si="184"/>
        <v>0</v>
      </c>
      <c r="V1065" s="181">
        <f t="shared" si="185"/>
        <v>-1</v>
      </c>
      <c r="W1065" s="181">
        <f t="shared" si="186"/>
        <v>5000</v>
      </c>
      <c r="X1065" s="181">
        <f t="shared" si="194"/>
        <v>0</v>
      </c>
      <c r="Y1065" s="193"/>
      <c r="AA1065" s="189" t="str">
        <f>'טבלה מרכזת תקן מקור'!A1065</f>
        <v>תשושים-אופק</v>
      </c>
      <c r="AB1065" s="189">
        <f>'טבלה מרכזת תקן מקור'!B1065</f>
        <v>60</v>
      </c>
      <c r="AC1065" s="189" t="str">
        <f>'טבלה מרכזת תקן מקור'!C1065</f>
        <v>ציוד אלקטרוני</v>
      </c>
      <c r="AD1065" s="189" t="str">
        <f>'טבלה מרכזת תקן מקור'!D1065</f>
        <v>אולם כניסה</v>
      </c>
      <c r="AE1065" s="189" t="str">
        <f>'טבלה מרכזת תקן מקור'!E1065</f>
        <v>טלוויזיה 65 (כולל הובלה והתקנה)</v>
      </c>
      <c r="AF1065" s="189">
        <f>'טבלה מרכזת תקן מקור'!F1065</f>
        <v>5000</v>
      </c>
      <c r="AG1065" s="189">
        <f>'טבלה מרכזת תקן מקור'!G1065</f>
        <v>1</v>
      </c>
      <c r="AH1065" s="189">
        <f>'טבלה מרכזת תקן מקור'!H1065</f>
        <v>5000</v>
      </c>
    </row>
    <row r="1066" spans="2:34" ht="29.25" thickBot="1" x14ac:dyDescent="0.25">
      <c r="B1066" s="190" t="str">
        <f>תקן[[#This Row],[סוג מרכז]]</f>
        <v>תשושים-אופק</v>
      </c>
      <c r="C1066" s="190">
        <f>תקן[[#This Row],[גודל מרכז]]</f>
        <v>60</v>
      </c>
      <c r="D1066" s="190" t="str">
        <f>תקן[[#This Row],[סוג פריט]]</f>
        <v>ציוד אלקטרוני</v>
      </c>
      <c r="E1066" s="190" t="str">
        <f>תקן[[#This Row],[קטגוריה]]</f>
        <v>חדר אוכל</v>
      </c>
      <c r="F1066" s="177" t="str">
        <f>תקן[[#This Row],[תיאור הפריט]]</f>
        <v>טלוויזיה 65 (כולל הובלה והתקנה)</v>
      </c>
      <c r="G1066" s="190">
        <f>תקן[[#This Row],[עלות פריט]]</f>
        <v>5000</v>
      </c>
      <c r="H1066" s="190">
        <f>תקן[[#This Row],[כמות]]</f>
        <v>1</v>
      </c>
      <c r="I1066" s="190">
        <f>תקן[[#This Row],[סהכ עלות]]</f>
        <v>5000</v>
      </c>
      <c r="J1066" s="191"/>
      <c r="K1066" s="179" t="str">
        <f t="shared" si="193"/>
        <v>טלוויזיה 65 (כולל הובלה והתקנה)</v>
      </c>
      <c r="L1066" s="180"/>
      <c r="M1066" s="181">
        <f t="shared" si="191"/>
        <v>-1</v>
      </c>
      <c r="N1066" s="181">
        <f t="shared" si="192"/>
        <v>0</v>
      </c>
      <c r="O1066" s="180"/>
      <c r="P1066" s="192"/>
      <c r="Q1066" s="185" t="str">
        <f t="shared" si="187"/>
        <v>תשושים-אופק</v>
      </c>
      <c r="R1066" s="185">
        <f t="shared" si="188"/>
        <v>60</v>
      </c>
      <c r="S1066" s="185" t="str">
        <f t="shared" si="189"/>
        <v>ציוד אלקטרוני</v>
      </c>
      <c r="T1066" s="186" t="str">
        <f t="shared" si="190"/>
        <v>טלוויזיה 65 (כולל הובלה והתקנה)</v>
      </c>
      <c r="U1066" s="187">
        <f t="shared" si="184"/>
        <v>0</v>
      </c>
      <c r="V1066" s="181">
        <f t="shared" si="185"/>
        <v>-1</v>
      </c>
      <c r="W1066" s="181">
        <f t="shared" si="186"/>
        <v>5000</v>
      </c>
      <c r="X1066" s="181">
        <f t="shared" si="194"/>
        <v>0</v>
      </c>
      <c r="Y1066" s="193"/>
      <c r="AA1066" s="189" t="str">
        <f>'טבלה מרכזת תקן מקור'!A1066</f>
        <v>תשושים-אופק</v>
      </c>
      <c r="AB1066" s="189">
        <f>'טבלה מרכזת תקן מקור'!B1066</f>
        <v>60</v>
      </c>
      <c r="AC1066" s="189" t="str">
        <f>'טבלה מרכזת תקן מקור'!C1066</f>
        <v>ציוד אלקטרוני</v>
      </c>
      <c r="AD1066" s="189" t="str">
        <f>'טבלה מרכזת תקן מקור'!D1066</f>
        <v>חדר אוכל</v>
      </c>
      <c r="AE1066" s="189" t="str">
        <f>'טבלה מרכזת תקן מקור'!E1066</f>
        <v>טלוויזיה 65 (כולל הובלה והתקנה)</v>
      </c>
      <c r="AF1066" s="189">
        <f>'טבלה מרכזת תקן מקור'!F1066</f>
        <v>5000</v>
      </c>
      <c r="AG1066" s="189">
        <f>'טבלה מרכזת תקן מקור'!G1066</f>
        <v>1</v>
      </c>
      <c r="AH1066" s="189">
        <f>'טבלה מרכזת תקן מקור'!H1066</f>
        <v>5000</v>
      </c>
    </row>
    <row r="1067" spans="2:34" ht="29.25" thickBot="1" x14ac:dyDescent="0.25">
      <c r="B1067" s="190" t="str">
        <f>תקן[[#This Row],[סוג מרכז]]</f>
        <v>תשושים-אופק</v>
      </c>
      <c r="C1067" s="190">
        <f>תקן[[#This Row],[גודל מרכז]]</f>
        <v>60</v>
      </c>
      <c r="D1067" s="190" t="str">
        <f>תקן[[#This Row],[סוג פריט]]</f>
        <v>ציוד אלקטרוני</v>
      </c>
      <c r="E1067" s="190" t="str">
        <f>תקן[[#This Row],[קטגוריה]]</f>
        <v>חדר אוכל</v>
      </c>
      <c r="F1067" s="177" t="str">
        <f>תקן[[#This Row],[תיאור הפריט]]</f>
        <v>טלוויזיה 85 (כולל הובלה והתקנה)</v>
      </c>
      <c r="G1067" s="190">
        <f>תקן[[#This Row],[עלות פריט]]</f>
        <v>8000</v>
      </c>
      <c r="H1067" s="190">
        <f>תקן[[#This Row],[כמות]]</f>
        <v>1</v>
      </c>
      <c r="I1067" s="190">
        <f>תקן[[#This Row],[סהכ עלות]]</f>
        <v>8000</v>
      </c>
      <c r="J1067" s="191"/>
      <c r="K1067" s="179" t="str">
        <f t="shared" si="193"/>
        <v>טלוויזיה 85 (כולל הובלה והתקנה)</v>
      </c>
      <c r="L1067" s="180"/>
      <c r="M1067" s="181">
        <f t="shared" si="191"/>
        <v>-1</v>
      </c>
      <c r="N1067" s="181">
        <f t="shared" si="192"/>
        <v>0</v>
      </c>
      <c r="O1067" s="180"/>
      <c r="P1067" s="192"/>
      <c r="Q1067" s="185" t="str">
        <f t="shared" si="187"/>
        <v>תשושים-אופק</v>
      </c>
      <c r="R1067" s="185">
        <f t="shared" si="188"/>
        <v>60</v>
      </c>
      <c r="S1067" s="185" t="str">
        <f t="shared" si="189"/>
        <v>ציוד אלקטרוני</v>
      </c>
      <c r="T1067" s="186" t="str">
        <f t="shared" si="190"/>
        <v>טלוויזיה 85 (כולל הובלה והתקנה)</v>
      </c>
      <c r="U1067" s="187">
        <f t="shared" si="184"/>
        <v>0</v>
      </c>
      <c r="V1067" s="181">
        <f t="shared" si="185"/>
        <v>-1</v>
      </c>
      <c r="W1067" s="181">
        <f t="shared" si="186"/>
        <v>8000</v>
      </c>
      <c r="X1067" s="181">
        <f t="shared" si="194"/>
        <v>0</v>
      </c>
      <c r="Y1067" s="193"/>
      <c r="AA1067" s="189" t="str">
        <f>'טבלה מרכזת תקן מקור'!A1067</f>
        <v>תשושים-אופק</v>
      </c>
      <c r="AB1067" s="189">
        <f>'טבלה מרכזת תקן מקור'!B1067</f>
        <v>60</v>
      </c>
      <c r="AC1067" s="189" t="str">
        <f>'טבלה מרכזת תקן מקור'!C1067</f>
        <v>ציוד אלקטרוני</v>
      </c>
      <c r="AD1067" s="189" t="str">
        <f>'טבלה מרכזת תקן מקור'!D1067</f>
        <v>חדר אוכל</v>
      </c>
      <c r="AE1067" s="189" t="str">
        <f>'טבלה מרכזת תקן מקור'!E1067</f>
        <v>טלוויזיה 85 (כולל הובלה והתקנה)</v>
      </c>
      <c r="AF1067" s="189">
        <f>'טבלה מרכזת תקן מקור'!F1067</f>
        <v>8000</v>
      </c>
      <c r="AG1067" s="189">
        <f>'טבלה מרכזת תקן מקור'!G1067</f>
        <v>1</v>
      </c>
      <c r="AH1067" s="189">
        <f>'טבלה מרכזת תקן מקור'!H1067</f>
        <v>8000</v>
      </c>
    </row>
    <row r="1068" spans="2:34" ht="15" thickBot="1" x14ac:dyDescent="0.25">
      <c r="B1068" s="190" t="str">
        <f>תקן[[#This Row],[סוג מרכז]]</f>
        <v>תשושים-אופק</v>
      </c>
      <c r="C1068" s="190">
        <f>תקן[[#This Row],[גודל מרכז]]</f>
        <v>60</v>
      </c>
      <c r="D1068" s="190" t="str">
        <f>תקן[[#This Row],[סוג פריט]]</f>
        <v>ציוד אלקטרוני</v>
      </c>
      <c r="E1068" s="190" t="str">
        <f>תקן[[#This Row],[קטגוריה]]</f>
        <v>ציוד אלקטרוני</v>
      </c>
      <c r="F1068" s="177" t="str">
        <f>תקן[[#This Row],[תיאור הפריט]]</f>
        <v>מגדיל טווח WIFI</v>
      </c>
      <c r="G1068" s="190">
        <f>תקן[[#This Row],[עלות פריט]]</f>
        <v>900</v>
      </c>
      <c r="H1068" s="190">
        <f>תקן[[#This Row],[כמות]]</f>
        <v>1</v>
      </c>
      <c r="I1068" s="190">
        <f>תקן[[#This Row],[סהכ עלות]]</f>
        <v>900</v>
      </c>
      <c r="J1068" s="191"/>
      <c r="K1068" s="179" t="str">
        <f t="shared" si="193"/>
        <v>מגדיל טווח WIFI</v>
      </c>
      <c r="L1068" s="180"/>
      <c r="M1068" s="181">
        <f t="shared" si="191"/>
        <v>-1</v>
      </c>
      <c r="N1068" s="181">
        <f t="shared" si="192"/>
        <v>0</v>
      </c>
      <c r="O1068" s="180"/>
      <c r="P1068" s="192"/>
      <c r="Q1068" s="185" t="str">
        <f t="shared" si="187"/>
        <v>תשושים-אופק</v>
      </c>
      <c r="R1068" s="185">
        <f t="shared" si="188"/>
        <v>60</v>
      </c>
      <c r="S1068" s="185" t="str">
        <f t="shared" si="189"/>
        <v>ציוד אלקטרוני</v>
      </c>
      <c r="T1068" s="186" t="str">
        <f t="shared" si="190"/>
        <v>מגדיל טווח WIFI</v>
      </c>
      <c r="U1068" s="187">
        <f t="shared" si="184"/>
        <v>0</v>
      </c>
      <c r="V1068" s="181">
        <f t="shared" si="185"/>
        <v>-1</v>
      </c>
      <c r="W1068" s="181">
        <f t="shared" si="186"/>
        <v>900</v>
      </c>
      <c r="X1068" s="181">
        <f t="shared" si="194"/>
        <v>0</v>
      </c>
      <c r="Y1068" s="193"/>
      <c r="AA1068" s="189" t="str">
        <f>'טבלה מרכזת תקן מקור'!A1068</f>
        <v>תשושים-אופק</v>
      </c>
      <c r="AB1068" s="189">
        <f>'טבלה מרכזת תקן מקור'!B1068</f>
        <v>60</v>
      </c>
      <c r="AC1068" s="189" t="str">
        <f>'טבלה מרכזת תקן מקור'!C1068</f>
        <v>ציוד אלקטרוני</v>
      </c>
      <c r="AD1068" s="189" t="str">
        <f>'טבלה מרכזת תקן מקור'!D1068</f>
        <v>ציוד אלקטרוני</v>
      </c>
      <c r="AE1068" s="189" t="str">
        <f>'טבלה מרכזת תקן מקור'!E1068</f>
        <v>מגדיל טווח WIFI</v>
      </c>
      <c r="AF1068" s="189">
        <f>'טבלה מרכזת תקן מקור'!F1068</f>
        <v>900</v>
      </c>
      <c r="AG1068" s="189">
        <f>'טבלה מרכזת תקן מקור'!G1068</f>
        <v>1</v>
      </c>
      <c r="AH1068" s="189">
        <f>'טבלה מרכזת תקן מקור'!H1068</f>
        <v>900</v>
      </c>
    </row>
    <row r="1069" spans="2:34" ht="15" thickBot="1" x14ac:dyDescent="0.25">
      <c r="B1069" s="190" t="str">
        <f>תקן[[#This Row],[סוג מרכז]]</f>
        <v>תשושים-אופק</v>
      </c>
      <c r="C1069" s="190">
        <f>תקן[[#This Row],[גודל מרכז]]</f>
        <v>60</v>
      </c>
      <c r="D1069" s="190" t="str">
        <f>תקן[[#This Row],[סוג פריט]]</f>
        <v>ציוד אלקטרוני</v>
      </c>
      <c r="E1069" s="190" t="str">
        <f>תקן[[#This Row],[קטגוריה]]</f>
        <v>כללי</v>
      </c>
      <c r="F1069" s="177" t="str">
        <f>תקן[[#This Row],[תיאור הפריט]]</f>
        <v>מערכת אזעקה ומצלמות</v>
      </c>
      <c r="G1069" s="190">
        <f>תקן[[#This Row],[עלות פריט]]</f>
        <v>5000</v>
      </c>
      <c r="H1069" s="190">
        <f>תקן[[#This Row],[כמות]]</f>
        <v>2</v>
      </c>
      <c r="I1069" s="190">
        <f>תקן[[#This Row],[סהכ עלות]]</f>
        <v>10000</v>
      </c>
      <c r="J1069" s="191"/>
      <c r="K1069" s="179" t="str">
        <f t="shared" si="193"/>
        <v>מערכת אזעקה ומצלמות</v>
      </c>
      <c r="L1069" s="180"/>
      <c r="M1069" s="181">
        <f t="shared" si="191"/>
        <v>-2</v>
      </c>
      <c r="N1069" s="181">
        <f t="shared" si="192"/>
        <v>0</v>
      </c>
      <c r="O1069" s="180"/>
      <c r="P1069" s="192"/>
      <c r="Q1069" s="185" t="str">
        <f t="shared" si="187"/>
        <v>תשושים-אופק</v>
      </c>
      <c r="R1069" s="185">
        <f t="shared" si="188"/>
        <v>60</v>
      </c>
      <c r="S1069" s="185" t="str">
        <f t="shared" si="189"/>
        <v>ציוד אלקטרוני</v>
      </c>
      <c r="T1069" s="186" t="str">
        <f t="shared" si="190"/>
        <v>מערכת אזעקה ומצלמות</v>
      </c>
      <c r="U1069" s="187">
        <f t="shared" si="184"/>
        <v>0</v>
      </c>
      <c r="V1069" s="181">
        <f t="shared" si="185"/>
        <v>-2</v>
      </c>
      <c r="W1069" s="181">
        <f t="shared" si="186"/>
        <v>5000</v>
      </c>
      <c r="X1069" s="181">
        <f t="shared" si="194"/>
        <v>0</v>
      </c>
      <c r="Y1069" s="193"/>
      <c r="AA1069" s="189" t="str">
        <f>'טבלה מרכזת תקן מקור'!A1069</f>
        <v>תשושים-אופק</v>
      </c>
      <c r="AB1069" s="189">
        <f>'טבלה מרכזת תקן מקור'!B1069</f>
        <v>60</v>
      </c>
      <c r="AC1069" s="189" t="str">
        <f>'טבלה מרכזת תקן מקור'!C1069</f>
        <v>ציוד אלקטרוני</v>
      </c>
      <c r="AD1069" s="189" t="str">
        <f>'טבלה מרכזת תקן מקור'!D1069</f>
        <v>כללי</v>
      </c>
      <c r="AE1069" s="189" t="str">
        <f>'טבלה מרכזת תקן מקור'!E1069</f>
        <v>מערכת אזעקה ומצלמות</v>
      </c>
      <c r="AF1069" s="189">
        <f>'טבלה מרכזת תקן מקור'!F1069</f>
        <v>5000</v>
      </c>
      <c r="AG1069" s="189">
        <f>'טבלה מרכזת תקן מקור'!G1069</f>
        <v>2</v>
      </c>
      <c r="AH1069" s="189">
        <f>'טבלה מרכזת תקן מקור'!H1069</f>
        <v>10000</v>
      </c>
    </row>
    <row r="1070" spans="2:34" ht="15" thickBot="1" x14ac:dyDescent="0.25">
      <c r="B1070" s="190" t="str">
        <f>תקן[[#This Row],[סוג מרכז]]</f>
        <v>תשושים-אופק</v>
      </c>
      <c r="C1070" s="190">
        <f>תקן[[#This Row],[גודל מרכז]]</f>
        <v>60</v>
      </c>
      <c r="D1070" s="190" t="str">
        <f>תקן[[#This Row],[סוג פריט]]</f>
        <v>ציוד אלקטרוני</v>
      </c>
      <c r="E1070" s="190" t="str">
        <f>תקן[[#This Row],[קטגוריה]]</f>
        <v>ציוד אלקטרוני</v>
      </c>
      <c r="F1070" s="177" t="str">
        <f>תקן[[#This Row],[תיאור הפריט]]</f>
        <v>מערכת התרעה נגד אש</v>
      </c>
      <c r="G1070" s="190">
        <f>תקן[[#This Row],[עלות פריט]]</f>
        <v>5200</v>
      </c>
      <c r="H1070" s="190">
        <f>תקן[[#This Row],[כמות]]</f>
        <v>1</v>
      </c>
      <c r="I1070" s="190">
        <f>תקן[[#This Row],[סהכ עלות]]</f>
        <v>5200</v>
      </c>
      <c r="J1070" s="191"/>
      <c r="K1070" s="179" t="str">
        <f t="shared" si="193"/>
        <v>מערכת התרעה נגד אש</v>
      </c>
      <c r="L1070" s="180"/>
      <c r="M1070" s="181">
        <f t="shared" si="191"/>
        <v>-1</v>
      </c>
      <c r="N1070" s="181">
        <f t="shared" si="192"/>
        <v>0</v>
      </c>
      <c r="O1070" s="180"/>
      <c r="P1070" s="192"/>
      <c r="Q1070" s="185" t="str">
        <f t="shared" si="187"/>
        <v>תשושים-אופק</v>
      </c>
      <c r="R1070" s="185">
        <f t="shared" si="188"/>
        <v>60</v>
      </c>
      <c r="S1070" s="185" t="str">
        <f t="shared" si="189"/>
        <v>ציוד אלקטרוני</v>
      </c>
      <c r="T1070" s="186" t="str">
        <f t="shared" si="190"/>
        <v>מערכת התרעה נגד אש</v>
      </c>
      <c r="U1070" s="187">
        <f t="shared" si="184"/>
        <v>0</v>
      </c>
      <c r="V1070" s="181">
        <f t="shared" si="185"/>
        <v>-1</v>
      </c>
      <c r="W1070" s="181">
        <f t="shared" si="186"/>
        <v>5200</v>
      </c>
      <c r="X1070" s="181">
        <f t="shared" si="194"/>
        <v>0</v>
      </c>
      <c r="Y1070" s="193"/>
      <c r="AA1070" s="189" t="str">
        <f>'טבלה מרכזת תקן מקור'!A1070</f>
        <v>תשושים-אופק</v>
      </c>
      <c r="AB1070" s="189">
        <f>'טבלה מרכזת תקן מקור'!B1070</f>
        <v>60</v>
      </c>
      <c r="AC1070" s="189" t="str">
        <f>'טבלה מרכזת תקן מקור'!C1070</f>
        <v>ציוד אלקטרוני</v>
      </c>
      <c r="AD1070" s="189" t="str">
        <f>'טבלה מרכזת תקן מקור'!D1070</f>
        <v>ציוד אלקטרוני</v>
      </c>
      <c r="AE1070" s="189" t="str">
        <f>'טבלה מרכזת תקן מקור'!E1070</f>
        <v>מערכת התרעה נגד אש</v>
      </c>
      <c r="AF1070" s="189">
        <f>'טבלה מרכזת תקן מקור'!F1070</f>
        <v>5200</v>
      </c>
      <c r="AG1070" s="189">
        <f>'טבלה מרכזת תקן מקור'!G1070</f>
        <v>1</v>
      </c>
      <c r="AH1070" s="189">
        <f>'טבלה מרכזת תקן מקור'!H1070</f>
        <v>5200</v>
      </c>
    </row>
    <row r="1071" spans="2:34" ht="15" thickBot="1" x14ac:dyDescent="0.25">
      <c r="B1071" s="190" t="str">
        <f>תקן[[#This Row],[סוג מרכז]]</f>
        <v>תשושים-אופק</v>
      </c>
      <c r="C1071" s="190">
        <f>תקן[[#This Row],[גודל מרכז]]</f>
        <v>60</v>
      </c>
      <c r="D1071" s="190" t="str">
        <f>תקן[[#This Row],[סוג פריט]]</f>
        <v>ציוד אלקטרוני</v>
      </c>
      <c r="E1071" s="190" t="str">
        <f>תקן[[#This Row],[קטגוריה]]</f>
        <v>ציוד אלקטרוני</v>
      </c>
      <c r="F1071" s="177" t="str">
        <f>תקן[[#This Row],[תיאור הפריט]]</f>
        <v>מערכת טלפונים</v>
      </c>
      <c r="G1071" s="190">
        <f>תקן[[#This Row],[עלות פריט]]</f>
        <v>6100</v>
      </c>
      <c r="H1071" s="190">
        <f>תקן[[#This Row],[כמות]]</f>
        <v>1</v>
      </c>
      <c r="I1071" s="190">
        <f>תקן[[#This Row],[סהכ עלות]]</f>
        <v>6100</v>
      </c>
      <c r="J1071" s="191"/>
      <c r="K1071" s="179" t="str">
        <f t="shared" si="193"/>
        <v>מערכת טלפונים</v>
      </c>
      <c r="L1071" s="180"/>
      <c r="M1071" s="181">
        <f t="shared" si="191"/>
        <v>-1</v>
      </c>
      <c r="N1071" s="181">
        <f t="shared" si="192"/>
        <v>0</v>
      </c>
      <c r="O1071" s="180"/>
      <c r="P1071" s="192"/>
      <c r="Q1071" s="185" t="str">
        <f t="shared" si="187"/>
        <v>תשושים-אופק</v>
      </c>
      <c r="R1071" s="185">
        <f t="shared" si="188"/>
        <v>60</v>
      </c>
      <c r="S1071" s="185" t="str">
        <f t="shared" si="189"/>
        <v>ציוד אלקטרוני</v>
      </c>
      <c r="T1071" s="186" t="str">
        <f t="shared" si="190"/>
        <v>מערכת טלפונים</v>
      </c>
      <c r="U1071" s="187">
        <f t="shared" si="184"/>
        <v>0</v>
      </c>
      <c r="V1071" s="181">
        <f t="shared" si="185"/>
        <v>-1</v>
      </c>
      <c r="W1071" s="181">
        <f t="shared" si="186"/>
        <v>6100</v>
      </c>
      <c r="X1071" s="181">
        <f t="shared" si="194"/>
        <v>0</v>
      </c>
      <c r="Y1071" s="193"/>
      <c r="AA1071" s="189" t="str">
        <f>'טבלה מרכזת תקן מקור'!A1071</f>
        <v>תשושים-אופק</v>
      </c>
      <c r="AB1071" s="189">
        <f>'טבלה מרכזת תקן מקור'!B1071</f>
        <v>60</v>
      </c>
      <c r="AC1071" s="189" t="str">
        <f>'טבלה מרכזת תקן מקור'!C1071</f>
        <v>ציוד אלקטרוני</v>
      </c>
      <c r="AD1071" s="189" t="str">
        <f>'טבלה מרכזת תקן מקור'!D1071</f>
        <v>ציוד אלקטרוני</v>
      </c>
      <c r="AE1071" s="189" t="str">
        <f>'טבלה מרכזת תקן מקור'!E1071</f>
        <v>מערכת טלפונים</v>
      </c>
      <c r="AF1071" s="189">
        <f>'טבלה מרכזת תקן מקור'!F1071</f>
        <v>6100</v>
      </c>
      <c r="AG1071" s="189">
        <f>'טבלה מרכזת תקן מקור'!G1071</f>
        <v>1</v>
      </c>
      <c r="AH1071" s="189">
        <f>'טבלה מרכזת תקן מקור'!H1071</f>
        <v>6100</v>
      </c>
    </row>
    <row r="1072" spans="2:34" ht="15" thickBot="1" x14ac:dyDescent="0.25">
      <c r="B1072" s="190" t="str">
        <f>תקן[[#This Row],[סוג מרכז]]</f>
        <v>תשושים-אופק</v>
      </c>
      <c r="C1072" s="190">
        <f>תקן[[#This Row],[גודל מרכז]]</f>
        <v>60</v>
      </c>
      <c r="D1072" s="190" t="str">
        <f>תקן[[#This Row],[סוג פריט]]</f>
        <v>ציוד אלקטרוני</v>
      </c>
      <c r="E1072" s="190" t="str">
        <f>תקן[[#This Row],[קטגוריה]]</f>
        <v>ציוד אלקטרוני</v>
      </c>
      <c r="F1072" s="177" t="str">
        <f>תקן[[#This Row],[תיאור הפריט]]</f>
        <v>מערכת כריזת חירום</v>
      </c>
      <c r="G1072" s="190">
        <f>תקן[[#This Row],[עלות פריט]]</f>
        <v>5000</v>
      </c>
      <c r="H1072" s="190">
        <f>תקן[[#This Row],[כמות]]</f>
        <v>1</v>
      </c>
      <c r="I1072" s="190">
        <f>תקן[[#This Row],[סהכ עלות]]</f>
        <v>5000</v>
      </c>
      <c r="J1072" s="191"/>
      <c r="K1072" s="179" t="str">
        <f t="shared" si="193"/>
        <v>מערכת כריזת חירום</v>
      </c>
      <c r="L1072" s="180"/>
      <c r="M1072" s="181">
        <f t="shared" si="191"/>
        <v>-1</v>
      </c>
      <c r="N1072" s="181">
        <f t="shared" si="192"/>
        <v>0</v>
      </c>
      <c r="O1072" s="180"/>
      <c r="P1072" s="192"/>
      <c r="Q1072" s="185" t="str">
        <f t="shared" si="187"/>
        <v>תשושים-אופק</v>
      </c>
      <c r="R1072" s="185">
        <f t="shared" si="188"/>
        <v>60</v>
      </c>
      <c r="S1072" s="185" t="str">
        <f t="shared" si="189"/>
        <v>ציוד אלקטרוני</v>
      </c>
      <c r="T1072" s="186" t="str">
        <f t="shared" si="190"/>
        <v>מערכת כריזת חירום</v>
      </c>
      <c r="U1072" s="187">
        <f t="shared" si="184"/>
        <v>0</v>
      </c>
      <c r="V1072" s="181">
        <f t="shared" si="185"/>
        <v>-1</v>
      </c>
      <c r="W1072" s="181">
        <f t="shared" si="186"/>
        <v>5000</v>
      </c>
      <c r="X1072" s="181">
        <f t="shared" si="194"/>
        <v>0</v>
      </c>
      <c r="Y1072" s="193"/>
      <c r="AA1072" s="189" t="str">
        <f>'טבלה מרכזת תקן מקור'!A1072</f>
        <v>תשושים-אופק</v>
      </c>
      <c r="AB1072" s="189">
        <f>'טבלה מרכזת תקן מקור'!B1072</f>
        <v>60</v>
      </c>
      <c r="AC1072" s="189" t="str">
        <f>'טבלה מרכזת תקן מקור'!C1072</f>
        <v>ציוד אלקטרוני</v>
      </c>
      <c r="AD1072" s="189" t="str">
        <f>'טבלה מרכזת תקן מקור'!D1072</f>
        <v>ציוד אלקטרוני</v>
      </c>
      <c r="AE1072" s="189" t="str">
        <f>'טבלה מרכזת תקן מקור'!E1072</f>
        <v>מערכת כריזת חירום</v>
      </c>
      <c r="AF1072" s="189">
        <f>'טבלה מרכזת תקן מקור'!F1072</f>
        <v>5000</v>
      </c>
      <c r="AG1072" s="189">
        <f>'טבלה מרכזת תקן מקור'!G1072</f>
        <v>1</v>
      </c>
      <c r="AH1072" s="189">
        <f>'טבלה מרכזת תקן מקור'!H1072</f>
        <v>5000</v>
      </c>
    </row>
    <row r="1073" spans="2:34" ht="29.25" thickBot="1" x14ac:dyDescent="0.25">
      <c r="B1073" s="190" t="str">
        <f>תקן[[#This Row],[סוג מרכז]]</f>
        <v>תשושים-אופק</v>
      </c>
      <c r="C1073" s="190">
        <f>תקן[[#This Row],[גודל מרכז]]</f>
        <v>60</v>
      </c>
      <c r="D1073" s="190" t="str">
        <f>תקן[[#This Row],[סוג פריט]]</f>
        <v>ריהוט</v>
      </c>
      <c r="E1073" s="190" t="str">
        <f>תקן[[#This Row],[קטגוריה]]</f>
        <v>חדר מנוחה</v>
      </c>
      <c r="F1073" s="177" t="str">
        <f>תקן[[#This Row],[תיאור הפריט]]</f>
        <v>ארון איחסון (רוחב 80-100 ס"מ)</v>
      </c>
      <c r="G1073" s="190">
        <f>תקן[[#This Row],[עלות פריט]]</f>
        <v>1000</v>
      </c>
      <c r="H1073" s="190">
        <f>תקן[[#This Row],[כמות]]</f>
        <v>1</v>
      </c>
      <c r="I1073" s="190">
        <f>תקן[[#This Row],[סהכ עלות]]</f>
        <v>1000</v>
      </c>
      <c r="J1073" s="191"/>
      <c r="K1073" s="179" t="str">
        <f t="shared" si="193"/>
        <v>ארון איחסון (רוחב 80-100 ס"מ)</v>
      </c>
      <c r="L1073" s="180"/>
      <c r="M1073" s="181">
        <f t="shared" si="191"/>
        <v>-1</v>
      </c>
      <c r="N1073" s="181">
        <f t="shared" si="192"/>
        <v>0</v>
      </c>
      <c r="O1073" s="180"/>
      <c r="P1073" s="192"/>
      <c r="Q1073" s="185" t="str">
        <f t="shared" si="187"/>
        <v>תשושים-אופק</v>
      </c>
      <c r="R1073" s="185">
        <f t="shared" si="188"/>
        <v>60</v>
      </c>
      <c r="S1073" s="185" t="str">
        <f t="shared" si="189"/>
        <v>ריהוט</v>
      </c>
      <c r="T1073" s="186" t="str">
        <f t="shared" si="190"/>
        <v>ארון איחסון (רוחב 80-100 ס"מ)</v>
      </c>
      <c r="U1073" s="187">
        <f t="shared" si="184"/>
        <v>0</v>
      </c>
      <c r="V1073" s="181">
        <f t="shared" si="185"/>
        <v>-1</v>
      </c>
      <c r="W1073" s="181">
        <f t="shared" si="186"/>
        <v>1000</v>
      </c>
      <c r="X1073" s="181">
        <f t="shared" si="194"/>
        <v>0</v>
      </c>
      <c r="Y1073" s="193"/>
      <c r="AA1073" s="189" t="str">
        <f>'טבלה מרכזת תקן מקור'!A1073</f>
        <v>תשושים-אופק</v>
      </c>
      <c r="AB1073" s="189">
        <f>'טבלה מרכזת תקן מקור'!B1073</f>
        <v>60</v>
      </c>
      <c r="AC1073" s="189" t="str">
        <f>'טבלה מרכזת תקן מקור'!C1073</f>
        <v>ריהוט</v>
      </c>
      <c r="AD1073" s="189" t="str">
        <f>'טבלה מרכזת תקן מקור'!D1073</f>
        <v>חדר מנוחה</v>
      </c>
      <c r="AE1073" s="189" t="str">
        <f>'טבלה מרכזת תקן מקור'!E1073</f>
        <v>ארון איחסון (רוחב 80-100 ס"מ)</v>
      </c>
      <c r="AF1073" s="189">
        <f>'טבלה מרכזת תקן מקור'!F1073</f>
        <v>1000</v>
      </c>
      <c r="AG1073" s="189">
        <f>'טבלה מרכזת תקן מקור'!G1073</f>
        <v>1</v>
      </c>
      <c r="AH1073" s="189">
        <f>'טבלה מרכזת תקן מקור'!H1073</f>
        <v>1000</v>
      </c>
    </row>
    <row r="1074" spans="2:34" ht="29.25" thickBot="1" x14ac:dyDescent="0.25">
      <c r="B1074" s="190" t="str">
        <f>תקן[[#This Row],[סוג מרכז]]</f>
        <v>תשושים-אופק</v>
      </c>
      <c r="C1074" s="190">
        <f>תקן[[#This Row],[גודל מרכז]]</f>
        <v>60</v>
      </c>
      <c r="D1074" s="190" t="str">
        <f>תקן[[#This Row],[סוג פריט]]</f>
        <v>ריהוט</v>
      </c>
      <c r="E1074" s="190" t="str">
        <f>תקן[[#This Row],[קטגוריה]]</f>
        <v>חדר ניקיון</v>
      </c>
      <c r="F1074" s="177" t="str">
        <f>תקן[[#This Row],[תיאור הפריט]]</f>
        <v>ארון איחסון (רוחב 80-100 ס"מ)</v>
      </c>
      <c r="G1074" s="190">
        <f>תקן[[#This Row],[עלות פריט]]</f>
        <v>1000</v>
      </c>
      <c r="H1074" s="190">
        <f>תקן[[#This Row],[כמות]]</f>
        <v>1</v>
      </c>
      <c r="I1074" s="190">
        <f>תקן[[#This Row],[סהכ עלות]]</f>
        <v>1000</v>
      </c>
      <c r="J1074" s="191"/>
      <c r="K1074" s="179" t="str">
        <f t="shared" si="193"/>
        <v>ארון איחסון (רוחב 80-100 ס"מ)</v>
      </c>
      <c r="L1074" s="180"/>
      <c r="M1074" s="181">
        <f t="shared" si="191"/>
        <v>-1</v>
      </c>
      <c r="N1074" s="181">
        <f t="shared" si="192"/>
        <v>0</v>
      </c>
      <c r="O1074" s="180"/>
      <c r="P1074" s="192"/>
      <c r="Q1074" s="185" t="str">
        <f t="shared" si="187"/>
        <v>תשושים-אופק</v>
      </c>
      <c r="R1074" s="185">
        <f t="shared" si="188"/>
        <v>60</v>
      </c>
      <c r="S1074" s="185" t="str">
        <f t="shared" si="189"/>
        <v>ריהוט</v>
      </c>
      <c r="T1074" s="186" t="str">
        <f t="shared" si="190"/>
        <v>ארון איחסון (רוחב 80-100 ס"מ)</v>
      </c>
      <c r="U1074" s="187">
        <f t="shared" si="184"/>
        <v>0</v>
      </c>
      <c r="V1074" s="181">
        <f t="shared" si="185"/>
        <v>-1</v>
      </c>
      <c r="W1074" s="181">
        <f t="shared" si="186"/>
        <v>1000</v>
      </c>
      <c r="X1074" s="181">
        <f t="shared" si="194"/>
        <v>0</v>
      </c>
      <c r="Y1074" s="193"/>
      <c r="AA1074" s="189" t="str">
        <f>'טבלה מרכזת תקן מקור'!A1074</f>
        <v>תשושים-אופק</v>
      </c>
      <c r="AB1074" s="189">
        <f>'טבלה מרכזת תקן מקור'!B1074</f>
        <v>60</v>
      </c>
      <c r="AC1074" s="189" t="str">
        <f>'טבלה מרכזת תקן מקור'!C1074</f>
        <v>ריהוט</v>
      </c>
      <c r="AD1074" s="189" t="str">
        <f>'טבלה מרכזת תקן מקור'!D1074</f>
        <v>חדר ניקיון</v>
      </c>
      <c r="AE1074" s="189" t="str">
        <f>'טבלה מרכזת תקן מקור'!E1074</f>
        <v>ארון איחסון (רוחב 80-100 ס"מ)</v>
      </c>
      <c r="AF1074" s="189">
        <f>'טבלה מרכזת תקן מקור'!F1074</f>
        <v>1000</v>
      </c>
      <c r="AG1074" s="189">
        <f>'טבלה מרכזת תקן מקור'!G1074</f>
        <v>1</v>
      </c>
      <c r="AH1074" s="189">
        <f>'טבלה מרכזת תקן מקור'!H1074</f>
        <v>1000</v>
      </c>
    </row>
    <row r="1075" spans="2:34" ht="29.25" thickBot="1" x14ac:dyDescent="0.25">
      <c r="B1075" s="190" t="str">
        <f>תקן[[#This Row],[סוג מרכז]]</f>
        <v>תשושים-אופק</v>
      </c>
      <c r="C1075" s="190">
        <f>תקן[[#This Row],[גודל מרכז]]</f>
        <v>60</v>
      </c>
      <c r="D1075" s="190" t="str">
        <f>תקן[[#This Row],[סוג פריט]]</f>
        <v>ריהוט</v>
      </c>
      <c r="E1075" s="190" t="str">
        <f>תקן[[#This Row],[קטגוריה]]</f>
        <v>חדרי פעילות/תעסוקה</v>
      </c>
      <c r="F1075" s="177" t="str">
        <f>תקן[[#This Row],[תיאור הפריט]]</f>
        <v>ארון איחסון (רוחב 80-100 ס"מ)</v>
      </c>
      <c r="G1075" s="190">
        <f>תקן[[#This Row],[עלות פריט]]</f>
        <v>1000</v>
      </c>
      <c r="H1075" s="190">
        <f>תקן[[#This Row],[כמות]]</f>
        <v>4</v>
      </c>
      <c r="I1075" s="190">
        <f>תקן[[#This Row],[סהכ עלות]]</f>
        <v>4000</v>
      </c>
      <c r="J1075" s="191"/>
      <c r="K1075" s="179" t="str">
        <f t="shared" si="193"/>
        <v>ארון איחסון (רוחב 80-100 ס"מ)</v>
      </c>
      <c r="L1075" s="180"/>
      <c r="M1075" s="181">
        <f t="shared" si="191"/>
        <v>-4</v>
      </c>
      <c r="N1075" s="181">
        <f t="shared" si="192"/>
        <v>0</v>
      </c>
      <c r="O1075" s="180"/>
      <c r="P1075" s="192"/>
      <c r="Q1075" s="185" t="str">
        <f t="shared" si="187"/>
        <v>תשושים-אופק</v>
      </c>
      <c r="R1075" s="185">
        <f t="shared" si="188"/>
        <v>60</v>
      </c>
      <c r="S1075" s="185" t="str">
        <f t="shared" si="189"/>
        <v>ריהוט</v>
      </c>
      <c r="T1075" s="186" t="str">
        <f t="shared" si="190"/>
        <v>ארון איחסון (רוחב 80-100 ס"מ)</v>
      </c>
      <c r="U1075" s="187">
        <f t="shared" si="184"/>
        <v>0</v>
      </c>
      <c r="V1075" s="181">
        <f t="shared" si="185"/>
        <v>-4</v>
      </c>
      <c r="W1075" s="181">
        <f t="shared" si="186"/>
        <v>1000</v>
      </c>
      <c r="X1075" s="181">
        <f t="shared" si="194"/>
        <v>0</v>
      </c>
      <c r="Y1075" s="193"/>
      <c r="AA1075" s="189" t="str">
        <f>'טבלה מרכזת תקן מקור'!A1075</f>
        <v>תשושים-אופק</v>
      </c>
      <c r="AB1075" s="189">
        <f>'טבלה מרכזת תקן מקור'!B1075</f>
        <v>60</v>
      </c>
      <c r="AC1075" s="189" t="str">
        <f>'טבלה מרכזת תקן מקור'!C1075</f>
        <v>ריהוט</v>
      </c>
      <c r="AD1075" s="189" t="str">
        <f>'טבלה מרכזת תקן מקור'!D1075</f>
        <v>חדרי פעילות/תעסוקה</v>
      </c>
      <c r="AE1075" s="189" t="str">
        <f>'טבלה מרכזת תקן מקור'!E1075</f>
        <v>ארון איחסון (רוחב 80-100 ס"מ)</v>
      </c>
      <c r="AF1075" s="189">
        <f>'טבלה מרכזת תקן מקור'!F1075</f>
        <v>1000</v>
      </c>
      <c r="AG1075" s="189">
        <f>'טבלה מרכזת תקן מקור'!G1075</f>
        <v>4</v>
      </c>
      <c r="AH1075" s="189">
        <f>'טבלה מרכזת תקן מקור'!H1075</f>
        <v>4000</v>
      </c>
    </row>
    <row r="1076" spans="2:34" ht="29.25" thickBot="1" x14ac:dyDescent="0.25">
      <c r="B1076" s="190" t="str">
        <f>תקן[[#This Row],[סוג מרכז]]</f>
        <v>תשושים-אופק</v>
      </c>
      <c r="C1076" s="190">
        <f>תקן[[#This Row],[גודל מרכז]]</f>
        <v>60</v>
      </c>
      <c r="D1076" s="190" t="str">
        <f>תקן[[#This Row],[סוג פריט]]</f>
        <v>ריהוט</v>
      </c>
      <c r="E1076" s="190" t="str">
        <f>תקן[[#This Row],[קטגוריה]]</f>
        <v>מחסנים - מטבח, כללי, תעסוקה</v>
      </c>
      <c r="F1076" s="177" t="str">
        <f>תקן[[#This Row],[תיאור הפריט]]</f>
        <v>ארון איחסון (רוחב 80-100 ס"מ)</v>
      </c>
      <c r="G1076" s="190">
        <f>תקן[[#This Row],[עלות פריט]]</f>
        <v>1000</v>
      </c>
      <c r="H1076" s="190">
        <f>תקן[[#This Row],[כמות]]</f>
        <v>3</v>
      </c>
      <c r="I1076" s="190">
        <f>תקן[[#This Row],[סהכ עלות]]</f>
        <v>3000</v>
      </c>
      <c r="J1076" s="191"/>
      <c r="K1076" s="179" t="str">
        <f t="shared" si="193"/>
        <v>ארון איחסון (רוחב 80-100 ס"מ)</v>
      </c>
      <c r="L1076" s="180"/>
      <c r="M1076" s="181">
        <f t="shared" si="191"/>
        <v>-3</v>
      </c>
      <c r="N1076" s="181">
        <f t="shared" si="192"/>
        <v>0</v>
      </c>
      <c r="O1076" s="180"/>
      <c r="P1076" s="192"/>
      <c r="Q1076" s="185" t="str">
        <f t="shared" si="187"/>
        <v>תשושים-אופק</v>
      </c>
      <c r="R1076" s="185">
        <f t="shared" si="188"/>
        <v>60</v>
      </c>
      <c r="S1076" s="185" t="str">
        <f t="shared" si="189"/>
        <v>ריהוט</v>
      </c>
      <c r="T1076" s="186" t="str">
        <f t="shared" si="190"/>
        <v>ארון איחסון (רוחב 80-100 ס"מ)</v>
      </c>
      <c r="U1076" s="187">
        <f t="shared" si="184"/>
        <v>0</v>
      </c>
      <c r="V1076" s="181">
        <f t="shared" si="185"/>
        <v>-3</v>
      </c>
      <c r="W1076" s="181">
        <f t="shared" si="186"/>
        <v>1000</v>
      </c>
      <c r="X1076" s="181">
        <f t="shared" si="194"/>
        <v>0</v>
      </c>
      <c r="Y1076" s="193"/>
      <c r="AA1076" s="189" t="str">
        <f>'טבלה מרכזת תקן מקור'!A1076</f>
        <v>תשושים-אופק</v>
      </c>
      <c r="AB1076" s="189">
        <f>'טבלה מרכזת תקן מקור'!B1076</f>
        <v>60</v>
      </c>
      <c r="AC1076" s="189" t="str">
        <f>'טבלה מרכזת תקן מקור'!C1076</f>
        <v>ריהוט</v>
      </c>
      <c r="AD1076" s="189" t="str">
        <f>'טבלה מרכזת תקן מקור'!D1076</f>
        <v>מחסנים - מטבח, כללי, תעסוקה</v>
      </c>
      <c r="AE1076" s="189" t="str">
        <f>'טבלה מרכזת תקן מקור'!E1076</f>
        <v>ארון איחסון (רוחב 80-100 ס"מ)</v>
      </c>
      <c r="AF1076" s="189">
        <f>'טבלה מרכזת תקן מקור'!F1076</f>
        <v>1000</v>
      </c>
      <c r="AG1076" s="189">
        <f>'טבלה מרכזת תקן מקור'!G1076</f>
        <v>3</v>
      </c>
      <c r="AH1076" s="189">
        <f>'טבלה מרכזת תקן מקור'!H1076</f>
        <v>3000</v>
      </c>
    </row>
    <row r="1077" spans="2:34" ht="29.25" thickBot="1" x14ac:dyDescent="0.25">
      <c r="B1077" s="190" t="str">
        <f>תקן[[#This Row],[סוג מרכז]]</f>
        <v>תשושים-אופק</v>
      </c>
      <c r="C1077" s="190">
        <f>תקן[[#This Row],[גודל מרכז]]</f>
        <v>60</v>
      </c>
      <c r="D1077" s="190" t="str">
        <f>תקן[[#This Row],[סוג פריט]]</f>
        <v>ריהוט</v>
      </c>
      <c r="E1077" s="190" t="str">
        <f>תקן[[#This Row],[קטגוריה]]</f>
        <v>מכבסה</v>
      </c>
      <c r="F1077" s="177" t="str">
        <f>תקן[[#This Row],[תיאור הפריט]]</f>
        <v>ארון איחסון (רוחב 80-100 ס"מ)</v>
      </c>
      <c r="G1077" s="190">
        <f>תקן[[#This Row],[עלות פריט]]</f>
        <v>1000</v>
      </c>
      <c r="H1077" s="190">
        <f>תקן[[#This Row],[כמות]]</f>
        <v>1</v>
      </c>
      <c r="I1077" s="190">
        <f>תקן[[#This Row],[סהכ עלות]]</f>
        <v>1000</v>
      </c>
      <c r="J1077" s="191"/>
      <c r="K1077" s="179" t="str">
        <f t="shared" si="193"/>
        <v>ארון איחסון (רוחב 80-100 ס"מ)</v>
      </c>
      <c r="L1077" s="180"/>
      <c r="M1077" s="181">
        <f t="shared" si="191"/>
        <v>-1</v>
      </c>
      <c r="N1077" s="181">
        <f t="shared" si="192"/>
        <v>0</v>
      </c>
      <c r="O1077" s="180"/>
      <c r="P1077" s="192"/>
      <c r="Q1077" s="185" t="str">
        <f t="shared" si="187"/>
        <v>תשושים-אופק</v>
      </c>
      <c r="R1077" s="185">
        <f t="shared" si="188"/>
        <v>60</v>
      </c>
      <c r="S1077" s="185" t="str">
        <f t="shared" si="189"/>
        <v>ריהוט</v>
      </c>
      <c r="T1077" s="186" t="str">
        <f t="shared" si="190"/>
        <v>ארון איחסון (רוחב 80-100 ס"מ)</v>
      </c>
      <c r="U1077" s="187">
        <f t="shared" si="184"/>
        <v>0</v>
      </c>
      <c r="V1077" s="181">
        <f t="shared" si="185"/>
        <v>-1</v>
      </c>
      <c r="W1077" s="181">
        <f t="shared" si="186"/>
        <v>1000</v>
      </c>
      <c r="X1077" s="181">
        <f t="shared" si="194"/>
        <v>0</v>
      </c>
      <c r="Y1077" s="193"/>
      <c r="AA1077" s="189" t="str">
        <f>'טבלה מרכזת תקן מקור'!A1077</f>
        <v>תשושים-אופק</v>
      </c>
      <c r="AB1077" s="189">
        <f>'טבלה מרכזת תקן מקור'!B1077</f>
        <v>60</v>
      </c>
      <c r="AC1077" s="189" t="str">
        <f>'טבלה מרכזת תקן מקור'!C1077</f>
        <v>ריהוט</v>
      </c>
      <c r="AD1077" s="189" t="str">
        <f>'טבלה מרכזת תקן מקור'!D1077</f>
        <v>מכבסה</v>
      </c>
      <c r="AE1077" s="189" t="str">
        <f>'טבלה מרכזת תקן מקור'!E1077</f>
        <v>ארון איחסון (רוחב 80-100 ס"מ)</v>
      </c>
      <c r="AF1077" s="189">
        <f>'טבלה מרכזת תקן מקור'!F1077</f>
        <v>1000</v>
      </c>
      <c r="AG1077" s="189">
        <f>'טבלה מרכזת תקן מקור'!G1077</f>
        <v>1</v>
      </c>
      <c r="AH1077" s="189">
        <f>'טבלה מרכזת תקן מקור'!H1077</f>
        <v>1000</v>
      </c>
    </row>
    <row r="1078" spans="2:34" ht="29.25" thickBot="1" x14ac:dyDescent="0.25">
      <c r="B1078" s="190" t="str">
        <f>תקן[[#This Row],[סוג מרכז]]</f>
        <v>תשושים-אופק</v>
      </c>
      <c r="C1078" s="190">
        <f>תקן[[#This Row],[גודל מרכז]]</f>
        <v>60</v>
      </c>
      <c r="D1078" s="190" t="str">
        <f>תקן[[#This Row],[סוג פריט]]</f>
        <v>ריהוט</v>
      </c>
      <c r="E1078" s="190" t="str">
        <f>תקן[[#This Row],[קטגוריה]]</f>
        <v>חדר מזכירות וקבלה</v>
      </c>
      <c r="F1078" s="177" t="str">
        <f>תקן[[#This Row],[תיאור הפריט]]</f>
        <v>ארון איחסון משרדי (רוחב כ- 1 מטר)</v>
      </c>
      <c r="G1078" s="190">
        <f>תקן[[#This Row],[עלות פריט]]</f>
        <v>1500</v>
      </c>
      <c r="H1078" s="190">
        <f>תקן[[#This Row],[כמות]]</f>
        <v>2</v>
      </c>
      <c r="I1078" s="190">
        <f>תקן[[#This Row],[סהכ עלות]]</f>
        <v>3000</v>
      </c>
      <c r="J1078" s="191"/>
      <c r="K1078" s="179" t="str">
        <f t="shared" si="193"/>
        <v>ארון איחסון משרדי (רוחב כ- 1 מטר)</v>
      </c>
      <c r="L1078" s="180"/>
      <c r="M1078" s="181">
        <f t="shared" si="191"/>
        <v>-2</v>
      </c>
      <c r="N1078" s="181">
        <f t="shared" si="192"/>
        <v>0</v>
      </c>
      <c r="O1078" s="180"/>
      <c r="P1078" s="192"/>
      <c r="Q1078" s="185" t="str">
        <f t="shared" si="187"/>
        <v>תשושים-אופק</v>
      </c>
      <c r="R1078" s="185">
        <f t="shared" si="188"/>
        <v>60</v>
      </c>
      <c r="S1078" s="185" t="str">
        <f t="shared" si="189"/>
        <v>ריהוט</v>
      </c>
      <c r="T1078" s="186" t="str">
        <f t="shared" si="190"/>
        <v>ארון איחסון משרדי (רוחב כ- 1 מטר)</v>
      </c>
      <c r="U1078" s="187">
        <f t="shared" si="184"/>
        <v>0</v>
      </c>
      <c r="V1078" s="181">
        <f t="shared" si="185"/>
        <v>-2</v>
      </c>
      <c r="W1078" s="181">
        <f t="shared" si="186"/>
        <v>1500</v>
      </c>
      <c r="X1078" s="181">
        <f t="shared" si="194"/>
        <v>0</v>
      </c>
      <c r="Y1078" s="193"/>
      <c r="AA1078" s="189" t="str">
        <f>'טבלה מרכזת תקן מקור'!A1078</f>
        <v>תשושים-אופק</v>
      </c>
      <c r="AB1078" s="189">
        <f>'טבלה מרכזת תקן מקור'!B1078</f>
        <v>60</v>
      </c>
      <c r="AC1078" s="189" t="str">
        <f>'טבלה מרכזת תקן מקור'!C1078</f>
        <v>ריהוט</v>
      </c>
      <c r="AD1078" s="189" t="str">
        <f>'טבלה מרכזת תקן מקור'!D1078</f>
        <v>חדר מזכירות וקבלה</v>
      </c>
      <c r="AE1078" s="189" t="str">
        <f>'טבלה מרכזת תקן מקור'!E1078</f>
        <v>ארון איחסון משרדי (רוחב כ- 1 מטר)</v>
      </c>
      <c r="AF1078" s="189">
        <f>'טבלה מרכזת תקן מקור'!F1078</f>
        <v>1500</v>
      </c>
      <c r="AG1078" s="189">
        <f>'טבלה מרכזת תקן מקור'!G1078</f>
        <v>2</v>
      </c>
      <c r="AH1078" s="189">
        <f>'טבלה מרכזת תקן מקור'!H1078</f>
        <v>3000</v>
      </c>
    </row>
    <row r="1079" spans="2:34" ht="29.25" thickBot="1" x14ac:dyDescent="0.25">
      <c r="B1079" s="190" t="str">
        <f>תקן[[#This Row],[סוג מרכז]]</f>
        <v>תשושים-אופק</v>
      </c>
      <c r="C1079" s="190">
        <f>תקן[[#This Row],[גודל מרכז]]</f>
        <v>60</v>
      </c>
      <c r="D1079" s="190" t="str">
        <f>תקן[[#This Row],[סוג פריט]]</f>
        <v>ריהוט</v>
      </c>
      <c r="E1079" s="190" t="str">
        <f>תקן[[#This Row],[קטגוריה]]</f>
        <v>חדר מחשבים</v>
      </c>
      <c r="F1079" s="177" t="str">
        <f>תקן[[#This Row],[תיאור הפריט]]</f>
        <v>ארון איחסון משרדי (רוחב כ- 1 מטר)</v>
      </c>
      <c r="G1079" s="190">
        <f>תקן[[#This Row],[עלות פריט]]</f>
        <v>1500</v>
      </c>
      <c r="H1079" s="190">
        <f>תקן[[#This Row],[כמות]]</f>
        <v>1</v>
      </c>
      <c r="I1079" s="190">
        <f>תקן[[#This Row],[סהכ עלות]]</f>
        <v>1500</v>
      </c>
      <c r="J1079" s="191"/>
      <c r="K1079" s="179" t="str">
        <f t="shared" si="193"/>
        <v>ארון איחסון משרדי (רוחב כ- 1 מטר)</v>
      </c>
      <c r="L1079" s="180"/>
      <c r="M1079" s="181">
        <f t="shared" si="191"/>
        <v>-1</v>
      </c>
      <c r="N1079" s="181">
        <f t="shared" si="192"/>
        <v>0</v>
      </c>
      <c r="O1079" s="180"/>
      <c r="P1079" s="192"/>
      <c r="Q1079" s="185" t="str">
        <f t="shared" si="187"/>
        <v>תשושים-אופק</v>
      </c>
      <c r="R1079" s="185">
        <f t="shared" si="188"/>
        <v>60</v>
      </c>
      <c r="S1079" s="185" t="str">
        <f t="shared" si="189"/>
        <v>ריהוט</v>
      </c>
      <c r="T1079" s="186" t="str">
        <f t="shared" si="190"/>
        <v>ארון איחסון משרדי (רוחב כ- 1 מטר)</v>
      </c>
      <c r="U1079" s="187">
        <f t="shared" si="184"/>
        <v>0</v>
      </c>
      <c r="V1079" s="181">
        <f t="shared" si="185"/>
        <v>-1</v>
      </c>
      <c r="W1079" s="181">
        <f t="shared" si="186"/>
        <v>1500</v>
      </c>
      <c r="X1079" s="181">
        <f t="shared" si="194"/>
        <v>0</v>
      </c>
      <c r="Y1079" s="193"/>
      <c r="AA1079" s="189" t="str">
        <f>'טבלה מרכזת תקן מקור'!A1079</f>
        <v>תשושים-אופק</v>
      </c>
      <c r="AB1079" s="189">
        <f>'טבלה מרכזת תקן מקור'!B1079</f>
        <v>60</v>
      </c>
      <c r="AC1079" s="189" t="str">
        <f>'טבלה מרכזת תקן מקור'!C1079</f>
        <v>ריהוט</v>
      </c>
      <c r="AD1079" s="189" t="str">
        <f>'טבלה מרכזת תקן מקור'!D1079</f>
        <v>חדר מחשבים</v>
      </c>
      <c r="AE1079" s="189" t="str">
        <f>'טבלה מרכזת תקן מקור'!E1079</f>
        <v>ארון איחסון משרדי (רוחב כ- 1 מטר)</v>
      </c>
      <c r="AF1079" s="189">
        <f>'טבלה מרכזת תקן מקור'!F1079</f>
        <v>1500</v>
      </c>
      <c r="AG1079" s="189">
        <f>'טבלה מרכזת תקן מקור'!G1079</f>
        <v>1</v>
      </c>
      <c r="AH1079" s="189">
        <f>'טבלה מרכזת תקן מקור'!H1079</f>
        <v>1500</v>
      </c>
    </row>
    <row r="1080" spans="2:34" ht="29.25" thickBot="1" x14ac:dyDescent="0.25">
      <c r="B1080" s="190" t="str">
        <f>תקן[[#This Row],[סוג מרכז]]</f>
        <v>תשושים-אופק</v>
      </c>
      <c r="C1080" s="190">
        <f>תקן[[#This Row],[גודל מרכז]]</f>
        <v>60</v>
      </c>
      <c r="D1080" s="190" t="str">
        <f>תקן[[#This Row],[סוג פריט]]</f>
        <v>ריהוט</v>
      </c>
      <c r="E1080" s="190" t="str">
        <f>תקן[[#This Row],[קטגוריה]]</f>
        <v>חדר מנהל</v>
      </c>
      <c r="F1080" s="177" t="str">
        <f>תקן[[#This Row],[תיאור הפריט]]</f>
        <v>ארון איחסון משרדי (רוחב כ- 1 מטר)</v>
      </c>
      <c r="G1080" s="190">
        <f>תקן[[#This Row],[עלות פריט]]</f>
        <v>1500</v>
      </c>
      <c r="H1080" s="190">
        <f>תקן[[#This Row],[כמות]]</f>
        <v>1</v>
      </c>
      <c r="I1080" s="190">
        <f>תקן[[#This Row],[סהכ עלות]]</f>
        <v>1500</v>
      </c>
      <c r="J1080" s="191"/>
      <c r="K1080" s="179" t="str">
        <f t="shared" si="193"/>
        <v>ארון איחסון משרדי (רוחב כ- 1 מטר)</v>
      </c>
      <c r="L1080" s="180"/>
      <c r="M1080" s="181">
        <f t="shared" si="191"/>
        <v>-1</v>
      </c>
      <c r="N1080" s="181">
        <f t="shared" si="192"/>
        <v>0</v>
      </c>
      <c r="O1080" s="180"/>
      <c r="P1080" s="192"/>
      <c r="Q1080" s="185" t="str">
        <f t="shared" si="187"/>
        <v>תשושים-אופק</v>
      </c>
      <c r="R1080" s="185">
        <f t="shared" si="188"/>
        <v>60</v>
      </c>
      <c r="S1080" s="185" t="str">
        <f t="shared" si="189"/>
        <v>ריהוט</v>
      </c>
      <c r="T1080" s="186" t="str">
        <f t="shared" si="190"/>
        <v>ארון איחסון משרדי (רוחב כ- 1 מטר)</v>
      </c>
      <c r="U1080" s="187">
        <f t="shared" si="184"/>
        <v>0</v>
      </c>
      <c r="V1080" s="181">
        <f t="shared" si="185"/>
        <v>-1</v>
      </c>
      <c r="W1080" s="181">
        <f t="shared" si="186"/>
        <v>1500</v>
      </c>
      <c r="X1080" s="181">
        <f t="shared" si="194"/>
        <v>0</v>
      </c>
      <c r="Y1080" s="193"/>
      <c r="AA1080" s="189" t="str">
        <f>'טבלה מרכזת תקן מקור'!A1080</f>
        <v>תשושים-אופק</v>
      </c>
      <c r="AB1080" s="189">
        <f>'טבלה מרכזת תקן מקור'!B1080</f>
        <v>60</v>
      </c>
      <c r="AC1080" s="189" t="str">
        <f>'טבלה מרכזת תקן מקור'!C1080</f>
        <v>ריהוט</v>
      </c>
      <c r="AD1080" s="189" t="str">
        <f>'טבלה מרכזת תקן מקור'!D1080</f>
        <v>חדר מנהל</v>
      </c>
      <c r="AE1080" s="189" t="str">
        <f>'טבלה מרכזת תקן מקור'!E1080</f>
        <v>ארון איחסון משרדי (רוחב כ- 1 מטר)</v>
      </c>
      <c r="AF1080" s="189">
        <f>'טבלה מרכזת תקן מקור'!F1080</f>
        <v>1500</v>
      </c>
      <c r="AG1080" s="189">
        <f>'טבלה מרכזת תקן מקור'!G1080</f>
        <v>1</v>
      </c>
      <c r="AH1080" s="189">
        <f>'טבלה מרכזת תקן מקור'!H1080</f>
        <v>1500</v>
      </c>
    </row>
    <row r="1081" spans="2:34" ht="29.25" thickBot="1" x14ac:dyDescent="0.25">
      <c r="B1081" s="190" t="str">
        <f>תקן[[#This Row],[סוג מרכז]]</f>
        <v>תשושים-אופק</v>
      </c>
      <c r="C1081" s="190">
        <f>תקן[[#This Row],[גודל מרכז]]</f>
        <v>60</v>
      </c>
      <c r="D1081" s="190" t="str">
        <f>תקן[[#This Row],[סוג פריט]]</f>
        <v>ריהוט</v>
      </c>
      <c r="E1081" s="190" t="str">
        <f>תקן[[#This Row],[קטגוריה]]</f>
        <v>חדרי צוות/רב תחומי</v>
      </c>
      <c r="F1081" s="177" t="str">
        <f>תקן[[#This Row],[תיאור הפריט]]</f>
        <v>ארון איחסון משרדי (רוחב כ- 1 מטר)</v>
      </c>
      <c r="G1081" s="190">
        <f>תקן[[#This Row],[עלות פריט]]</f>
        <v>1500</v>
      </c>
      <c r="H1081" s="190">
        <f>תקן[[#This Row],[כמות]]</f>
        <v>2</v>
      </c>
      <c r="I1081" s="190">
        <f>תקן[[#This Row],[סהכ עלות]]</f>
        <v>3000</v>
      </c>
      <c r="J1081" s="191"/>
      <c r="K1081" s="179" t="str">
        <f t="shared" si="193"/>
        <v>ארון איחסון משרדי (רוחב כ- 1 מטר)</v>
      </c>
      <c r="L1081" s="180"/>
      <c r="M1081" s="181">
        <f t="shared" si="191"/>
        <v>-2</v>
      </c>
      <c r="N1081" s="181">
        <f t="shared" si="192"/>
        <v>0</v>
      </c>
      <c r="O1081" s="180"/>
      <c r="P1081" s="192"/>
      <c r="Q1081" s="185" t="str">
        <f t="shared" si="187"/>
        <v>תשושים-אופק</v>
      </c>
      <c r="R1081" s="185">
        <f t="shared" si="188"/>
        <v>60</v>
      </c>
      <c r="S1081" s="185" t="str">
        <f t="shared" si="189"/>
        <v>ריהוט</v>
      </c>
      <c r="T1081" s="186" t="str">
        <f t="shared" si="190"/>
        <v>ארון איחסון משרדי (רוחב כ- 1 מטר)</v>
      </c>
      <c r="U1081" s="187">
        <f t="shared" si="184"/>
        <v>0</v>
      </c>
      <c r="V1081" s="181">
        <f t="shared" si="185"/>
        <v>-2</v>
      </c>
      <c r="W1081" s="181">
        <f t="shared" si="186"/>
        <v>1500</v>
      </c>
      <c r="X1081" s="181">
        <f t="shared" si="194"/>
        <v>0</v>
      </c>
      <c r="Y1081" s="193"/>
      <c r="AA1081" s="189" t="str">
        <f>'טבלה מרכזת תקן מקור'!A1081</f>
        <v>תשושים-אופק</v>
      </c>
      <c r="AB1081" s="189">
        <f>'טבלה מרכזת תקן מקור'!B1081</f>
        <v>60</v>
      </c>
      <c r="AC1081" s="189" t="str">
        <f>'טבלה מרכזת תקן מקור'!C1081</f>
        <v>ריהוט</v>
      </c>
      <c r="AD1081" s="189" t="str">
        <f>'טבלה מרכזת תקן מקור'!D1081</f>
        <v>חדרי צוות/רב תחומי</v>
      </c>
      <c r="AE1081" s="189" t="str">
        <f>'טבלה מרכזת תקן מקור'!E1081</f>
        <v>ארון איחסון משרדי (רוחב כ- 1 מטר)</v>
      </c>
      <c r="AF1081" s="189">
        <f>'טבלה מרכזת תקן מקור'!F1081</f>
        <v>1500</v>
      </c>
      <c r="AG1081" s="189">
        <f>'טבלה מרכזת תקן מקור'!G1081</f>
        <v>2</v>
      </c>
      <c r="AH1081" s="189">
        <f>'טבלה מרכזת תקן מקור'!H1081</f>
        <v>3000</v>
      </c>
    </row>
    <row r="1082" spans="2:34" ht="15" thickBot="1" x14ac:dyDescent="0.25">
      <c r="B1082" s="190" t="str">
        <f>תקן[[#This Row],[סוג מרכז]]</f>
        <v>תשושים-אופק</v>
      </c>
      <c r="C1082" s="190">
        <f>תקן[[#This Row],[גודל מרכז]]</f>
        <v>60</v>
      </c>
      <c r="D1082" s="190" t="str">
        <f>תקן[[#This Row],[סוג פריט]]</f>
        <v>ריהוט</v>
      </c>
      <c r="E1082" s="190" t="str">
        <f>תקן[[#This Row],[קטגוריה]]</f>
        <v>חדר מזכירות וקבלה</v>
      </c>
      <c r="F1082" s="177" t="str">
        <f>תקן[[#This Row],[תיאור הפריט]]</f>
        <v>ארון ארכיב</v>
      </c>
      <c r="G1082" s="190">
        <f>תקן[[#This Row],[עלות פריט]]</f>
        <v>1500</v>
      </c>
      <c r="H1082" s="190">
        <f>תקן[[#This Row],[כמות]]</f>
        <v>1</v>
      </c>
      <c r="I1082" s="190">
        <f>תקן[[#This Row],[סהכ עלות]]</f>
        <v>1500</v>
      </c>
      <c r="J1082" s="191"/>
      <c r="K1082" s="179" t="str">
        <f t="shared" si="193"/>
        <v>ארון ארכיב</v>
      </c>
      <c r="L1082" s="180"/>
      <c r="M1082" s="181">
        <f t="shared" si="191"/>
        <v>-1</v>
      </c>
      <c r="N1082" s="181">
        <f t="shared" si="192"/>
        <v>0</v>
      </c>
      <c r="O1082" s="180"/>
      <c r="P1082" s="192"/>
      <c r="Q1082" s="185" t="str">
        <f t="shared" si="187"/>
        <v>תשושים-אופק</v>
      </c>
      <c r="R1082" s="185">
        <f t="shared" si="188"/>
        <v>60</v>
      </c>
      <c r="S1082" s="185" t="str">
        <f t="shared" si="189"/>
        <v>ריהוט</v>
      </c>
      <c r="T1082" s="186" t="str">
        <f t="shared" si="190"/>
        <v>ארון ארכיב</v>
      </c>
      <c r="U1082" s="187">
        <f t="shared" si="184"/>
        <v>0</v>
      </c>
      <c r="V1082" s="181">
        <f t="shared" si="185"/>
        <v>-1</v>
      </c>
      <c r="W1082" s="181">
        <f t="shared" si="186"/>
        <v>1500</v>
      </c>
      <c r="X1082" s="181">
        <f t="shared" si="194"/>
        <v>0</v>
      </c>
      <c r="Y1082" s="193"/>
      <c r="AA1082" s="189" t="str">
        <f>'טבלה מרכזת תקן מקור'!A1082</f>
        <v>תשושים-אופק</v>
      </c>
      <c r="AB1082" s="189">
        <f>'טבלה מרכזת תקן מקור'!B1082</f>
        <v>60</v>
      </c>
      <c r="AC1082" s="189" t="str">
        <f>'טבלה מרכזת תקן מקור'!C1082</f>
        <v>ריהוט</v>
      </c>
      <c r="AD1082" s="189" t="str">
        <f>'טבלה מרכזת תקן מקור'!D1082</f>
        <v>חדר מזכירות וקבלה</v>
      </c>
      <c r="AE1082" s="189" t="str">
        <f>'טבלה מרכזת תקן מקור'!E1082</f>
        <v>ארון ארכיב</v>
      </c>
      <c r="AF1082" s="189">
        <f>'טבלה מרכזת תקן מקור'!F1082</f>
        <v>1500</v>
      </c>
      <c r="AG1082" s="189">
        <f>'טבלה מרכזת תקן מקור'!G1082</f>
        <v>1</v>
      </c>
      <c r="AH1082" s="189">
        <f>'טבלה מרכזת תקן מקור'!H1082</f>
        <v>1500</v>
      </c>
    </row>
    <row r="1083" spans="2:34" ht="29.25" thickBot="1" x14ac:dyDescent="0.25">
      <c r="B1083" s="190" t="str">
        <f>תקן[[#This Row],[סוג מרכז]]</f>
        <v>תשושים-אופק</v>
      </c>
      <c r="C1083" s="190">
        <f>תקן[[#This Row],[גודל מרכז]]</f>
        <v>60</v>
      </c>
      <c r="D1083" s="190" t="str">
        <f>תקן[[#This Row],[סוג פריט]]</f>
        <v>ריהוט</v>
      </c>
      <c r="E1083" s="190" t="str">
        <f>תקן[[#This Row],[קטגוריה]]</f>
        <v>מלתחה</v>
      </c>
      <c r="F1083" s="177" t="str">
        <f>תקן[[#This Row],[תיאור הפריט]]</f>
        <v>ארון לתליית מעילים (רוחב 1 מטר)</v>
      </c>
      <c r="G1083" s="190">
        <f>תקן[[#This Row],[עלות פריט]]</f>
        <v>1000</v>
      </c>
      <c r="H1083" s="190">
        <f>תקן[[#This Row],[כמות]]</f>
        <v>2</v>
      </c>
      <c r="I1083" s="190">
        <f>תקן[[#This Row],[סהכ עלות]]</f>
        <v>2000</v>
      </c>
      <c r="J1083" s="191"/>
      <c r="K1083" s="179" t="str">
        <f t="shared" si="193"/>
        <v>ארון לתליית מעילים (רוחב 1 מטר)</v>
      </c>
      <c r="L1083" s="180"/>
      <c r="M1083" s="181">
        <f t="shared" si="191"/>
        <v>-2</v>
      </c>
      <c r="N1083" s="181">
        <f t="shared" si="192"/>
        <v>0</v>
      </c>
      <c r="O1083" s="180"/>
      <c r="P1083" s="192"/>
      <c r="Q1083" s="185" t="str">
        <f t="shared" si="187"/>
        <v>תשושים-אופק</v>
      </c>
      <c r="R1083" s="185">
        <f t="shared" si="188"/>
        <v>60</v>
      </c>
      <c r="S1083" s="185" t="str">
        <f t="shared" si="189"/>
        <v>ריהוט</v>
      </c>
      <c r="T1083" s="186" t="str">
        <f t="shared" si="190"/>
        <v>ארון לתליית מעילים (רוחב 1 מטר)</v>
      </c>
      <c r="U1083" s="187">
        <f t="shared" si="184"/>
        <v>0</v>
      </c>
      <c r="V1083" s="181">
        <f t="shared" si="185"/>
        <v>-2</v>
      </c>
      <c r="W1083" s="181">
        <f t="shared" si="186"/>
        <v>1000</v>
      </c>
      <c r="X1083" s="181">
        <f t="shared" si="194"/>
        <v>0</v>
      </c>
      <c r="Y1083" s="193"/>
      <c r="AA1083" s="189" t="str">
        <f>'טבלה מרכזת תקן מקור'!A1083</f>
        <v>תשושים-אופק</v>
      </c>
      <c r="AB1083" s="189">
        <f>'טבלה מרכזת תקן מקור'!B1083</f>
        <v>60</v>
      </c>
      <c r="AC1083" s="189" t="str">
        <f>'טבלה מרכזת תקן מקור'!C1083</f>
        <v>ריהוט</v>
      </c>
      <c r="AD1083" s="189" t="str">
        <f>'טבלה מרכזת תקן מקור'!D1083</f>
        <v>מלתחה</v>
      </c>
      <c r="AE1083" s="189" t="str">
        <f>'טבלה מרכזת תקן מקור'!E1083</f>
        <v>ארון לתליית מעילים (רוחב 1 מטר)</v>
      </c>
      <c r="AF1083" s="189">
        <f>'טבלה מרכזת תקן מקור'!F1083</f>
        <v>1000</v>
      </c>
      <c r="AG1083" s="189">
        <f>'טבלה מרכזת תקן מקור'!G1083</f>
        <v>2</v>
      </c>
      <c r="AH1083" s="189">
        <f>'טבלה מרכזת תקן מקור'!H1083</f>
        <v>2000</v>
      </c>
    </row>
    <row r="1084" spans="2:34" ht="29.25" thickBot="1" x14ac:dyDescent="0.25">
      <c r="B1084" s="190" t="str">
        <f>תקן[[#This Row],[סוג מרכז]]</f>
        <v>תשושים-אופק</v>
      </c>
      <c r="C1084" s="190">
        <f>תקן[[#This Row],[גודל מרכז]]</f>
        <v>60</v>
      </c>
      <c r="D1084" s="190" t="str">
        <f>תקן[[#This Row],[סוג פריט]]</f>
        <v>ריהוט</v>
      </c>
      <c r="E1084" s="190" t="str">
        <f>תקן[[#This Row],[קטגוריה]]</f>
        <v>שירותי צוות ומלתחה</v>
      </c>
      <c r="F1084" s="177" t="str">
        <f>תקן[[#This Row],[תיאור הפריט]]</f>
        <v>ארון לתליית מעילים (רוחב 1 מטר)</v>
      </c>
      <c r="G1084" s="190">
        <f>תקן[[#This Row],[עלות פריט]]</f>
        <v>1000</v>
      </c>
      <c r="H1084" s="190">
        <f>תקן[[#This Row],[כמות]]</f>
        <v>1</v>
      </c>
      <c r="I1084" s="190">
        <f>תקן[[#This Row],[סהכ עלות]]</f>
        <v>1000</v>
      </c>
      <c r="J1084" s="191"/>
      <c r="K1084" s="179" t="str">
        <f t="shared" si="193"/>
        <v>ארון לתליית מעילים (רוחב 1 מטר)</v>
      </c>
      <c r="L1084" s="180"/>
      <c r="M1084" s="181">
        <f t="shared" si="191"/>
        <v>-1</v>
      </c>
      <c r="N1084" s="181">
        <f t="shared" si="192"/>
        <v>0</v>
      </c>
      <c r="O1084" s="180"/>
      <c r="P1084" s="192"/>
      <c r="Q1084" s="185" t="str">
        <f t="shared" si="187"/>
        <v>תשושים-אופק</v>
      </c>
      <c r="R1084" s="185">
        <f t="shared" si="188"/>
        <v>60</v>
      </c>
      <c r="S1084" s="185" t="str">
        <f t="shared" si="189"/>
        <v>ריהוט</v>
      </c>
      <c r="T1084" s="186" t="str">
        <f t="shared" si="190"/>
        <v>ארון לתליית מעילים (רוחב 1 מטר)</v>
      </c>
      <c r="U1084" s="187">
        <f t="shared" si="184"/>
        <v>0</v>
      </c>
      <c r="V1084" s="181">
        <f t="shared" si="185"/>
        <v>-1</v>
      </c>
      <c r="W1084" s="181">
        <f t="shared" si="186"/>
        <v>1000</v>
      </c>
      <c r="X1084" s="181">
        <f t="shared" si="194"/>
        <v>0</v>
      </c>
      <c r="Y1084" s="193"/>
      <c r="AA1084" s="189" t="str">
        <f>'טבלה מרכזת תקן מקור'!A1084</f>
        <v>תשושים-אופק</v>
      </c>
      <c r="AB1084" s="189">
        <f>'טבלה מרכזת תקן מקור'!B1084</f>
        <v>60</v>
      </c>
      <c r="AC1084" s="189" t="str">
        <f>'טבלה מרכזת תקן מקור'!C1084</f>
        <v>ריהוט</v>
      </c>
      <c r="AD1084" s="189" t="str">
        <f>'טבלה מרכזת תקן מקור'!D1084</f>
        <v>שירותי צוות ומלתחה</v>
      </c>
      <c r="AE1084" s="189" t="str">
        <f>'טבלה מרכזת תקן מקור'!E1084</f>
        <v>ארון לתליית מעילים (רוחב 1 מטר)</v>
      </c>
      <c r="AF1084" s="189">
        <f>'טבלה מרכזת תקן מקור'!F1084</f>
        <v>1000</v>
      </c>
      <c r="AG1084" s="189">
        <f>'טבלה מרכזת תקן מקור'!G1084</f>
        <v>1</v>
      </c>
      <c r="AH1084" s="189">
        <f>'טבלה מרכזת תקן מקור'!H1084</f>
        <v>1000</v>
      </c>
    </row>
    <row r="1085" spans="2:34" ht="15" thickBot="1" x14ac:dyDescent="0.25">
      <c r="B1085" s="190" t="str">
        <f>תקן[[#This Row],[סוג מרכז]]</f>
        <v>תשושים-אופק</v>
      </c>
      <c r="C1085" s="190">
        <f>תקן[[#This Row],[גודל מרכז]]</f>
        <v>60</v>
      </c>
      <c r="D1085" s="190" t="str">
        <f>תקן[[#This Row],[סוג פריט]]</f>
        <v>ריהוט</v>
      </c>
      <c r="E1085" s="190" t="str">
        <f>תקן[[#This Row],[קטגוריה]]</f>
        <v>חדר מזכירות וקבלה</v>
      </c>
      <c r="F1085" s="177" t="str">
        <f>תקן[[#This Row],[תיאור הפריט]]</f>
        <v>ארון משרדי נמוך</v>
      </c>
      <c r="G1085" s="190">
        <f>תקן[[#This Row],[עלות פריט]]</f>
        <v>1200</v>
      </c>
      <c r="H1085" s="190">
        <f>תקן[[#This Row],[כמות]]</f>
        <v>1</v>
      </c>
      <c r="I1085" s="190">
        <f>תקן[[#This Row],[סהכ עלות]]</f>
        <v>1200</v>
      </c>
      <c r="J1085" s="191"/>
      <c r="K1085" s="179" t="str">
        <f t="shared" si="193"/>
        <v>ארון משרדי נמוך</v>
      </c>
      <c r="L1085" s="180"/>
      <c r="M1085" s="181">
        <f t="shared" si="191"/>
        <v>-1</v>
      </c>
      <c r="N1085" s="181">
        <f t="shared" si="192"/>
        <v>0</v>
      </c>
      <c r="O1085" s="180"/>
      <c r="P1085" s="192"/>
      <c r="Q1085" s="185" t="str">
        <f t="shared" si="187"/>
        <v>תשושים-אופק</v>
      </c>
      <c r="R1085" s="185">
        <f t="shared" si="188"/>
        <v>60</v>
      </c>
      <c r="S1085" s="185" t="str">
        <f t="shared" si="189"/>
        <v>ריהוט</v>
      </c>
      <c r="T1085" s="186" t="str">
        <f t="shared" si="190"/>
        <v>ארון משרדי נמוך</v>
      </c>
      <c r="U1085" s="187">
        <f t="shared" si="184"/>
        <v>0</v>
      </c>
      <c r="V1085" s="181">
        <f t="shared" si="185"/>
        <v>-1</v>
      </c>
      <c r="W1085" s="181">
        <f t="shared" si="186"/>
        <v>1200</v>
      </c>
      <c r="X1085" s="181">
        <f t="shared" si="194"/>
        <v>0</v>
      </c>
      <c r="Y1085" s="193"/>
      <c r="AA1085" s="189" t="str">
        <f>'טבלה מרכזת תקן מקור'!A1085</f>
        <v>תשושים-אופק</v>
      </c>
      <c r="AB1085" s="189">
        <f>'טבלה מרכזת תקן מקור'!B1085</f>
        <v>60</v>
      </c>
      <c r="AC1085" s="189" t="str">
        <f>'טבלה מרכזת תקן מקור'!C1085</f>
        <v>ריהוט</v>
      </c>
      <c r="AD1085" s="189" t="str">
        <f>'טבלה מרכזת תקן מקור'!D1085</f>
        <v>חדר מזכירות וקבלה</v>
      </c>
      <c r="AE1085" s="189" t="str">
        <f>'טבלה מרכזת תקן מקור'!E1085</f>
        <v>ארון משרדי נמוך</v>
      </c>
      <c r="AF1085" s="189">
        <f>'טבלה מרכזת תקן מקור'!F1085</f>
        <v>1200</v>
      </c>
      <c r="AG1085" s="189">
        <f>'טבלה מרכזת תקן מקור'!G1085</f>
        <v>1</v>
      </c>
      <c r="AH1085" s="189">
        <f>'טבלה מרכזת תקן מקור'!H1085</f>
        <v>1200</v>
      </c>
    </row>
    <row r="1086" spans="2:34" ht="15" thickBot="1" x14ac:dyDescent="0.25">
      <c r="B1086" s="190" t="str">
        <f>תקן[[#This Row],[סוג מרכז]]</f>
        <v>תשושים-אופק</v>
      </c>
      <c r="C1086" s="190">
        <f>תקן[[#This Row],[גודל מרכז]]</f>
        <v>60</v>
      </c>
      <c r="D1086" s="190" t="str">
        <f>תקן[[#This Row],[סוג פריט]]</f>
        <v>ריהוט</v>
      </c>
      <c r="E1086" s="190" t="str">
        <f>תקן[[#This Row],[קטגוריה]]</f>
        <v>חדר מנהל</v>
      </c>
      <c r="F1086" s="177" t="str">
        <f>תקן[[#This Row],[תיאור הפריט]]</f>
        <v>ארון משרדי נמוך</v>
      </c>
      <c r="G1086" s="190">
        <f>תקן[[#This Row],[עלות פריט]]</f>
        <v>1200</v>
      </c>
      <c r="H1086" s="190">
        <f>תקן[[#This Row],[כמות]]</f>
        <v>1</v>
      </c>
      <c r="I1086" s="190">
        <f>תקן[[#This Row],[סהכ עלות]]</f>
        <v>1200</v>
      </c>
      <c r="J1086" s="191"/>
      <c r="K1086" s="179" t="str">
        <f t="shared" si="193"/>
        <v>ארון משרדי נמוך</v>
      </c>
      <c r="L1086" s="180"/>
      <c r="M1086" s="181">
        <f t="shared" si="191"/>
        <v>-1</v>
      </c>
      <c r="N1086" s="181">
        <f t="shared" si="192"/>
        <v>0</v>
      </c>
      <c r="O1086" s="180"/>
      <c r="P1086" s="192"/>
      <c r="Q1086" s="185" t="str">
        <f t="shared" si="187"/>
        <v>תשושים-אופק</v>
      </c>
      <c r="R1086" s="185">
        <f t="shared" si="188"/>
        <v>60</v>
      </c>
      <c r="S1086" s="185" t="str">
        <f t="shared" si="189"/>
        <v>ריהוט</v>
      </c>
      <c r="T1086" s="186" t="str">
        <f t="shared" si="190"/>
        <v>ארון משרדי נמוך</v>
      </c>
      <c r="U1086" s="187">
        <f t="shared" si="184"/>
        <v>0</v>
      </c>
      <c r="V1086" s="181">
        <f t="shared" si="185"/>
        <v>-1</v>
      </c>
      <c r="W1086" s="181">
        <f t="shared" si="186"/>
        <v>1200</v>
      </c>
      <c r="X1086" s="181">
        <f t="shared" si="194"/>
        <v>0</v>
      </c>
      <c r="Y1086" s="193"/>
      <c r="AA1086" s="189" t="str">
        <f>'טבלה מרכזת תקן מקור'!A1086</f>
        <v>תשושים-אופק</v>
      </c>
      <c r="AB1086" s="189">
        <f>'טבלה מרכזת תקן מקור'!B1086</f>
        <v>60</v>
      </c>
      <c r="AC1086" s="189" t="str">
        <f>'טבלה מרכזת תקן מקור'!C1086</f>
        <v>ריהוט</v>
      </c>
      <c r="AD1086" s="189" t="str">
        <f>'טבלה מרכזת תקן מקור'!D1086</f>
        <v>חדר מנהל</v>
      </c>
      <c r="AE1086" s="189" t="str">
        <f>'טבלה מרכזת תקן מקור'!E1086</f>
        <v>ארון משרדי נמוך</v>
      </c>
      <c r="AF1086" s="189">
        <f>'טבלה מרכזת תקן מקור'!F1086</f>
        <v>1200</v>
      </c>
      <c r="AG1086" s="189">
        <f>'טבלה מרכזת תקן מקור'!G1086</f>
        <v>1</v>
      </c>
      <c r="AH1086" s="189">
        <f>'טבלה מרכזת תקן מקור'!H1086</f>
        <v>1200</v>
      </c>
    </row>
    <row r="1087" spans="2:34" ht="15" thickBot="1" x14ac:dyDescent="0.25">
      <c r="B1087" s="190" t="str">
        <f>תקן[[#This Row],[סוג מרכז]]</f>
        <v>תשושים-אופק</v>
      </c>
      <c r="C1087" s="190">
        <f>תקן[[#This Row],[גודל מרכז]]</f>
        <v>60</v>
      </c>
      <c r="D1087" s="190" t="str">
        <f>תקן[[#This Row],[סוג פריט]]</f>
        <v>ריהוט</v>
      </c>
      <c r="E1087" s="190" t="str">
        <f>תקן[[#This Row],[קטגוריה]]</f>
        <v>חדרי צוות/רב תחומי</v>
      </c>
      <c r="F1087" s="177" t="str">
        <f>תקן[[#This Row],[תיאור הפריט]]</f>
        <v>ארון עזרה ראשונה</v>
      </c>
      <c r="G1087" s="190">
        <f>תקן[[#This Row],[עלות פריט]]</f>
        <v>400</v>
      </c>
      <c r="H1087" s="190">
        <f>תקן[[#This Row],[כמות]]</f>
        <v>1</v>
      </c>
      <c r="I1087" s="190">
        <f>תקן[[#This Row],[סהכ עלות]]</f>
        <v>400</v>
      </c>
      <c r="J1087" s="191"/>
      <c r="K1087" s="179" t="str">
        <f t="shared" si="193"/>
        <v>ארון עזרה ראשונה</v>
      </c>
      <c r="L1087" s="180"/>
      <c r="M1087" s="181">
        <f t="shared" si="191"/>
        <v>-1</v>
      </c>
      <c r="N1087" s="181">
        <f t="shared" si="192"/>
        <v>0</v>
      </c>
      <c r="O1087" s="180"/>
      <c r="P1087" s="192"/>
      <c r="Q1087" s="185" t="str">
        <f t="shared" si="187"/>
        <v>תשושים-אופק</v>
      </c>
      <c r="R1087" s="185">
        <f t="shared" si="188"/>
        <v>60</v>
      </c>
      <c r="S1087" s="185" t="str">
        <f t="shared" si="189"/>
        <v>ריהוט</v>
      </c>
      <c r="T1087" s="186" t="str">
        <f t="shared" si="190"/>
        <v>ארון עזרה ראשונה</v>
      </c>
      <c r="U1087" s="187">
        <f t="shared" si="184"/>
        <v>0</v>
      </c>
      <c r="V1087" s="181">
        <f t="shared" si="185"/>
        <v>-1</v>
      </c>
      <c r="W1087" s="181">
        <f t="shared" si="186"/>
        <v>400</v>
      </c>
      <c r="X1087" s="181">
        <f t="shared" si="194"/>
        <v>0</v>
      </c>
      <c r="Y1087" s="193"/>
      <c r="AA1087" s="189" t="str">
        <f>'טבלה מרכזת תקן מקור'!A1087</f>
        <v>תשושים-אופק</v>
      </c>
      <c r="AB1087" s="189">
        <f>'טבלה מרכזת תקן מקור'!B1087</f>
        <v>60</v>
      </c>
      <c r="AC1087" s="189" t="str">
        <f>'טבלה מרכזת תקן מקור'!C1087</f>
        <v>ריהוט</v>
      </c>
      <c r="AD1087" s="189" t="str">
        <f>'טבלה מרכזת תקן מקור'!D1087</f>
        <v>חדרי צוות/רב תחומי</v>
      </c>
      <c r="AE1087" s="189" t="str">
        <f>'טבלה מרכזת תקן מקור'!E1087</f>
        <v>ארון עזרה ראשונה</v>
      </c>
      <c r="AF1087" s="189">
        <f>'טבלה מרכזת תקן מקור'!F1087</f>
        <v>400</v>
      </c>
      <c r="AG1087" s="189">
        <f>'טבלה מרכזת תקן מקור'!G1087</f>
        <v>1</v>
      </c>
      <c r="AH1087" s="189">
        <f>'טבלה מרכזת תקן מקור'!H1087</f>
        <v>400</v>
      </c>
    </row>
    <row r="1088" spans="2:34" ht="29.25" thickBot="1" x14ac:dyDescent="0.25">
      <c r="B1088" s="190" t="str">
        <f>תקן[[#This Row],[סוג מרכז]]</f>
        <v>תשושים-אופק</v>
      </c>
      <c r="C1088" s="190">
        <f>תקן[[#This Row],[גודל מרכז]]</f>
        <v>60</v>
      </c>
      <c r="D1088" s="190" t="str">
        <f>תקן[[#This Row],[סוג פריט]]</f>
        <v>ריהוט</v>
      </c>
      <c r="E1088" s="190" t="str">
        <f>תקן[[#This Row],[קטגוריה]]</f>
        <v>חדרי פעילות/תעסוקה</v>
      </c>
      <c r="F1088" s="177" t="str">
        <f>תקן[[#This Row],[תיאור הפריט]]</f>
        <v>ארון תחתון+כיור+ברז+משטח</v>
      </c>
      <c r="G1088" s="190">
        <f>תקן[[#This Row],[עלות פריט]]</f>
        <v>2500</v>
      </c>
      <c r="H1088" s="190">
        <f>תקן[[#This Row],[כמות]]</f>
        <v>1</v>
      </c>
      <c r="I1088" s="190">
        <f>תקן[[#This Row],[סהכ עלות]]</f>
        <v>2500</v>
      </c>
      <c r="J1088" s="191"/>
      <c r="K1088" s="179" t="str">
        <f t="shared" si="193"/>
        <v>ארון תחתון+כיור+ברז+משטח</v>
      </c>
      <c r="L1088" s="180"/>
      <c r="M1088" s="181">
        <f t="shared" si="191"/>
        <v>-1</v>
      </c>
      <c r="N1088" s="181">
        <f t="shared" si="192"/>
        <v>0</v>
      </c>
      <c r="O1088" s="180"/>
      <c r="P1088" s="192"/>
      <c r="Q1088" s="185" t="str">
        <f t="shared" si="187"/>
        <v>תשושים-אופק</v>
      </c>
      <c r="R1088" s="185">
        <f t="shared" si="188"/>
        <v>60</v>
      </c>
      <c r="S1088" s="185" t="str">
        <f t="shared" si="189"/>
        <v>ריהוט</v>
      </c>
      <c r="T1088" s="186" t="str">
        <f t="shared" si="190"/>
        <v>ארון תחתון+כיור+ברז+משטח</v>
      </c>
      <c r="U1088" s="187">
        <f t="shared" si="184"/>
        <v>0</v>
      </c>
      <c r="V1088" s="181">
        <f t="shared" si="185"/>
        <v>-1</v>
      </c>
      <c r="W1088" s="181">
        <f t="shared" si="186"/>
        <v>2500</v>
      </c>
      <c r="X1088" s="181">
        <f t="shared" si="194"/>
        <v>0</v>
      </c>
      <c r="Y1088" s="193"/>
      <c r="AA1088" s="189" t="str">
        <f>'טבלה מרכזת תקן מקור'!A1088</f>
        <v>תשושים-אופק</v>
      </c>
      <c r="AB1088" s="189">
        <f>'טבלה מרכזת תקן מקור'!B1088</f>
        <v>60</v>
      </c>
      <c r="AC1088" s="189" t="str">
        <f>'טבלה מרכזת תקן מקור'!C1088</f>
        <v>ריהוט</v>
      </c>
      <c r="AD1088" s="189" t="str">
        <f>'טבלה מרכזת תקן מקור'!D1088</f>
        <v>חדרי פעילות/תעסוקה</v>
      </c>
      <c r="AE1088" s="189" t="str">
        <f>'טבלה מרכזת תקן מקור'!E1088</f>
        <v>ארון תחתון+כיור+ברז+משטח</v>
      </c>
      <c r="AF1088" s="189">
        <f>'טבלה מרכזת תקן מקור'!F1088</f>
        <v>2500</v>
      </c>
      <c r="AG1088" s="189">
        <f>'טבלה מרכזת תקן מקור'!G1088</f>
        <v>1</v>
      </c>
      <c r="AH1088" s="189">
        <f>'טבלה מרכזת תקן מקור'!H1088</f>
        <v>2500</v>
      </c>
    </row>
    <row r="1089" spans="2:34" ht="29.25" thickBot="1" x14ac:dyDescent="0.25">
      <c r="B1089" s="190" t="str">
        <f>תקן[[#This Row],[סוג מרכז]]</f>
        <v>תשושים-אופק</v>
      </c>
      <c r="C1089" s="190">
        <f>תקן[[#This Row],[גודל מרכז]]</f>
        <v>60</v>
      </c>
      <c r="D1089" s="190" t="str">
        <f>תקן[[#This Row],[סוג פריט]]</f>
        <v>ריהוט</v>
      </c>
      <c r="E1089" s="190" t="str">
        <f>תקן[[#This Row],[קטגוריה]]</f>
        <v>חדרי צוות/רב תחומי</v>
      </c>
      <c r="F1089" s="177" t="str">
        <f>תקן[[#This Row],[תיאור הפריט]]</f>
        <v>ארון תחתון+כיור+ברז+משטח</v>
      </c>
      <c r="G1089" s="190">
        <f>תקן[[#This Row],[עלות פריט]]</f>
        <v>2500</v>
      </c>
      <c r="H1089" s="190">
        <f>תקן[[#This Row],[כמות]]</f>
        <v>2</v>
      </c>
      <c r="I1089" s="190">
        <f>תקן[[#This Row],[סהכ עלות]]</f>
        <v>5000</v>
      </c>
      <c r="J1089" s="191"/>
      <c r="K1089" s="179" t="str">
        <f t="shared" si="193"/>
        <v>ארון תחתון+כיור+ברז+משטח</v>
      </c>
      <c r="L1089" s="180"/>
      <c r="M1089" s="181">
        <f t="shared" si="191"/>
        <v>-2</v>
      </c>
      <c r="N1089" s="181">
        <f t="shared" si="192"/>
        <v>0</v>
      </c>
      <c r="O1089" s="180"/>
      <c r="P1089" s="192"/>
      <c r="Q1089" s="185" t="str">
        <f t="shared" si="187"/>
        <v>תשושים-אופק</v>
      </c>
      <c r="R1089" s="185">
        <f t="shared" si="188"/>
        <v>60</v>
      </c>
      <c r="S1089" s="185" t="str">
        <f t="shared" si="189"/>
        <v>ריהוט</v>
      </c>
      <c r="T1089" s="186" t="str">
        <f t="shared" si="190"/>
        <v>ארון תחתון+כיור+ברז+משטח</v>
      </c>
      <c r="U1089" s="187">
        <f t="shared" si="184"/>
        <v>0</v>
      </c>
      <c r="V1089" s="181">
        <f t="shared" si="185"/>
        <v>-2</v>
      </c>
      <c r="W1089" s="181">
        <f t="shared" si="186"/>
        <v>2500</v>
      </c>
      <c r="X1089" s="181">
        <f t="shared" si="194"/>
        <v>0</v>
      </c>
      <c r="Y1089" s="193"/>
      <c r="AA1089" s="189" t="str">
        <f>'טבלה מרכזת תקן מקור'!A1089</f>
        <v>תשושים-אופק</v>
      </c>
      <c r="AB1089" s="189">
        <f>'טבלה מרכזת תקן מקור'!B1089</f>
        <v>60</v>
      </c>
      <c r="AC1089" s="189" t="str">
        <f>'טבלה מרכזת תקן מקור'!C1089</f>
        <v>ריהוט</v>
      </c>
      <c r="AD1089" s="189" t="str">
        <f>'טבלה מרכזת תקן מקור'!D1089</f>
        <v>חדרי צוות/רב תחומי</v>
      </c>
      <c r="AE1089" s="189" t="str">
        <f>'טבלה מרכזת תקן מקור'!E1089</f>
        <v>ארון תחתון+כיור+ברז+משטח</v>
      </c>
      <c r="AF1089" s="189">
        <f>'טבלה מרכזת תקן מקור'!F1089</f>
        <v>2500</v>
      </c>
      <c r="AG1089" s="189">
        <f>'טבלה מרכזת תקן מקור'!G1089</f>
        <v>2</v>
      </c>
      <c r="AH1089" s="189">
        <f>'טבלה מרכזת תקן מקור'!H1089</f>
        <v>5000</v>
      </c>
    </row>
    <row r="1090" spans="2:34" ht="15" thickBot="1" x14ac:dyDescent="0.25">
      <c r="B1090" s="190" t="str">
        <f>תקן[[#This Row],[סוג מרכז]]</f>
        <v>תשושים-אופק</v>
      </c>
      <c r="C1090" s="190">
        <f>תקן[[#This Row],[גודל מרכז]]</f>
        <v>60</v>
      </c>
      <c r="D1090" s="190" t="str">
        <f>תקן[[#This Row],[סוג פריט]]</f>
        <v>ריהוט</v>
      </c>
      <c r="E1090" s="190" t="str">
        <f>תקן[[#This Row],[קטגוריה]]</f>
        <v>חדר מזכירות וקבלה</v>
      </c>
      <c r="F1090" s="177" t="str">
        <f>תקן[[#This Row],[תיאור הפריט]]</f>
        <v>ארון תיקיות</v>
      </c>
      <c r="G1090" s="190">
        <f>תקן[[#This Row],[עלות פריט]]</f>
        <v>900</v>
      </c>
      <c r="H1090" s="190">
        <f>תקן[[#This Row],[כמות]]</f>
        <v>1</v>
      </c>
      <c r="I1090" s="190">
        <f>תקן[[#This Row],[סהכ עלות]]</f>
        <v>900</v>
      </c>
      <c r="J1090" s="191"/>
      <c r="K1090" s="179" t="str">
        <f t="shared" si="193"/>
        <v>ארון תיקיות</v>
      </c>
      <c r="L1090" s="180"/>
      <c r="M1090" s="181">
        <f t="shared" si="191"/>
        <v>-1</v>
      </c>
      <c r="N1090" s="181">
        <f t="shared" si="192"/>
        <v>0</v>
      </c>
      <c r="O1090" s="180"/>
      <c r="P1090" s="192"/>
      <c r="Q1090" s="185" t="str">
        <f t="shared" si="187"/>
        <v>תשושים-אופק</v>
      </c>
      <c r="R1090" s="185">
        <f t="shared" si="188"/>
        <v>60</v>
      </c>
      <c r="S1090" s="185" t="str">
        <f t="shared" si="189"/>
        <v>ריהוט</v>
      </c>
      <c r="T1090" s="186" t="str">
        <f t="shared" si="190"/>
        <v>ארון תיקיות</v>
      </c>
      <c r="U1090" s="187">
        <f t="shared" si="184"/>
        <v>0</v>
      </c>
      <c r="V1090" s="181">
        <f t="shared" si="185"/>
        <v>-1</v>
      </c>
      <c r="W1090" s="181">
        <f t="shared" si="186"/>
        <v>900</v>
      </c>
      <c r="X1090" s="181">
        <f t="shared" si="194"/>
        <v>0</v>
      </c>
      <c r="Y1090" s="193"/>
      <c r="AA1090" s="189" t="str">
        <f>'טבלה מרכזת תקן מקור'!A1090</f>
        <v>תשושים-אופק</v>
      </c>
      <c r="AB1090" s="189">
        <f>'טבלה מרכזת תקן מקור'!B1090</f>
        <v>60</v>
      </c>
      <c r="AC1090" s="189" t="str">
        <f>'טבלה מרכזת תקן מקור'!C1090</f>
        <v>ריהוט</v>
      </c>
      <c r="AD1090" s="189" t="str">
        <f>'טבלה מרכזת תקן מקור'!D1090</f>
        <v>חדר מזכירות וקבלה</v>
      </c>
      <c r="AE1090" s="189" t="str">
        <f>'טבלה מרכזת תקן מקור'!E1090</f>
        <v>ארון תיקיות</v>
      </c>
      <c r="AF1090" s="189">
        <f>'טבלה מרכזת תקן מקור'!F1090</f>
        <v>900</v>
      </c>
      <c r="AG1090" s="189">
        <f>'טבלה מרכזת תקן מקור'!G1090</f>
        <v>1</v>
      </c>
      <c r="AH1090" s="189">
        <f>'טבלה מרכזת תקן מקור'!H1090</f>
        <v>900</v>
      </c>
    </row>
    <row r="1091" spans="2:34" ht="15" thickBot="1" x14ac:dyDescent="0.25">
      <c r="B1091" s="190" t="str">
        <f>תקן[[#This Row],[סוג מרכז]]</f>
        <v>תשושים-אופק</v>
      </c>
      <c r="C1091" s="190">
        <f>תקן[[#This Row],[גודל מרכז]]</f>
        <v>60</v>
      </c>
      <c r="D1091" s="190" t="str">
        <f>תקן[[#This Row],[סוג פריט]]</f>
        <v>ריהוט</v>
      </c>
      <c r="E1091" s="190" t="str">
        <f>תקן[[#This Row],[קטגוריה]]</f>
        <v>חדרי צוות/רב תחומי</v>
      </c>
      <c r="F1091" s="177" t="str">
        <f>תקן[[#This Row],[תיאור הפריט]]</f>
        <v>ארון תיקיות</v>
      </c>
      <c r="G1091" s="190">
        <f>תקן[[#This Row],[עלות פריט]]</f>
        <v>900</v>
      </c>
      <c r="H1091" s="190">
        <f>תקן[[#This Row],[כמות]]</f>
        <v>1</v>
      </c>
      <c r="I1091" s="190">
        <f>תקן[[#This Row],[סהכ עלות]]</f>
        <v>900</v>
      </c>
      <c r="J1091" s="191"/>
      <c r="K1091" s="179" t="str">
        <f t="shared" si="193"/>
        <v>ארון תיקיות</v>
      </c>
      <c r="L1091" s="180"/>
      <c r="M1091" s="181">
        <f t="shared" si="191"/>
        <v>-1</v>
      </c>
      <c r="N1091" s="181">
        <f t="shared" si="192"/>
        <v>0</v>
      </c>
      <c r="O1091" s="180"/>
      <c r="P1091" s="192"/>
      <c r="Q1091" s="185" t="str">
        <f t="shared" si="187"/>
        <v>תשושים-אופק</v>
      </c>
      <c r="R1091" s="185">
        <f t="shared" si="188"/>
        <v>60</v>
      </c>
      <c r="S1091" s="185" t="str">
        <f t="shared" si="189"/>
        <v>ריהוט</v>
      </c>
      <c r="T1091" s="186" t="str">
        <f t="shared" si="190"/>
        <v>ארון תיקיות</v>
      </c>
      <c r="U1091" s="187">
        <f t="shared" si="184"/>
        <v>0</v>
      </c>
      <c r="V1091" s="181">
        <f t="shared" si="185"/>
        <v>-1</v>
      </c>
      <c r="W1091" s="181">
        <f t="shared" si="186"/>
        <v>900</v>
      </c>
      <c r="X1091" s="181">
        <f t="shared" si="194"/>
        <v>0</v>
      </c>
      <c r="Y1091" s="193"/>
      <c r="AA1091" s="189" t="str">
        <f>'טבלה מרכזת תקן מקור'!A1091</f>
        <v>תשושים-אופק</v>
      </c>
      <c r="AB1091" s="189">
        <f>'טבלה מרכזת תקן מקור'!B1091</f>
        <v>60</v>
      </c>
      <c r="AC1091" s="189" t="str">
        <f>'טבלה מרכזת תקן מקור'!C1091</f>
        <v>ריהוט</v>
      </c>
      <c r="AD1091" s="189" t="str">
        <f>'טבלה מרכזת תקן מקור'!D1091</f>
        <v>חדרי צוות/רב תחומי</v>
      </c>
      <c r="AE1091" s="189" t="str">
        <f>'טבלה מרכזת תקן מקור'!E1091</f>
        <v>ארון תיקיות</v>
      </c>
      <c r="AF1091" s="189">
        <f>'טבלה מרכזת תקן מקור'!F1091</f>
        <v>900</v>
      </c>
      <c r="AG1091" s="189">
        <f>'טבלה מרכזת תקן מקור'!G1091</f>
        <v>1</v>
      </c>
      <c r="AH1091" s="189">
        <f>'טבלה מרכזת תקן מקור'!H1091</f>
        <v>900</v>
      </c>
    </row>
    <row r="1092" spans="2:34" ht="29.25" thickBot="1" x14ac:dyDescent="0.25">
      <c r="B1092" s="190" t="str">
        <f>תקן[[#This Row],[סוג מרכז]]</f>
        <v>תשושים-אופק</v>
      </c>
      <c r="C1092" s="190">
        <f>תקן[[#This Row],[גודל מרכז]]</f>
        <v>60</v>
      </c>
      <c r="D1092" s="190" t="str">
        <f>תקן[[#This Row],[סוג פריט]]</f>
        <v>ריהוט</v>
      </c>
      <c r="E1092" s="190" t="str">
        <f>תקן[[#This Row],[קטגוריה]]</f>
        <v>אולם כניסה</v>
      </c>
      <c r="F1092" s="177" t="str">
        <f>תקן[[#This Row],[תיאור הפריט]]</f>
        <v>ארון תצוגה/ויטרינה - רוחב 1מטר</v>
      </c>
      <c r="G1092" s="190">
        <f>תקן[[#This Row],[עלות פריט]]</f>
        <v>1500</v>
      </c>
      <c r="H1092" s="190">
        <f>תקן[[#This Row],[כמות]]</f>
        <v>2</v>
      </c>
      <c r="I1092" s="190">
        <f>תקן[[#This Row],[סהכ עלות]]</f>
        <v>3000</v>
      </c>
      <c r="J1092" s="191"/>
      <c r="K1092" s="179" t="str">
        <f t="shared" si="193"/>
        <v>ארון תצוגה/ויטרינה - רוחב 1מטר</v>
      </c>
      <c r="L1092" s="180"/>
      <c r="M1092" s="181">
        <f t="shared" si="191"/>
        <v>-2</v>
      </c>
      <c r="N1092" s="181">
        <f t="shared" si="192"/>
        <v>0</v>
      </c>
      <c r="O1092" s="180"/>
      <c r="P1092" s="192"/>
      <c r="Q1092" s="185" t="str">
        <f t="shared" si="187"/>
        <v>תשושים-אופק</v>
      </c>
      <c r="R1092" s="185">
        <f t="shared" si="188"/>
        <v>60</v>
      </c>
      <c r="S1092" s="185" t="str">
        <f t="shared" si="189"/>
        <v>ריהוט</v>
      </c>
      <c r="T1092" s="186" t="str">
        <f t="shared" si="190"/>
        <v>ארון תצוגה/ויטרינה - רוחב 1מטר</v>
      </c>
      <c r="U1092" s="187">
        <f t="shared" si="184"/>
        <v>0</v>
      </c>
      <c r="V1092" s="181">
        <f t="shared" si="185"/>
        <v>-2</v>
      </c>
      <c r="W1092" s="181">
        <f t="shared" si="186"/>
        <v>1500</v>
      </c>
      <c r="X1092" s="181">
        <f t="shared" si="194"/>
        <v>0</v>
      </c>
      <c r="Y1092" s="193"/>
      <c r="AA1092" s="189" t="str">
        <f>'טבלה מרכזת תקן מקור'!A1092</f>
        <v>תשושים-אופק</v>
      </c>
      <c r="AB1092" s="189">
        <f>'טבלה מרכזת תקן מקור'!B1092</f>
        <v>60</v>
      </c>
      <c r="AC1092" s="189" t="str">
        <f>'טבלה מרכזת תקן מקור'!C1092</f>
        <v>ריהוט</v>
      </c>
      <c r="AD1092" s="189" t="str">
        <f>'טבלה מרכזת תקן מקור'!D1092</f>
        <v>אולם כניסה</v>
      </c>
      <c r="AE1092" s="189" t="str">
        <f>'טבלה מרכזת תקן מקור'!E1092</f>
        <v>ארון תצוגה/ויטרינה - רוחב 1מטר</v>
      </c>
      <c r="AF1092" s="189">
        <f>'טבלה מרכזת תקן מקור'!F1092</f>
        <v>1500</v>
      </c>
      <c r="AG1092" s="189">
        <f>'טבלה מרכזת תקן מקור'!G1092</f>
        <v>2</v>
      </c>
      <c r="AH1092" s="189">
        <f>'טבלה מרכזת תקן מקור'!H1092</f>
        <v>3000</v>
      </c>
    </row>
    <row r="1093" spans="2:34" ht="29.25" thickBot="1" x14ac:dyDescent="0.25">
      <c r="B1093" s="190" t="str">
        <f>תקן[[#This Row],[סוג מרכז]]</f>
        <v>תשושים-אופק</v>
      </c>
      <c r="C1093" s="190">
        <f>תקן[[#This Row],[גודל מרכז]]</f>
        <v>60</v>
      </c>
      <c r="D1093" s="190" t="str">
        <f>תקן[[#This Row],[סוג פריט]]</f>
        <v>ריהוט</v>
      </c>
      <c r="E1093" s="190" t="str">
        <f>תקן[[#This Row],[קטגוריה]]</f>
        <v>חדרי פעילות/תעסוקה</v>
      </c>
      <c r="F1093" s="177" t="str">
        <f>תקן[[#This Row],[תיאור הפריט]]</f>
        <v>ארון תצוגה/ויטרינה - רוחב 1מטר</v>
      </c>
      <c r="G1093" s="190">
        <f>תקן[[#This Row],[עלות פריט]]</f>
        <v>1500</v>
      </c>
      <c r="H1093" s="190">
        <f>תקן[[#This Row],[כמות]]</f>
        <v>2</v>
      </c>
      <c r="I1093" s="190">
        <f>תקן[[#This Row],[סהכ עלות]]</f>
        <v>3000</v>
      </c>
      <c r="J1093" s="191"/>
      <c r="K1093" s="179" t="str">
        <f t="shared" si="193"/>
        <v>ארון תצוגה/ויטרינה - רוחב 1מטר</v>
      </c>
      <c r="L1093" s="180"/>
      <c r="M1093" s="181">
        <f t="shared" si="191"/>
        <v>-2</v>
      </c>
      <c r="N1093" s="181">
        <f t="shared" si="192"/>
        <v>0</v>
      </c>
      <c r="O1093" s="180"/>
      <c r="P1093" s="192"/>
      <c r="Q1093" s="185" t="str">
        <f t="shared" si="187"/>
        <v>תשושים-אופק</v>
      </c>
      <c r="R1093" s="185">
        <f t="shared" si="188"/>
        <v>60</v>
      </c>
      <c r="S1093" s="185" t="str">
        <f t="shared" si="189"/>
        <v>ריהוט</v>
      </c>
      <c r="T1093" s="186" t="str">
        <f t="shared" si="190"/>
        <v>ארון תצוגה/ויטרינה - רוחב 1מטר</v>
      </c>
      <c r="U1093" s="187">
        <f t="shared" si="184"/>
        <v>0</v>
      </c>
      <c r="V1093" s="181">
        <f t="shared" si="185"/>
        <v>-2</v>
      </c>
      <c r="W1093" s="181">
        <f t="shared" si="186"/>
        <v>1500</v>
      </c>
      <c r="X1093" s="181">
        <f t="shared" si="194"/>
        <v>0</v>
      </c>
      <c r="Y1093" s="193"/>
      <c r="AA1093" s="189" t="str">
        <f>'טבלה מרכזת תקן מקור'!A1093</f>
        <v>תשושים-אופק</v>
      </c>
      <c r="AB1093" s="189">
        <f>'טבלה מרכזת תקן מקור'!B1093</f>
        <v>60</v>
      </c>
      <c r="AC1093" s="189" t="str">
        <f>'טבלה מרכזת תקן מקור'!C1093</f>
        <v>ריהוט</v>
      </c>
      <c r="AD1093" s="189" t="str">
        <f>'טבלה מרכזת תקן מקור'!D1093</f>
        <v>חדרי פעילות/תעסוקה</v>
      </c>
      <c r="AE1093" s="189" t="str">
        <f>'טבלה מרכזת תקן מקור'!E1093</f>
        <v>ארון תצוגה/ויטרינה - רוחב 1מטר</v>
      </c>
      <c r="AF1093" s="189">
        <f>'טבלה מרכזת תקן מקור'!F1093</f>
        <v>1500</v>
      </c>
      <c r="AG1093" s="189">
        <f>'טבלה מרכזת תקן מקור'!G1093</f>
        <v>2</v>
      </c>
      <c r="AH1093" s="189">
        <f>'טבלה מרכזת תקן מקור'!H1093</f>
        <v>3000</v>
      </c>
    </row>
    <row r="1094" spans="2:34" ht="15" thickBot="1" x14ac:dyDescent="0.25">
      <c r="B1094" s="190" t="str">
        <f>תקן[[#This Row],[סוג מרכז]]</f>
        <v>תשושים-אופק</v>
      </c>
      <c r="C1094" s="190">
        <f>תקן[[#This Row],[גודל מרכז]]</f>
        <v>60</v>
      </c>
      <c r="D1094" s="190" t="str">
        <f>תקן[[#This Row],[סוג פריט]]</f>
        <v>ריהוט</v>
      </c>
      <c r="E1094" s="190" t="str">
        <f>תקן[[#This Row],[קטגוריה]]</f>
        <v>חדר רחצה</v>
      </c>
      <c r="F1094" s="177" t="str">
        <f>תקן[[#This Row],[תיאור הפריט]]</f>
        <v>ארונית מגירות מפלסטיק</v>
      </c>
      <c r="G1094" s="190">
        <f>תקן[[#This Row],[עלות פריט]]</f>
        <v>350</v>
      </c>
      <c r="H1094" s="190">
        <f>תקן[[#This Row],[כמות]]</f>
        <v>2</v>
      </c>
      <c r="I1094" s="190">
        <f>תקן[[#This Row],[סהכ עלות]]</f>
        <v>700</v>
      </c>
      <c r="J1094" s="191"/>
      <c r="K1094" s="179" t="str">
        <f t="shared" si="193"/>
        <v>ארונית מגירות מפלסטיק</v>
      </c>
      <c r="L1094" s="180"/>
      <c r="M1094" s="181">
        <f t="shared" si="191"/>
        <v>-2</v>
      </c>
      <c r="N1094" s="181">
        <f t="shared" si="192"/>
        <v>0</v>
      </c>
      <c r="O1094" s="180"/>
      <c r="P1094" s="192"/>
      <c r="Q1094" s="185" t="str">
        <f t="shared" si="187"/>
        <v>תשושים-אופק</v>
      </c>
      <c r="R1094" s="185">
        <f t="shared" si="188"/>
        <v>60</v>
      </c>
      <c r="S1094" s="185" t="str">
        <f t="shared" si="189"/>
        <v>ריהוט</v>
      </c>
      <c r="T1094" s="186" t="str">
        <f t="shared" si="190"/>
        <v>ארונית מגירות מפלסטיק</v>
      </c>
      <c r="U1094" s="187">
        <f t="shared" si="184"/>
        <v>0</v>
      </c>
      <c r="V1094" s="181">
        <f t="shared" si="185"/>
        <v>-2</v>
      </c>
      <c r="W1094" s="181">
        <f t="shared" si="186"/>
        <v>350</v>
      </c>
      <c r="X1094" s="181">
        <f t="shared" si="194"/>
        <v>0</v>
      </c>
      <c r="Y1094" s="193"/>
      <c r="AA1094" s="189" t="str">
        <f>'טבלה מרכזת תקן מקור'!A1094</f>
        <v>תשושים-אופק</v>
      </c>
      <c r="AB1094" s="189">
        <f>'טבלה מרכזת תקן מקור'!B1094</f>
        <v>60</v>
      </c>
      <c r="AC1094" s="189" t="str">
        <f>'טבלה מרכזת תקן מקור'!C1094</f>
        <v>ריהוט</v>
      </c>
      <c r="AD1094" s="189" t="str">
        <f>'טבלה מרכזת תקן מקור'!D1094</f>
        <v>חדר רחצה</v>
      </c>
      <c r="AE1094" s="189" t="str">
        <f>'טבלה מרכזת תקן מקור'!E1094</f>
        <v>ארונית מגירות מפלסטיק</v>
      </c>
      <c r="AF1094" s="189">
        <f>'טבלה מרכזת תקן מקור'!F1094</f>
        <v>350</v>
      </c>
      <c r="AG1094" s="189">
        <f>'טבלה מרכזת תקן מקור'!G1094</f>
        <v>2</v>
      </c>
      <c r="AH1094" s="189">
        <f>'טבלה מרכזת תקן מקור'!H1094</f>
        <v>700</v>
      </c>
    </row>
    <row r="1095" spans="2:34" ht="15" thickBot="1" x14ac:dyDescent="0.25">
      <c r="B1095" s="190" t="str">
        <f>תקן[[#This Row],[סוג מרכז]]</f>
        <v>תשושים-אופק</v>
      </c>
      <c r="C1095" s="190">
        <f>תקן[[#This Row],[גודל מרכז]]</f>
        <v>60</v>
      </c>
      <c r="D1095" s="190" t="str">
        <f>תקן[[#This Row],[סוג פריט]]</f>
        <v>ריהוט</v>
      </c>
      <c r="E1095" s="190" t="str">
        <f>תקן[[#This Row],[קטגוריה]]</f>
        <v>חדר מזכירות וקבלה</v>
      </c>
      <c r="F1095" s="177" t="str">
        <f>תקן[[#This Row],[תיאור הפריט]]</f>
        <v>דלפק קבלה</v>
      </c>
      <c r="G1095" s="190">
        <f>תקן[[#This Row],[עלות פריט]]</f>
        <v>15000</v>
      </c>
      <c r="H1095" s="190">
        <f>תקן[[#This Row],[כמות]]</f>
        <v>1</v>
      </c>
      <c r="I1095" s="190">
        <f>תקן[[#This Row],[סהכ עלות]]</f>
        <v>15000</v>
      </c>
      <c r="J1095" s="191"/>
      <c r="K1095" s="179" t="str">
        <f t="shared" si="193"/>
        <v>דלפק קבלה</v>
      </c>
      <c r="L1095" s="180"/>
      <c r="M1095" s="181">
        <f t="shared" si="191"/>
        <v>-1</v>
      </c>
      <c r="N1095" s="181">
        <f t="shared" si="192"/>
        <v>0</v>
      </c>
      <c r="O1095" s="180"/>
      <c r="P1095" s="192"/>
      <c r="Q1095" s="185" t="str">
        <f t="shared" si="187"/>
        <v>תשושים-אופק</v>
      </c>
      <c r="R1095" s="185">
        <f t="shared" si="188"/>
        <v>60</v>
      </c>
      <c r="S1095" s="185" t="str">
        <f t="shared" si="189"/>
        <v>ריהוט</v>
      </c>
      <c r="T1095" s="186" t="str">
        <f t="shared" si="190"/>
        <v>דלפק קבלה</v>
      </c>
      <c r="U1095" s="187">
        <f t="shared" si="184"/>
        <v>0</v>
      </c>
      <c r="V1095" s="181">
        <f t="shared" si="185"/>
        <v>-1</v>
      </c>
      <c r="W1095" s="181">
        <f t="shared" si="186"/>
        <v>15000</v>
      </c>
      <c r="X1095" s="181">
        <f t="shared" si="194"/>
        <v>0</v>
      </c>
      <c r="Y1095" s="193"/>
      <c r="AA1095" s="189" t="str">
        <f>'טבלה מרכזת תקן מקור'!A1095</f>
        <v>תשושים-אופק</v>
      </c>
      <c r="AB1095" s="189">
        <f>'טבלה מרכזת תקן מקור'!B1095</f>
        <v>60</v>
      </c>
      <c r="AC1095" s="189" t="str">
        <f>'טבלה מרכזת תקן מקור'!C1095</f>
        <v>ריהוט</v>
      </c>
      <c r="AD1095" s="189" t="str">
        <f>'טבלה מרכזת תקן מקור'!D1095</f>
        <v>חדר מזכירות וקבלה</v>
      </c>
      <c r="AE1095" s="189" t="str">
        <f>'טבלה מרכזת תקן מקור'!E1095</f>
        <v>דלפק קבלה</v>
      </c>
      <c r="AF1095" s="189">
        <f>'טבלה מרכזת תקן מקור'!F1095</f>
        <v>15000</v>
      </c>
      <c r="AG1095" s="189">
        <f>'טבלה מרכזת תקן מקור'!G1095</f>
        <v>1</v>
      </c>
      <c r="AH1095" s="189">
        <f>'טבלה מרכזת תקן מקור'!H1095</f>
        <v>15000</v>
      </c>
    </row>
    <row r="1096" spans="2:34" ht="29.25" thickBot="1" x14ac:dyDescent="0.25">
      <c r="B1096" s="190" t="str">
        <f>תקן[[#This Row],[סוג מרכז]]</f>
        <v>תשושים-אופק</v>
      </c>
      <c r="C1096" s="190">
        <f>תקן[[#This Row],[גודל מרכז]]</f>
        <v>60</v>
      </c>
      <c r="D1096" s="190" t="str">
        <f>תקן[[#This Row],[סוג פריט]]</f>
        <v>ריהוט</v>
      </c>
      <c r="E1096" s="190" t="str">
        <f>תקן[[#This Row],[קטגוריה]]</f>
        <v>כללי</v>
      </c>
      <c r="F1096" s="177" t="str">
        <f>תקן[[#This Row],[תיאור הפריט]]</f>
        <v>וילונות הצללה (עלות למ"ר))</v>
      </c>
      <c r="G1096" s="190">
        <f>תקן[[#This Row],[עלות פריט]]</f>
        <v>375</v>
      </c>
      <c r="H1096" s="190">
        <f>תקן[[#This Row],[כמות]]</f>
        <v>30</v>
      </c>
      <c r="I1096" s="190">
        <f>תקן[[#This Row],[סהכ עלות]]</f>
        <v>11250</v>
      </c>
      <c r="J1096" s="191"/>
      <c r="K1096" s="179" t="str">
        <f t="shared" si="193"/>
        <v>וילונות הצללה (עלות למ"ר))</v>
      </c>
      <c r="L1096" s="180"/>
      <c r="M1096" s="181">
        <f t="shared" si="191"/>
        <v>-30</v>
      </c>
      <c r="N1096" s="181">
        <f t="shared" si="192"/>
        <v>0</v>
      </c>
      <c r="O1096" s="180"/>
      <c r="P1096" s="192"/>
      <c r="Q1096" s="185" t="str">
        <f t="shared" si="187"/>
        <v>תשושים-אופק</v>
      </c>
      <c r="R1096" s="185">
        <f t="shared" si="188"/>
        <v>60</v>
      </c>
      <c r="S1096" s="185" t="str">
        <f t="shared" si="189"/>
        <v>ריהוט</v>
      </c>
      <c r="T1096" s="186" t="str">
        <f t="shared" si="190"/>
        <v>וילונות הצללה (עלות למ"ר))</v>
      </c>
      <c r="U1096" s="187">
        <f t="shared" si="184"/>
        <v>0</v>
      </c>
      <c r="V1096" s="181">
        <f t="shared" si="185"/>
        <v>-30</v>
      </c>
      <c r="W1096" s="181">
        <f t="shared" si="186"/>
        <v>375</v>
      </c>
      <c r="X1096" s="181">
        <f t="shared" si="194"/>
        <v>0</v>
      </c>
      <c r="Y1096" s="193"/>
      <c r="AA1096" s="189" t="str">
        <f>'טבלה מרכזת תקן מקור'!A1096</f>
        <v>תשושים-אופק</v>
      </c>
      <c r="AB1096" s="189">
        <f>'טבלה מרכזת תקן מקור'!B1096</f>
        <v>60</v>
      </c>
      <c r="AC1096" s="189" t="str">
        <f>'טבלה מרכזת תקן מקור'!C1096</f>
        <v>ריהוט</v>
      </c>
      <c r="AD1096" s="189" t="str">
        <f>'טבלה מרכזת תקן מקור'!D1096</f>
        <v>כללי</v>
      </c>
      <c r="AE1096" s="189" t="str">
        <f>'טבלה מרכזת תקן מקור'!E1096</f>
        <v>וילונות הצללה (עלות למ"ר))</v>
      </c>
      <c r="AF1096" s="189">
        <f>'טבלה מרכזת תקן מקור'!F1096</f>
        <v>375</v>
      </c>
      <c r="AG1096" s="189">
        <f>'טבלה מרכזת תקן מקור'!G1096</f>
        <v>30</v>
      </c>
      <c r="AH1096" s="189">
        <f>'טבלה מרכזת תקן מקור'!H1096</f>
        <v>11250</v>
      </c>
    </row>
    <row r="1097" spans="2:34" ht="15" thickBot="1" x14ac:dyDescent="0.25">
      <c r="B1097" s="190" t="str">
        <f>תקן[[#This Row],[סוג מרכז]]</f>
        <v>תשושים-אופק</v>
      </c>
      <c r="C1097" s="190">
        <f>תקן[[#This Row],[גודל מרכז]]</f>
        <v>60</v>
      </c>
      <c r="D1097" s="190" t="str">
        <f>תקן[[#This Row],[סוג פריט]]</f>
        <v>ריהוט</v>
      </c>
      <c r="E1097" s="190" t="str">
        <f>תקן[[#This Row],[קטגוריה]]</f>
        <v>חדר ניקיון</v>
      </c>
      <c r="F1097" s="177" t="str">
        <f>תקן[[#This Row],[תיאור הפריט]]</f>
        <v>יחידת מדפים</v>
      </c>
      <c r="G1097" s="190">
        <f>תקן[[#This Row],[עלות פריט]]</f>
        <v>600</v>
      </c>
      <c r="H1097" s="190">
        <f>תקן[[#This Row],[כמות]]</f>
        <v>2</v>
      </c>
      <c r="I1097" s="190">
        <f>תקן[[#This Row],[סהכ עלות]]</f>
        <v>1200</v>
      </c>
      <c r="J1097" s="191"/>
      <c r="K1097" s="179" t="str">
        <f t="shared" si="193"/>
        <v>יחידת מדפים</v>
      </c>
      <c r="L1097" s="180"/>
      <c r="M1097" s="181">
        <f t="shared" si="191"/>
        <v>-2</v>
      </c>
      <c r="N1097" s="181">
        <f t="shared" si="192"/>
        <v>0</v>
      </c>
      <c r="O1097" s="180"/>
      <c r="P1097" s="192"/>
      <c r="Q1097" s="185" t="str">
        <f t="shared" si="187"/>
        <v>תשושים-אופק</v>
      </c>
      <c r="R1097" s="185">
        <f t="shared" si="188"/>
        <v>60</v>
      </c>
      <c r="S1097" s="185" t="str">
        <f t="shared" si="189"/>
        <v>ריהוט</v>
      </c>
      <c r="T1097" s="186" t="str">
        <f t="shared" si="190"/>
        <v>יחידת מדפים</v>
      </c>
      <c r="U1097" s="187">
        <f t="shared" ref="U1097:U1160" si="195">L1097</f>
        <v>0</v>
      </c>
      <c r="V1097" s="181">
        <f t="shared" ref="V1097:V1160" si="196">M1097</f>
        <v>-2</v>
      </c>
      <c r="W1097" s="181">
        <f t="shared" ref="W1097:W1160" si="197">G1097</f>
        <v>600</v>
      </c>
      <c r="X1097" s="181">
        <f t="shared" si="194"/>
        <v>0</v>
      </c>
      <c r="Y1097" s="193"/>
      <c r="AA1097" s="189" t="str">
        <f>'טבלה מרכזת תקן מקור'!A1097</f>
        <v>תשושים-אופק</v>
      </c>
      <c r="AB1097" s="189">
        <f>'טבלה מרכזת תקן מקור'!B1097</f>
        <v>60</v>
      </c>
      <c r="AC1097" s="189" t="str">
        <f>'טבלה מרכזת תקן מקור'!C1097</f>
        <v>ריהוט</v>
      </c>
      <c r="AD1097" s="189" t="str">
        <f>'טבלה מרכזת תקן מקור'!D1097</f>
        <v>חדר ניקיון</v>
      </c>
      <c r="AE1097" s="189" t="str">
        <f>'טבלה מרכזת תקן מקור'!E1097</f>
        <v>יחידת מדפים</v>
      </c>
      <c r="AF1097" s="189">
        <f>'טבלה מרכזת תקן מקור'!F1097</f>
        <v>600</v>
      </c>
      <c r="AG1097" s="189">
        <f>'טבלה מרכזת תקן מקור'!G1097</f>
        <v>2</v>
      </c>
      <c r="AH1097" s="189">
        <f>'טבלה מרכזת תקן מקור'!H1097</f>
        <v>1200</v>
      </c>
    </row>
    <row r="1098" spans="2:34" ht="15" thickBot="1" x14ac:dyDescent="0.25">
      <c r="B1098" s="190" t="str">
        <f>תקן[[#This Row],[סוג מרכז]]</f>
        <v>תשושים-אופק</v>
      </c>
      <c r="C1098" s="190">
        <f>תקן[[#This Row],[גודל מרכז]]</f>
        <v>60</v>
      </c>
      <c r="D1098" s="190" t="str">
        <f>תקן[[#This Row],[סוג פריט]]</f>
        <v>ריהוט</v>
      </c>
      <c r="E1098" s="190" t="str">
        <f>תקן[[#This Row],[קטגוריה]]</f>
        <v>חדרי פעילות/תעסוקה</v>
      </c>
      <c r="F1098" s="177" t="str">
        <f>תקן[[#This Row],[תיאור הפריט]]</f>
        <v>יחידת מדפים</v>
      </c>
      <c r="G1098" s="190">
        <f>תקן[[#This Row],[עלות פריט]]</f>
        <v>600</v>
      </c>
      <c r="H1098" s="190">
        <f>תקן[[#This Row],[כמות]]</f>
        <v>4</v>
      </c>
      <c r="I1098" s="190">
        <f>תקן[[#This Row],[סהכ עלות]]</f>
        <v>2400</v>
      </c>
      <c r="J1098" s="191"/>
      <c r="K1098" s="179" t="str">
        <f t="shared" si="193"/>
        <v>יחידת מדפים</v>
      </c>
      <c r="L1098" s="180"/>
      <c r="M1098" s="181">
        <f t="shared" si="191"/>
        <v>-4</v>
      </c>
      <c r="N1098" s="181">
        <f t="shared" si="192"/>
        <v>0</v>
      </c>
      <c r="O1098" s="180"/>
      <c r="P1098" s="192"/>
      <c r="Q1098" s="185" t="str">
        <f t="shared" ref="Q1098:Q1161" si="198">B1098</f>
        <v>תשושים-אופק</v>
      </c>
      <c r="R1098" s="185">
        <f t="shared" ref="R1098:R1161" si="199">C1098</f>
        <v>60</v>
      </c>
      <c r="S1098" s="185" t="str">
        <f t="shared" ref="S1098:S1161" si="200">D1098</f>
        <v>ריהוט</v>
      </c>
      <c r="T1098" s="186" t="str">
        <f t="shared" ref="T1098:T1161" si="201">F1098</f>
        <v>יחידת מדפים</v>
      </c>
      <c r="U1098" s="187">
        <f t="shared" si="195"/>
        <v>0</v>
      </c>
      <c r="V1098" s="181">
        <f t="shared" si="196"/>
        <v>-4</v>
      </c>
      <c r="W1098" s="181">
        <f t="shared" si="197"/>
        <v>600</v>
      </c>
      <c r="X1098" s="181">
        <f t="shared" si="194"/>
        <v>0</v>
      </c>
      <c r="Y1098" s="193"/>
      <c r="AA1098" s="189" t="str">
        <f>'טבלה מרכזת תקן מקור'!A1098</f>
        <v>תשושים-אופק</v>
      </c>
      <c r="AB1098" s="189">
        <f>'טבלה מרכזת תקן מקור'!B1098</f>
        <v>60</v>
      </c>
      <c r="AC1098" s="189" t="str">
        <f>'טבלה מרכזת תקן מקור'!C1098</f>
        <v>ריהוט</v>
      </c>
      <c r="AD1098" s="189" t="str">
        <f>'טבלה מרכזת תקן מקור'!D1098</f>
        <v>חדרי פעילות/תעסוקה</v>
      </c>
      <c r="AE1098" s="189" t="str">
        <f>'טבלה מרכזת תקן מקור'!E1098</f>
        <v>יחידת מדפים</v>
      </c>
      <c r="AF1098" s="189">
        <f>'טבלה מרכזת תקן מקור'!F1098</f>
        <v>600</v>
      </c>
      <c r="AG1098" s="189">
        <f>'טבלה מרכזת תקן מקור'!G1098</f>
        <v>4</v>
      </c>
      <c r="AH1098" s="189">
        <f>'טבלה מרכזת תקן מקור'!H1098</f>
        <v>2400</v>
      </c>
    </row>
    <row r="1099" spans="2:34" ht="15" thickBot="1" x14ac:dyDescent="0.25">
      <c r="B1099" s="190" t="str">
        <f>תקן[[#This Row],[סוג מרכז]]</f>
        <v>תשושים-אופק</v>
      </c>
      <c r="C1099" s="190">
        <f>תקן[[#This Row],[גודל מרכז]]</f>
        <v>60</v>
      </c>
      <c r="D1099" s="190" t="str">
        <f>תקן[[#This Row],[סוג פריט]]</f>
        <v>ריהוט</v>
      </c>
      <c r="E1099" s="190" t="str">
        <f>תקן[[#This Row],[קטגוריה]]</f>
        <v>מחסנים - מטבח, כללי, תעסוקה</v>
      </c>
      <c r="F1099" s="177" t="str">
        <f>תקן[[#This Row],[תיאור הפריט]]</f>
        <v>יחידת מדפים</v>
      </c>
      <c r="G1099" s="190">
        <f>תקן[[#This Row],[עלות פריט]]</f>
        <v>600</v>
      </c>
      <c r="H1099" s="190">
        <f>תקן[[#This Row],[כמות]]</f>
        <v>6</v>
      </c>
      <c r="I1099" s="190">
        <f>תקן[[#This Row],[סהכ עלות]]</f>
        <v>3600</v>
      </c>
      <c r="J1099" s="191"/>
      <c r="K1099" s="179" t="str">
        <f t="shared" si="193"/>
        <v>יחידת מדפים</v>
      </c>
      <c r="L1099" s="180"/>
      <c r="M1099" s="181">
        <f t="shared" si="191"/>
        <v>-6</v>
      </c>
      <c r="N1099" s="181">
        <f t="shared" si="192"/>
        <v>0</v>
      </c>
      <c r="O1099" s="180"/>
      <c r="P1099" s="192"/>
      <c r="Q1099" s="185" t="str">
        <f t="shared" si="198"/>
        <v>תשושים-אופק</v>
      </c>
      <c r="R1099" s="185">
        <f t="shared" si="199"/>
        <v>60</v>
      </c>
      <c r="S1099" s="185" t="str">
        <f t="shared" si="200"/>
        <v>ריהוט</v>
      </c>
      <c r="T1099" s="186" t="str">
        <f t="shared" si="201"/>
        <v>יחידת מדפים</v>
      </c>
      <c r="U1099" s="187">
        <f t="shared" si="195"/>
        <v>0</v>
      </c>
      <c r="V1099" s="181">
        <f t="shared" si="196"/>
        <v>-6</v>
      </c>
      <c r="W1099" s="181">
        <f t="shared" si="197"/>
        <v>600</v>
      </c>
      <c r="X1099" s="181">
        <f t="shared" si="194"/>
        <v>0</v>
      </c>
      <c r="Y1099" s="193"/>
      <c r="AA1099" s="189" t="str">
        <f>'טבלה מרכזת תקן מקור'!A1099</f>
        <v>תשושים-אופק</v>
      </c>
      <c r="AB1099" s="189">
        <f>'טבלה מרכזת תקן מקור'!B1099</f>
        <v>60</v>
      </c>
      <c r="AC1099" s="189" t="str">
        <f>'טבלה מרכזת תקן מקור'!C1099</f>
        <v>ריהוט</v>
      </c>
      <c r="AD1099" s="189" t="str">
        <f>'טבלה מרכזת תקן מקור'!D1099</f>
        <v>מחסנים - מטבח, כללי, תעסוקה</v>
      </c>
      <c r="AE1099" s="189" t="str">
        <f>'טבלה מרכזת תקן מקור'!E1099</f>
        <v>יחידת מדפים</v>
      </c>
      <c r="AF1099" s="189">
        <f>'טבלה מרכזת תקן מקור'!F1099</f>
        <v>600</v>
      </c>
      <c r="AG1099" s="189">
        <f>'טבלה מרכזת תקן מקור'!G1099</f>
        <v>6</v>
      </c>
      <c r="AH1099" s="189">
        <f>'טבלה מרכזת תקן מקור'!H1099</f>
        <v>3600</v>
      </c>
    </row>
    <row r="1100" spans="2:34" ht="15" thickBot="1" x14ac:dyDescent="0.25">
      <c r="B1100" s="190" t="str">
        <f>תקן[[#This Row],[סוג מרכז]]</f>
        <v>תשושים-אופק</v>
      </c>
      <c r="C1100" s="190">
        <f>תקן[[#This Row],[גודל מרכז]]</f>
        <v>60</v>
      </c>
      <c r="D1100" s="190" t="str">
        <f>תקן[[#This Row],[סוג פריט]]</f>
        <v>ריהוט</v>
      </c>
      <c r="E1100" s="190" t="str">
        <f>תקן[[#This Row],[קטגוריה]]</f>
        <v>חדר מזכירות וקבלה</v>
      </c>
      <c r="F1100" s="177" t="str">
        <f>תקן[[#This Row],[תיאור הפריט]]</f>
        <v>כוננית פתוחה</v>
      </c>
      <c r="G1100" s="190">
        <f>תקן[[#This Row],[עלות פריט]]</f>
        <v>800</v>
      </c>
      <c r="H1100" s="190">
        <f>תקן[[#This Row],[כמות]]</f>
        <v>1</v>
      </c>
      <c r="I1100" s="190">
        <f>תקן[[#This Row],[סהכ עלות]]</f>
        <v>800</v>
      </c>
      <c r="J1100" s="191"/>
      <c r="K1100" s="179" t="str">
        <f t="shared" si="193"/>
        <v>כוננית פתוחה</v>
      </c>
      <c r="L1100" s="180"/>
      <c r="M1100" s="181">
        <f t="shared" si="191"/>
        <v>-1</v>
      </c>
      <c r="N1100" s="181">
        <f t="shared" si="192"/>
        <v>0</v>
      </c>
      <c r="O1100" s="180"/>
      <c r="P1100" s="192"/>
      <c r="Q1100" s="185" t="str">
        <f t="shared" si="198"/>
        <v>תשושים-אופק</v>
      </c>
      <c r="R1100" s="185">
        <f t="shared" si="199"/>
        <v>60</v>
      </c>
      <c r="S1100" s="185" t="str">
        <f t="shared" si="200"/>
        <v>ריהוט</v>
      </c>
      <c r="T1100" s="186" t="str">
        <f t="shared" si="201"/>
        <v>כוננית פתוחה</v>
      </c>
      <c r="U1100" s="187">
        <f t="shared" si="195"/>
        <v>0</v>
      </c>
      <c r="V1100" s="181">
        <f t="shared" si="196"/>
        <v>-1</v>
      </c>
      <c r="W1100" s="181">
        <f t="shared" si="197"/>
        <v>800</v>
      </c>
      <c r="X1100" s="181">
        <f t="shared" si="194"/>
        <v>0</v>
      </c>
      <c r="Y1100" s="193"/>
      <c r="AA1100" s="189" t="str">
        <f>'טבלה מרכזת תקן מקור'!A1100</f>
        <v>תשושים-אופק</v>
      </c>
      <c r="AB1100" s="189">
        <f>'טבלה מרכזת תקן מקור'!B1100</f>
        <v>60</v>
      </c>
      <c r="AC1100" s="189" t="str">
        <f>'טבלה מרכזת תקן מקור'!C1100</f>
        <v>ריהוט</v>
      </c>
      <c r="AD1100" s="189" t="str">
        <f>'טבלה מרכזת תקן מקור'!D1100</f>
        <v>חדר מזכירות וקבלה</v>
      </c>
      <c r="AE1100" s="189" t="str">
        <f>'טבלה מרכזת תקן מקור'!E1100</f>
        <v>כוננית פתוחה</v>
      </c>
      <c r="AF1100" s="189">
        <f>'טבלה מרכזת תקן מקור'!F1100</f>
        <v>800</v>
      </c>
      <c r="AG1100" s="189">
        <f>'טבלה מרכזת תקן מקור'!G1100</f>
        <v>1</v>
      </c>
      <c r="AH1100" s="189">
        <f>'טבלה מרכזת תקן מקור'!H1100</f>
        <v>800</v>
      </c>
    </row>
    <row r="1101" spans="2:34" ht="15" thickBot="1" x14ac:dyDescent="0.25">
      <c r="B1101" s="190" t="str">
        <f>תקן[[#This Row],[סוג מרכז]]</f>
        <v>תשושים-אופק</v>
      </c>
      <c r="C1101" s="190">
        <f>תקן[[#This Row],[גודל מרכז]]</f>
        <v>60</v>
      </c>
      <c r="D1101" s="190" t="str">
        <f>תקן[[#This Row],[סוג פריט]]</f>
        <v>ריהוט</v>
      </c>
      <c r="E1101" s="190" t="str">
        <f>תקן[[#This Row],[קטגוריה]]</f>
        <v>חדר מחשבים</v>
      </c>
      <c r="F1101" s="177" t="str">
        <f>תקן[[#This Row],[תיאור הפריט]]</f>
        <v>כוננית פתוחה</v>
      </c>
      <c r="G1101" s="190">
        <f>תקן[[#This Row],[עלות פריט]]</f>
        <v>1400</v>
      </c>
      <c r="H1101" s="190">
        <f>תקן[[#This Row],[כמות]]</f>
        <v>1</v>
      </c>
      <c r="I1101" s="190">
        <f>תקן[[#This Row],[סהכ עלות]]</f>
        <v>1400</v>
      </c>
      <c r="J1101" s="191"/>
      <c r="K1101" s="179" t="str">
        <f t="shared" si="193"/>
        <v>כוננית פתוחה</v>
      </c>
      <c r="L1101" s="180"/>
      <c r="M1101" s="181">
        <f t="shared" si="191"/>
        <v>-1</v>
      </c>
      <c r="N1101" s="181">
        <f t="shared" si="192"/>
        <v>0</v>
      </c>
      <c r="O1101" s="180"/>
      <c r="P1101" s="192"/>
      <c r="Q1101" s="185" t="str">
        <f t="shared" si="198"/>
        <v>תשושים-אופק</v>
      </c>
      <c r="R1101" s="185">
        <f t="shared" si="199"/>
        <v>60</v>
      </c>
      <c r="S1101" s="185" t="str">
        <f t="shared" si="200"/>
        <v>ריהוט</v>
      </c>
      <c r="T1101" s="186" t="str">
        <f t="shared" si="201"/>
        <v>כוננית פתוחה</v>
      </c>
      <c r="U1101" s="187">
        <f t="shared" si="195"/>
        <v>0</v>
      </c>
      <c r="V1101" s="181">
        <f t="shared" si="196"/>
        <v>-1</v>
      </c>
      <c r="W1101" s="181">
        <f t="shared" si="197"/>
        <v>1400</v>
      </c>
      <c r="X1101" s="181">
        <f t="shared" si="194"/>
        <v>0</v>
      </c>
      <c r="Y1101" s="193"/>
      <c r="AA1101" s="189" t="str">
        <f>'טבלה מרכזת תקן מקור'!A1101</f>
        <v>תשושים-אופק</v>
      </c>
      <c r="AB1101" s="189">
        <f>'טבלה מרכזת תקן מקור'!B1101</f>
        <v>60</v>
      </c>
      <c r="AC1101" s="189" t="str">
        <f>'טבלה מרכזת תקן מקור'!C1101</f>
        <v>ריהוט</v>
      </c>
      <c r="AD1101" s="189" t="str">
        <f>'טבלה מרכזת תקן מקור'!D1101</f>
        <v>חדר מחשבים</v>
      </c>
      <c r="AE1101" s="189" t="str">
        <f>'טבלה מרכזת תקן מקור'!E1101</f>
        <v>כוננית פתוחה</v>
      </c>
      <c r="AF1101" s="189">
        <f>'טבלה מרכזת תקן מקור'!F1101</f>
        <v>1400</v>
      </c>
      <c r="AG1101" s="189">
        <f>'טבלה מרכזת תקן מקור'!G1101</f>
        <v>1</v>
      </c>
      <c r="AH1101" s="189">
        <f>'טבלה מרכזת תקן מקור'!H1101</f>
        <v>1400</v>
      </c>
    </row>
    <row r="1102" spans="2:34" ht="15" thickBot="1" x14ac:dyDescent="0.25">
      <c r="B1102" s="190" t="str">
        <f>תקן[[#This Row],[סוג מרכז]]</f>
        <v>תשושים-אופק</v>
      </c>
      <c r="C1102" s="190">
        <f>תקן[[#This Row],[גודל מרכז]]</f>
        <v>60</v>
      </c>
      <c r="D1102" s="190" t="str">
        <f>תקן[[#This Row],[סוג פריט]]</f>
        <v>ריהוט</v>
      </c>
      <c r="E1102" s="190" t="str">
        <f>תקן[[#This Row],[קטגוריה]]</f>
        <v>חדרי צוות/רב תחומי</v>
      </c>
      <c r="F1102" s="177" t="str">
        <f>תקן[[#This Row],[תיאור הפריט]]</f>
        <v>כוננית פתוחה</v>
      </c>
      <c r="G1102" s="190">
        <f>תקן[[#This Row],[עלות פריט]]</f>
        <v>800</v>
      </c>
      <c r="H1102" s="190">
        <f>תקן[[#This Row],[כמות]]</f>
        <v>2</v>
      </c>
      <c r="I1102" s="190">
        <f>תקן[[#This Row],[סהכ עלות]]</f>
        <v>1600</v>
      </c>
      <c r="J1102" s="191"/>
      <c r="K1102" s="179" t="str">
        <f t="shared" si="193"/>
        <v>כוננית פתוחה</v>
      </c>
      <c r="L1102" s="180"/>
      <c r="M1102" s="181">
        <f t="shared" si="191"/>
        <v>-2</v>
      </c>
      <c r="N1102" s="181">
        <f t="shared" si="192"/>
        <v>0</v>
      </c>
      <c r="O1102" s="180"/>
      <c r="P1102" s="192"/>
      <c r="Q1102" s="185" t="str">
        <f t="shared" si="198"/>
        <v>תשושים-אופק</v>
      </c>
      <c r="R1102" s="185">
        <f t="shared" si="199"/>
        <v>60</v>
      </c>
      <c r="S1102" s="185" t="str">
        <f t="shared" si="200"/>
        <v>ריהוט</v>
      </c>
      <c r="T1102" s="186" t="str">
        <f t="shared" si="201"/>
        <v>כוננית פתוחה</v>
      </c>
      <c r="U1102" s="187">
        <f t="shared" si="195"/>
        <v>0</v>
      </c>
      <c r="V1102" s="181">
        <f t="shared" si="196"/>
        <v>-2</v>
      </c>
      <c r="W1102" s="181">
        <f t="shared" si="197"/>
        <v>800</v>
      </c>
      <c r="X1102" s="181">
        <f t="shared" si="194"/>
        <v>0</v>
      </c>
      <c r="Y1102" s="193"/>
      <c r="AA1102" s="189" t="str">
        <f>'טבלה מרכזת תקן מקור'!A1102</f>
        <v>תשושים-אופק</v>
      </c>
      <c r="AB1102" s="189">
        <f>'טבלה מרכזת תקן מקור'!B1102</f>
        <v>60</v>
      </c>
      <c r="AC1102" s="189" t="str">
        <f>'טבלה מרכזת תקן מקור'!C1102</f>
        <v>ריהוט</v>
      </c>
      <c r="AD1102" s="189" t="str">
        <f>'טבלה מרכזת תקן מקור'!D1102</f>
        <v>חדרי צוות/רב תחומי</v>
      </c>
      <c r="AE1102" s="189" t="str">
        <f>'טבלה מרכזת תקן מקור'!E1102</f>
        <v>כוננית פתוחה</v>
      </c>
      <c r="AF1102" s="189">
        <f>'טבלה מרכזת תקן מקור'!F1102</f>
        <v>800</v>
      </c>
      <c r="AG1102" s="189">
        <f>'טבלה מרכזת תקן מקור'!G1102</f>
        <v>2</v>
      </c>
      <c r="AH1102" s="189">
        <f>'טבלה מרכזת תקן מקור'!H1102</f>
        <v>1600</v>
      </c>
    </row>
    <row r="1103" spans="2:34" ht="15" thickBot="1" x14ac:dyDescent="0.25">
      <c r="B1103" s="190" t="str">
        <f>תקן[[#This Row],[סוג מרכז]]</f>
        <v>תשושים-אופק</v>
      </c>
      <c r="C1103" s="190">
        <f>תקן[[#This Row],[גודל מרכז]]</f>
        <v>60</v>
      </c>
      <c r="D1103" s="190" t="str">
        <f>תקן[[#This Row],[סוג פריט]]</f>
        <v>ריהוט</v>
      </c>
      <c r="E1103" s="190" t="str">
        <f>תקן[[#This Row],[קטגוריה]]</f>
        <v>מכבסה</v>
      </c>
      <c r="F1103" s="177" t="str">
        <f>תקן[[#This Row],[תיאור הפריט]]</f>
        <v>כוננית פתוחה</v>
      </c>
      <c r="G1103" s="190">
        <f>תקן[[#This Row],[עלות פריט]]</f>
        <v>1200</v>
      </c>
      <c r="H1103" s="190">
        <f>תקן[[#This Row],[כמות]]</f>
        <v>1</v>
      </c>
      <c r="I1103" s="190">
        <f>תקן[[#This Row],[סהכ עלות]]</f>
        <v>1200</v>
      </c>
      <c r="J1103" s="191"/>
      <c r="K1103" s="179" t="str">
        <f t="shared" si="193"/>
        <v>כוננית פתוחה</v>
      </c>
      <c r="L1103" s="180"/>
      <c r="M1103" s="181">
        <f t="shared" si="191"/>
        <v>-1</v>
      </c>
      <c r="N1103" s="181">
        <f t="shared" si="192"/>
        <v>0</v>
      </c>
      <c r="O1103" s="180"/>
      <c r="P1103" s="192"/>
      <c r="Q1103" s="185" t="str">
        <f t="shared" si="198"/>
        <v>תשושים-אופק</v>
      </c>
      <c r="R1103" s="185">
        <f t="shared" si="199"/>
        <v>60</v>
      </c>
      <c r="S1103" s="185" t="str">
        <f t="shared" si="200"/>
        <v>ריהוט</v>
      </c>
      <c r="T1103" s="186" t="str">
        <f t="shared" si="201"/>
        <v>כוננית פתוחה</v>
      </c>
      <c r="U1103" s="187">
        <f t="shared" si="195"/>
        <v>0</v>
      </c>
      <c r="V1103" s="181">
        <f t="shared" si="196"/>
        <v>-1</v>
      </c>
      <c r="W1103" s="181">
        <f t="shared" si="197"/>
        <v>1200</v>
      </c>
      <c r="X1103" s="181">
        <f t="shared" si="194"/>
        <v>0</v>
      </c>
      <c r="Y1103" s="193"/>
      <c r="AA1103" s="189" t="str">
        <f>'טבלה מרכזת תקן מקור'!A1103</f>
        <v>תשושים-אופק</v>
      </c>
      <c r="AB1103" s="189">
        <f>'טבלה מרכזת תקן מקור'!B1103</f>
        <v>60</v>
      </c>
      <c r="AC1103" s="189" t="str">
        <f>'טבלה מרכזת תקן מקור'!C1103</f>
        <v>ריהוט</v>
      </c>
      <c r="AD1103" s="189" t="str">
        <f>'טבלה מרכזת תקן מקור'!D1103</f>
        <v>מכבסה</v>
      </c>
      <c r="AE1103" s="189" t="str">
        <f>'טבלה מרכזת תקן מקור'!E1103</f>
        <v>כוננית פתוחה</v>
      </c>
      <c r="AF1103" s="189">
        <f>'טבלה מרכזת תקן מקור'!F1103</f>
        <v>1200</v>
      </c>
      <c r="AG1103" s="189">
        <f>'טבלה מרכזת תקן מקור'!G1103</f>
        <v>1</v>
      </c>
      <c r="AH1103" s="189">
        <f>'טבלה מרכזת תקן מקור'!H1103</f>
        <v>1200</v>
      </c>
    </row>
    <row r="1104" spans="2:34" ht="15" thickBot="1" x14ac:dyDescent="0.25">
      <c r="B1104" s="190" t="str">
        <f>תקן[[#This Row],[סוג מרכז]]</f>
        <v>תשושים-אופק</v>
      </c>
      <c r="C1104" s="190">
        <f>תקן[[#This Row],[גודל מרכז]]</f>
        <v>60</v>
      </c>
      <c r="D1104" s="190" t="str">
        <f>תקן[[#This Row],[סוג פריט]]</f>
        <v>ריהוט</v>
      </c>
      <c r="E1104" s="190" t="str">
        <f>תקן[[#This Row],[קטגוריה]]</f>
        <v>אולם כניסה</v>
      </c>
      <c r="F1104" s="177" t="str">
        <f>תקן[[#This Row],[תיאור הפריט]]</f>
        <v xml:space="preserve">כורסת הסבה  </v>
      </c>
      <c r="G1104" s="190">
        <f>תקן[[#This Row],[עלות פריט]]</f>
        <v>750</v>
      </c>
      <c r="H1104" s="190">
        <f>תקן[[#This Row],[כמות]]</f>
        <v>6</v>
      </c>
      <c r="I1104" s="190">
        <f>תקן[[#This Row],[סהכ עלות]]</f>
        <v>4500</v>
      </c>
      <c r="J1104" s="191"/>
      <c r="K1104" s="179" t="str">
        <f t="shared" si="193"/>
        <v xml:space="preserve">כורסת הסבה  </v>
      </c>
      <c r="L1104" s="180"/>
      <c r="M1104" s="181">
        <f t="shared" si="191"/>
        <v>-6</v>
      </c>
      <c r="N1104" s="181">
        <f t="shared" si="192"/>
        <v>0</v>
      </c>
      <c r="O1104" s="180"/>
      <c r="P1104" s="192"/>
      <c r="Q1104" s="185" t="str">
        <f t="shared" si="198"/>
        <v>תשושים-אופק</v>
      </c>
      <c r="R1104" s="185">
        <f t="shared" si="199"/>
        <v>60</v>
      </c>
      <c r="S1104" s="185" t="str">
        <f t="shared" si="200"/>
        <v>ריהוט</v>
      </c>
      <c r="T1104" s="186" t="str">
        <f t="shared" si="201"/>
        <v xml:space="preserve">כורסת הסבה  </v>
      </c>
      <c r="U1104" s="187">
        <f t="shared" si="195"/>
        <v>0</v>
      </c>
      <c r="V1104" s="181">
        <f t="shared" si="196"/>
        <v>-6</v>
      </c>
      <c r="W1104" s="181">
        <f t="shared" si="197"/>
        <v>750</v>
      </c>
      <c r="X1104" s="181">
        <f t="shared" si="194"/>
        <v>0</v>
      </c>
      <c r="Y1104" s="193"/>
      <c r="AA1104" s="189" t="str">
        <f>'טבלה מרכזת תקן מקור'!A1104</f>
        <v>תשושים-אופק</v>
      </c>
      <c r="AB1104" s="189">
        <f>'טבלה מרכזת תקן מקור'!B1104</f>
        <v>60</v>
      </c>
      <c r="AC1104" s="189" t="str">
        <f>'טבלה מרכזת תקן מקור'!C1104</f>
        <v>ריהוט</v>
      </c>
      <c r="AD1104" s="189" t="str">
        <f>'טבלה מרכזת תקן מקור'!D1104</f>
        <v>אולם כניסה</v>
      </c>
      <c r="AE1104" s="189" t="str">
        <f>'טבלה מרכזת תקן מקור'!E1104</f>
        <v xml:space="preserve">כורסת הסבה  </v>
      </c>
      <c r="AF1104" s="189">
        <f>'טבלה מרכזת תקן מקור'!F1104</f>
        <v>750</v>
      </c>
      <c r="AG1104" s="189">
        <f>'טבלה מרכזת תקן מקור'!G1104</f>
        <v>6</v>
      </c>
      <c r="AH1104" s="189">
        <f>'טבלה מרכזת תקן מקור'!H1104</f>
        <v>4500</v>
      </c>
    </row>
    <row r="1105" spans="2:34" ht="15" thickBot="1" x14ac:dyDescent="0.25">
      <c r="B1105" s="190" t="str">
        <f>תקן[[#This Row],[סוג מרכז]]</f>
        <v>תשושים-אופק</v>
      </c>
      <c r="C1105" s="190">
        <f>תקן[[#This Row],[גודל מרכז]]</f>
        <v>60</v>
      </c>
      <c r="D1105" s="190" t="str">
        <f>תקן[[#This Row],[סוג פריט]]</f>
        <v>ריהוט</v>
      </c>
      <c r="E1105" s="190" t="str">
        <f>תקן[[#This Row],[קטגוריה]]</f>
        <v>חדר מנוחה</v>
      </c>
      <c r="F1105" s="177" t="str">
        <f>תקן[[#This Row],[תיאור הפריט]]</f>
        <v>כורסת מנוחה</v>
      </c>
      <c r="G1105" s="190">
        <f>תקן[[#This Row],[עלות פריט]]</f>
        <v>2000</v>
      </c>
      <c r="H1105" s="190">
        <f>תקן[[#This Row],[כמות]]</f>
        <v>2</v>
      </c>
      <c r="I1105" s="190">
        <f>תקן[[#This Row],[סהכ עלות]]</f>
        <v>4000</v>
      </c>
      <c r="J1105" s="191"/>
      <c r="K1105" s="179" t="str">
        <f t="shared" si="193"/>
        <v>כורסת מנוחה</v>
      </c>
      <c r="L1105" s="180"/>
      <c r="M1105" s="181">
        <f t="shared" si="191"/>
        <v>-2</v>
      </c>
      <c r="N1105" s="181">
        <f t="shared" si="192"/>
        <v>0</v>
      </c>
      <c r="O1105" s="180"/>
      <c r="P1105" s="192"/>
      <c r="Q1105" s="185" t="str">
        <f t="shared" si="198"/>
        <v>תשושים-אופק</v>
      </c>
      <c r="R1105" s="185">
        <f t="shared" si="199"/>
        <v>60</v>
      </c>
      <c r="S1105" s="185" t="str">
        <f t="shared" si="200"/>
        <v>ריהוט</v>
      </c>
      <c r="T1105" s="186" t="str">
        <f t="shared" si="201"/>
        <v>כורסת מנוחה</v>
      </c>
      <c r="U1105" s="187">
        <f t="shared" si="195"/>
        <v>0</v>
      </c>
      <c r="V1105" s="181">
        <f t="shared" si="196"/>
        <v>-2</v>
      </c>
      <c r="W1105" s="181">
        <f t="shared" si="197"/>
        <v>2000</v>
      </c>
      <c r="X1105" s="181">
        <f t="shared" si="194"/>
        <v>0</v>
      </c>
      <c r="Y1105" s="193"/>
      <c r="AA1105" s="189" t="str">
        <f>'טבלה מרכזת תקן מקור'!A1105</f>
        <v>תשושים-אופק</v>
      </c>
      <c r="AB1105" s="189">
        <f>'טבלה מרכזת תקן מקור'!B1105</f>
        <v>60</v>
      </c>
      <c r="AC1105" s="189" t="str">
        <f>'טבלה מרכזת תקן מקור'!C1105</f>
        <v>ריהוט</v>
      </c>
      <c r="AD1105" s="189" t="str">
        <f>'טבלה מרכזת תקן מקור'!D1105</f>
        <v>חדר מנוחה</v>
      </c>
      <c r="AE1105" s="189" t="str">
        <f>'טבלה מרכזת תקן מקור'!E1105</f>
        <v>כורסת מנוחה</v>
      </c>
      <c r="AF1105" s="189">
        <f>'טבלה מרכזת תקן מקור'!F1105</f>
        <v>2000</v>
      </c>
      <c r="AG1105" s="189">
        <f>'טבלה מרכזת תקן מקור'!G1105</f>
        <v>2</v>
      </c>
      <c r="AH1105" s="189">
        <f>'טבלה מרכזת תקן מקור'!H1105</f>
        <v>4000</v>
      </c>
    </row>
    <row r="1106" spans="2:34" ht="15" thickBot="1" x14ac:dyDescent="0.25">
      <c r="B1106" s="190" t="str">
        <f>תקן[[#This Row],[סוג מרכז]]</f>
        <v>תשושים-אופק</v>
      </c>
      <c r="C1106" s="190">
        <f>תקן[[#This Row],[גודל מרכז]]</f>
        <v>60</v>
      </c>
      <c r="D1106" s="190" t="str">
        <f>תקן[[#This Row],[סוג פריט]]</f>
        <v>ריהוט</v>
      </c>
      <c r="E1106" s="190" t="str">
        <f>תקן[[#This Row],[קטגוריה]]</f>
        <v>חדר מנוחה</v>
      </c>
      <c r="F1106" s="177" t="str">
        <f>תקן[[#This Row],[תיאור הפריט]]</f>
        <v>כורסת מנוחה חשמלית</v>
      </c>
      <c r="G1106" s="190">
        <f>תקן[[#This Row],[עלות פריט]]</f>
        <v>4000</v>
      </c>
      <c r="H1106" s="190">
        <f>תקן[[#This Row],[כמות]]</f>
        <v>1</v>
      </c>
      <c r="I1106" s="190">
        <f>תקן[[#This Row],[סהכ עלות]]</f>
        <v>4000</v>
      </c>
      <c r="J1106" s="191"/>
      <c r="K1106" s="179" t="str">
        <f t="shared" si="193"/>
        <v>כורסת מנוחה חשמלית</v>
      </c>
      <c r="L1106" s="180"/>
      <c r="M1106" s="181">
        <f t="shared" si="191"/>
        <v>-1</v>
      </c>
      <c r="N1106" s="181">
        <f t="shared" si="192"/>
        <v>0</v>
      </c>
      <c r="O1106" s="180"/>
      <c r="P1106" s="192"/>
      <c r="Q1106" s="185" t="str">
        <f t="shared" si="198"/>
        <v>תשושים-אופק</v>
      </c>
      <c r="R1106" s="185">
        <f t="shared" si="199"/>
        <v>60</v>
      </c>
      <c r="S1106" s="185" t="str">
        <f t="shared" si="200"/>
        <v>ריהוט</v>
      </c>
      <c r="T1106" s="186" t="str">
        <f t="shared" si="201"/>
        <v>כורסת מנוחה חשמלית</v>
      </c>
      <c r="U1106" s="187">
        <f t="shared" si="195"/>
        <v>0</v>
      </c>
      <c r="V1106" s="181">
        <f t="shared" si="196"/>
        <v>-1</v>
      </c>
      <c r="W1106" s="181">
        <f t="shared" si="197"/>
        <v>4000</v>
      </c>
      <c r="X1106" s="181">
        <f t="shared" si="194"/>
        <v>0</v>
      </c>
      <c r="Y1106" s="193"/>
      <c r="AA1106" s="189" t="str">
        <f>'טבלה מרכזת תקן מקור'!A1106</f>
        <v>תשושים-אופק</v>
      </c>
      <c r="AB1106" s="189">
        <f>'טבלה מרכזת תקן מקור'!B1106</f>
        <v>60</v>
      </c>
      <c r="AC1106" s="189" t="str">
        <f>'טבלה מרכזת תקן מקור'!C1106</f>
        <v>ריהוט</v>
      </c>
      <c r="AD1106" s="189" t="str">
        <f>'טבלה מרכזת תקן מקור'!D1106</f>
        <v>חדר מנוחה</v>
      </c>
      <c r="AE1106" s="189" t="str">
        <f>'טבלה מרכזת תקן מקור'!E1106</f>
        <v>כורסת מנוחה חשמלית</v>
      </c>
      <c r="AF1106" s="189">
        <f>'טבלה מרכזת תקן מקור'!F1106</f>
        <v>4000</v>
      </c>
      <c r="AG1106" s="189">
        <f>'טבלה מרכזת תקן מקור'!G1106</f>
        <v>1</v>
      </c>
      <c r="AH1106" s="189">
        <f>'טבלה מרכזת תקן מקור'!H1106</f>
        <v>4000</v>
      </c>
    </row>
    <row r="1107" spans="2:34" ht="15" thickBot="1" x14ac:dyDescent="0.25">
      <c r="B1107" s="190" t="str">
        <f>תקן[[#This Row],[סוג מרכז]]</f>
        <v>תשושים-אופק</v>
      </c>
      <c r="C1107" s="190">
        <f>תקן[[#This Row],[גודל מרכז]]</f>
        <v>60</v>
      </c>
      <c r="D1107" s="190" t="str">
        <f>תקן[[#This Row],[סוג פריט]]</f>
        <v>ריהוט</v>
      </c>
      <c r="E1107" s="190" t="str">
        <f>תקן[[#This Row],[קטגוריה]]</f>
        <v>חדר אוכל</v>
      </c>
      <c r="F1107" s="177" t="str">
        <f>תקן[[#This Row],[תיאור הפריט]]</f>
        <v>כיסא אוכל</v>
      </c>
      <c r="G1107" s="190">
        <f>תקן[[#This Row],[עלות פריט]]</f>
        <v>650</v>
      </c>
      <c r="H1107" s="190">
        <f>תקן[[#This Row],[כמות]]</f>
        <v>60</v>
      </c>
      <c r="I1107" s="190">
        <f>תקן[[#This Row],[סהכ עלות]]</f>
        <v>39000</v>
      </c>
      <c r="J1107" s="191"/>
      <c r="K1107" s="179" t="str">
        <f t="shared" si="193"/>
        <v>כיסא אוכל</v>
      </c>
      <c r="L1107" s="180"/>
      <c r="M1107" s="181">
        <f t="shared" si="191"/>
        <v>-60</v>
      </c>
      <c r="N1107" s="181">
        <f t="shared" si="192"/>
        <v>0</v>
      </c>
      <c r="O1107" s="180"/>
      <c r="P1107" s="192"/>
      <c r="Q1107" s="185" t="str">
        <f t="shared" si="198"/>
        <v>תשושים-אופק</v>
      </c>
      <c r="R1107" s="185">
        <f t="shared" si="199"/>
        <v>60</v>
      </c>
      <c r="S1107" s="185" t="str">
        <f t="shared" si="200"/>
        <v>ריהוט</v>
      </c>
      <c r="T1107" s="186" t="str">
        <f t="shared" si="201"/>
        <v>כיסא אוכל</v>
      </c>
      <c r="U1107" s="187">
        <f t="shared" si="195"/>
        <v>0</v>
      </c>
      <c r="V1107" s="181">
        <f t="shared" si="196"/>
        <v>-60</v>
      </c>
      <c r="W1107" s="181">
        <f t="shared" si="197"/>
        <v>650</v>
      </c>
      <c r="X1107" s="181">
        <f t="shared" si="194"/>
        <v>0</v>
      </c>
      <c r="Y1107" s="193"/>
      <c r="AA1107" s="189" t="str">
        <f>'טבלה מרכזת תקן מקור'!A1107</f>
        <v>תשושים-אופק</v>
      </c>
      <c r="AB1107" s="189">
        <f>'טבלה מרכזת תקן מקור'!B1107</f>
        <v>60</v>
      </c>
      <c r="AC1107" s="189" t="str">
        <f>'טבלה מרכזת תקן מקור'!C1107</f>
        <v>ריהוט</v>
      </c>
      <c r="AD1107" s="189" t="str">
        <f>'טבלה מרכזת תקן מקור'!D1107</f>
        <v>חדר אוכל</v>
      </c>
      <c r="AE1107" s="189" t="str">
        <f>'טבלה מרכזת תקן מקור'!E1107</f>
        <v>כיסא אוכל</v>
      </c>
      <c r="AF1107" s="189">
        <f>'טבלה מרכזת תקן מקור'!F1107</f>
        <v>650</v>
      </c>
      <c r="AG1107" s="189">
        <f>'טבלה מרכזת תקן מקור'!G1107</f>
        <v>60</v>
      </c>
      <c r="AH1107" s="189">
        <f>'טבלה מרכזת תקן מקור'!H1107</f>
        <v>39000</v>
      </c>
    </row>
    <row r="1108" spans="2:34" ht="15" thickBot="1" x14ac:dyDescent="0.25">
      <c r="B1108" s="190" t="str">
        <f>תקן[[#This Row],[סוג מרכז]]</f>
        <v>תשושים-אופק</v>
      </c>
      <c r="C1108" s="190">
        <f>תקן[[#This Row],[גודל מרכז]]</f>
        <v>60</v>
      </c>
      <c r="D1108" s="190" t="str">
        <f>תקן[[#This Row],[סוג פריט]]</f>
        <v>ריהוט</v>
      </c>
      <c r="E1108" s="190" t="str">
        <f>תקן[[#This Row],[קטגוריה]]</f>
        <v>כללי</v>
      </c>
      <c r="F1108" s="177" t="str">
        <f>תקן[[#This Row],[תיאור הפריט]]</f>
        <v>כיסא גלגלים</v>
      </c>
      <c r="G1108" s="190">
        <f>תקן[[#This Row],[עלות פריט]]</f>
        <v>1200</v>
      </c>
      <c r="H1108" s="190">
        <f>תקן[[#This Row],[כמות]]</f>
        <v>1</v>
      </c>
      <c r="I1108" s="190">
        <f>תקן[[#This Row],[סהכ עלות]]</f>
        <v>1200</v>
      </c>
      <c r="J1108" s="191"/>
      <c r="K1108" s="179" t="str">
        <f t="shared" si="193"/>
        <v>כיסא גלגלים</v>
      </c>
      <c r="L1108" s="180"/>
      <c r="M1108" s="181">
        <f t="shared" si="191"/>
        <v>-1</v>
      </c>
      <c r="N1108" s="181">
        <f t="shared" si="192"/>
        <v>0</v>
      </c>
      <c r="O1108" s="180"/>
      <c r="P1108" s="192"/>
      <c r="Q1108" s="185" t="str">
        <f t="shared" si="198"/>
        <v>תשושים-אופק</v>
      </c>
      <c r="R1108" s="185">
        <f t="shared" si="199"/>
        <v>60</v>
      </c>
      <c r="S1108" s="185" t="str">
        <f t="shared" si="200"/>
        <v>ריהוט</v>
      </c>
      <c r="T1108" s="186" t="str">
        <f t="shared" si="201"/>
        <v>כיסא גלגלים</v>
      </c>
      <c r="U1108" s="187">
        <f t="shared" si="195"/>
        <v>0</v>
      </c>
      <c r="V1108" s="181">
        <f t="shared" si="196"/>
        <v>-1</v>
      </c>
      <c r="W1108" s="181">
        <f t="shared" si="197"/>
        <v>1200</v>
      </c>
      <c r="X1108" s="181">
        <f t="shared" si="194"/>
        <v>0</v>
      </c>
      <c r="Y1108" s="193"/>
      <c r="AA1108" s="189" t="str">
        <f>'טבלה מרכזת תקן מקור'!A1108</f>
        <v>תשושים-אופק</v>
      </c>
      <c r="AB1108" s="189">
        <f>'טבלה מרכזת תקן מקור'!B1108</f>
        <v>60</v>
      </c>
      <c r="AC1108" s="189" t="str">
        <f>'טבלה מרכזת תקן מקור'!C1108</f>
        <v>ריהוט</v>
      </c>
      <c r="AD1108" s="189" t="str">
        <f>'טבלה מרכזת תקן מקור'!D1108</f>
        <v>כללי</v>
      </c>
      <c r="AE1108" s="189" t="str">
        <f>'טבלה מרכזת תקן מקור'!E1108</f>
        <v>כיסא גלגלים</v>
      </c>
      <c r="AF1108" s="189">
        <f>'טבלה מרכזת תקן מקור'!F1108</f>
        <v>1200</v>
      </c>
      <c r="AG1108" s="189">
        <f>'טבלה מרכזת תקן מקור'!G1108</f>
        <v>1</v>
      </c>
      <c r="AH1108" s="189">
        <f>'טבלה מרכזת תקן מקור'!H1108</f>
        <v>1200</v>
      </c>
    </row>
    <row r="1109" spans="2:34" ht="15" thickBot="1" x14ac:dyDescent="0.25">
      <c r="B1109" s="190" t="str">
        <f>תקן[[#This Row],[סוג מרכז]]</f>
        <v>תשושים-אופק</v>
      </c>
      <c r="C1109" s="190">
        <f>תקן[[#This Row],[גודל מרכז]]</f>
        <v>60</v>
      </c>
      <c r="D1109" s="190" t="str">
        <f>תקן[[#This Row],[סוג פריט]]</f>
        <v>ריהוט</v>
      </c>
      <c r="E1109" s="190" t="str">
        <f>תקן[[#This Row],[קטגוריה]]</f>
        <v>חצר פעילות ומנוחה</v>
      </c>
      <c r="F1109" s="177" t="str">
        <f>תקן[[#This Row],[תיאור הפריט]]</f>
        <v>כיסא גן</v>
      </c>
      <c r="G1109" s="190">
        <f>תקן[[#This Row],[עלות פריט]]</f>
        <v>200</v>
      </c>
      <c r="H1109" s="190">
        <f>תקן[[#This Row],[כמות]]</f>
        <v>8</v>
      </c>
      <c r="I1109" s="190">
        <f>תקן[[#This Row],[סהכ עלות]]</f>
        <v>1600</v>
      </c>
      <c r="J1109" s="191"/>
      <c r="K1109" s="179" t="str">
        <f t="shared" si="193"/>
        <v>כיסא גן</v>
      </c>
      <c r="L1109" s="180"/>
      <c r="M1109" s="181">
        <f t="shared" si="191"/>
        <v>-8</v>
      </c>
      <c r="N1109" s="181">
        <f t="shared" si="192"/>
        <v>0</v>
      </c>
      <c r="O1109" s="180"/>
      <c r="P1109" s="192"/>
      <c r="Q1109" s="185" t="str">
        <f t="shared" si="198"/>
        <v>תשושים-אופק</v>
      </c>
      <c r="R1109" s="185">
        <f t="shared" si="199"/>
        <v>60</v>
      </c>
      <c r="S1109" s="185" t="str">
        <f t="shared" si="200"/>
        <v>ריהוט</v>
      </c>
      <c r="T1109" s="186" t="str">
        <f t="shared" si="201"/>
        <v>כיסא גן</v>
      </c>
      <c r="U1109" s="187">
        <f t="shared" si="195"/>
        <v>0</v>
      </c>
      <c r="V1109" s="181">
        <f t="shared" si="196"/>
        <v>-8</v>
      </c>
      <c r="W1109" s="181">
        <f t="shared" si="197"/>
        <v>200</v>
      </c>
      <c r="X1109" s="181">
        <f t="shared" si="194"/>
        <v>0</v>
      </c>
      <c r="Y1109" s="193"/>
      <c r="AA1109" s="189" t="str">
        <f>'טבלה מרכזת תקן מקור'!A1109</f>
        <v>תשושים-אופק</v>
      </c>
      <c r="AB1109" s="189">
        <f>'טבלה מרכזת תקן מקור'!B1109</f>
        <v>60</v>
      </c>
      <c r="AC1109" s="189" t="str">
        <f>'טבלה מרכזת תקן מקור'!C1109</f>
        <v>ריהוט</v>
      </c>
      <c r="AD1109" s="189" t="str">
        <f>'טבלה מרכזת תקן מקור'!D1109</f>
        <v>חצר פעילות ומנוחה</v>
      </c>
      <c r="AE1109" s="189" t="str">
        <f>'טבלה מרכזת תקן מקור'!E1109</f>
        <v>כיסא גן</v>
      </c>
      <c r="AF1109" s="189">
        <f>'טבלה מרכזת תקן מקור'!F1109</f>
        <v>200</v>
      </c>
      <c r="AG1109" s="189">
        <f>'טבלה מרכזת תקן מקור'!G1109</f>
        <v>8</v>
      </c>
      <c r="AH1109" s="189">
        <f>'טבלה מרכזת תקן מקור'!H1109</f>
        <v>1600</v>
      </c>
    </row>
    <row r="1110" spans="2:34" ht="15" thickBot="1" x14ac:dyDescent="0.25">
      <c r="B1110" s="190" t="str">
        <f>תקן[[#This Row],[סוג מרכז]]</f>
        <v>תשושים-אופק</v>
      </c>
      <c r="C1110" s="190">
        <f>תקן[[#This Row],[גודל מרכז]]</f>
        <v>60</v>
      </c>
      <c r="D1110" s="190" t="str">
        <f>תקן[[#This Row],[סוג פריט]]</f>
        <v>ריהוט</v>
      </c>
      <c r="E1110" s="190" t="str">
        <f>תקן[[#This Row],[קטגוריה]]</f>
        <v>חדר מחשבים</v>
      </c>
      <c r="F1110" s="177" t="str">
        <f>תקן[[#This Row],[תיאור הפריט]]</f>
        <v>כיסא מחשב</v>
      </c>
      <c r="G1110" s="190">
        <f>תקן[[#This Row],[עלות פריט]]</f>
        <v>450</v>
      </c>
      <c r="H1110" s="190">
        <f>תקן[[#This Row],[כמות]]</f>
        <v>3</v>
      </c>
      <c r="I1110" s="190">
        <f>תקן[[#This Row],[סהכ עלות]]</f>
        <v>1350</v>
      </c>
      <c r="J1110" s="191"/>
      <c r="K1110" s="179" t="str">
        <f t="shared" si="193"/>
        <v>כיסא מחשב</v>
      </c>
      <c r="L1110" s="180"/>
      <c r="M1110" s="181">
        <f t="shared" si="191"/>
        <v>-3</v>
      </c>
      <c r="N1110" s="181">
        <f t="shared" si="192"/>
        <v>0</v>
      </c>
      <c r="O1110" s="180"/>
      <c r="P1110" s="192"/>
      <c r="Q1110" s="185" t="str">
        <f t="shared" si="198"/>
        <v>תשושים-אופק</v>
      </c>
      <c r="R1110" s="185">
        <f t="shared" si="199"/>
        <v>60</v>
      </c>
      <c r="S1110" s="185" t="str">
        <f t="shared" si="200"/>
        <v>ריהוט</v>
      </c>
      <c r="T1110" s="186" t="str">
        <f t="shared" si="201"/>
        <v>כיסא מחשב</v>
      </c>
      <c r="U1110" s="187">
        <f t="shared" si="195"/>
        <v>0</v>
      </c>
      <c r="V1110" s="181">
        <f t="shared" si="196"/>
        <v>-3</v>
      </c>
      <c r="W1110" s="181">
        <f t="shared" si="197"/>
        <v>450</v>
      </c>
      <c r="X1110" s="181">
        <f t="shared" si="194"/>
        <v>0</v>
      </c>
      <c r="Y1110" s="193"/>
      <c r="AA1110" s="189" t="str">
        <f>'טבלה מרכזת תקן מקור'!A1110</f>
        <v>תשושים-אופק</v>
      </c>
      <c r="AB1110" s="189">
        <f>'טבלה מרכזת תקן מקור'!B1110</f>
        <v>60</v>
      </c>
      <c r="AC1110" s="189" t="str">
        <f>'טבלה מרכזת תקן מקור'!C1110</f>
        <v>ריהוט</v>
      </c>
      <c r="AD1110" s="189" t="str">
        <f>'טבלה מרכזת תקן מקור'!D1110</f>
        <v>חדר מחשבים</v>
      </c>
      <c r="AE1110" s="189" t="str">
        <f>'טבלה מרכזת תקן מקור'!E1110</f>
        <v>כיסא מחשב</v>
      </c>
      <c r="AF1110" s="189">
        <f>'טבלה מרכזת תקן מקור'!F1110</f>
        <v>450</v>
      </c>
      <c r="AG1110" s="189">
        <f>'טבלה מרכזת תקן מקור'!G1110</f>
        <v>3</v>
      </c>
      <c r="AH1110" s="189">
        <f>'טבלה מרכזת תקן מקור'!H1110</f>
        <v>1350</v>
      </c>
    </row>
    <row r="1111" spans="2:34" ht="15" thickBot="1" x14ac:dyDescent="0.25">
      <c r="B1111" s="190" t="str">
        <f>תקן[[#This Row],[סוג מרכז]]</f>
        <v>תשושים-אופק</v>
      </c>
      <c r="C1111" s="190">
        <f>תקן[[#This Row],[גודל מרכז]]</f>
        <v>60</v>
      </c>
      <c r="D1111" s="190" t="str">
        <f>תקן[[#This Row],[סוג פריט]]</f>
        <v>ריהוט</v>
      </c>
      <c r="E1111" s="190" t="str">
        <f>תקן[[#This Row],[קטגוריה]]</f>
        <v>חדר מנהל</v>
      </c>
      <c r="F1111" s="177" t="str">
        <f>תקן[[#This Row],[תיאור הפריט]]</f>
        <v>כיסא מנהל</v>
      </c>
      <c r="G1111" s="190">
        <f>תקן[[#This Row],[עלות פריט]]</f>
        <v>1200</v>
      </c>
      <c r="H1111" s="190">
        <f>תקן[[#This Row],[כמות]]</f>
        <v>1</v>
      </c>
      <c r="I1111" s="190">
        <f>תקן[[#This Row],[סהכ עלות]]</f>
        <v>1200</v>
      </c>
      <c r="J1111" s="191"/>
      <c r="K1111" s="179" t="str">
        <f t="shared" si="193"/>
        <v>כיסא מנהל</v>
      </c>
      <c r="L1111" s="180"/>
      <c r="M1111" s="181">
        <f t="shared" si="191"/>
        <v>-1</v>
      </c>
      <c r="N1111" s="181">
        <f t="shared" si="192"/>
        <v>0</v>
      </c>
      <c r="O1111" s="180"/>
      <c r="P1111" s="192"/>
      <c r="Q1111" s="185" t="str">
        <f t="shared" si="198"/>
        <v>תשושים-אופק</v>
      </c>
      <c r="R1111" s="185">
        <f t="shared" si="199"/>
        <v>60</v>
      </c>
      <c r="S1111" s="185" t="str">
        <f t="shared" si="200"/>
        <v>ריהוט</v>
      </c>
      <c r="T1111" s="186" t="str">
        <f t="shared" si="201"/>
        <v>כיסא מנהל</v>
      </c>
      <c r="U1111" s="187">
        <f t="shared" si="195"/>
        <v>0</v>
      </c>
      <c r="V1111" s="181">
        <f t="shared" si="196"/>
        <v>-1</v>
      </c>
      <c r="W1111" s="181">
        <f t="shared" si="197"/>
        <v>1200</v>
      </c>
      <c r="X1111" s="181">
        <f t="shared" si="194"/>
        <v>0</v>
      </c>
      <c r="Y1111" s="193"/>
      <c r="AA1111" s="189" t="str">
        <f>'טבלה מרכזת תקן מקור'!A1111</f>
        <v>תשושים-אופק</v>
      </c>
      <c r="AB1111" s="189">
        <f>'טבלה מרכזת תקן מקור'!B1111</f>
        <v>60</v>
      </c>
      <c r="AC1111" s="189" t="str">
        <f>'טבלה מרכזת תקן מקור'!C1111</f>
        <v>ריהוט</v>
      </c>
      <c r="AD1111" s="189" t="str">
        <f>'טבלה מרכזת תקן מקור'!D1111</f>
        <v>חדר מנהל</v>
      </c>
      <c r="AE1111" s="189" t="str">
        <f>'טבלה מרכזת תקן מקור'!E1111</f>
        <v>כיסא מנהל</v>
      </c>
      <c r="AF1111" s="189">
        <f>'טבלה מרכזת תקן מקור'!F1111</f>
        <v>1200</v>
      </c>
      <c r="AG1111" s="189">
        <f>'טבלה מרכזת תקן מקור'!G1111</f>
        <v>1</v>
      </c>
      <c r="AH1111" s="189">
        <f>'טבלה מרכזת תקן מקור'!H1111</f>
        <v>1200</v>
      </c>
    </row>
    <row r="1112" spans="2:34" ht="15" thickBot="1" x14ac:dyDescent="0.25">
      <c r="B1112" s="190" t="str">
        <f>תקן[[#This Row],[סוג מרכז]]</f>
        <v>תשושים-אופק</v>
      </c>
      <c r="C1112" s="190">
        <f>תקן[[#This Row],[גודל מרכז]]</f>
        <v>60</v>
      </c>
      <c r="D1112" s="190" t="str">
        <f>תקן[[#This Row],[סוג פריט]]</f>
        <v>ריהוט</v>
      </c>
      <c r="E1112" s="190" t="str">
        <f>תקן[[#This Row],[קטגוריה]]</f>
        <v>אולם כניסה</v>
      </c>
      <c r="F1112" s="177" t="str">
        <f>תקן[[#This Row],[תיאור הפריט]]</f>
        <v>כיסא פעילות/עובד</v>
      </c>
      <c r="G1112" s="190">
        <f>תקן[[#This Row],[עלות פריט]]</f>
        <v>450</v>
      </c>
      <c r="H1112" s="190">
        <f>תקן[[#This Row],[כמות]]</f>
        <v>6</v>
      </c>
      <c r="I1112" s="190">
        <f>תקן[[#This Row],[סהכ עלות]]</f>
        <v>2700</v>
      </c>
      <c r="J1112" s="191"/>
      <c r="K1112" s="179" t="str">
        <f t="shared" si="193"/>
        <v>כיסא פעילות/עובד</v>
      </c>
      <c r="L1112" s="180"/>
      <c r="M1112" s="181">
        <f t="shared" si="191"/>
        <v>-6</v>
      </c>
      <c r="N1112" s="181">
        <f t="shared" si="192"/>
        <v>0</v>
      </c>
      <c r="O1112" s="180"/>
      <c r="P1112" s="192"/>
      <c r="Q1112" s="185" t="str">
        <f t="shared" si="198"/>
        <v>תשושים-אופק</v>
      </c>
      <c r="R1112" s="185">
        <f t="shared" si="199"/>
        <v>60</v>
      </c>
      <c r="S1112" s="185" t="str">
        <f t="shared" si="200"/>
        <v>ריהוט</v>
      </c>
      <c r="T1112" s="186" t="str">
        <f t="shared" si="201"/>
        <v>כיסא פעילות/עובד</v>
      </c>
      <c r="U1112" s="187">
        <f t="shared" si="195"/>
        <v>0</v>
      </c>
      <c r="V1112" s="181">
        <f t="shared" si="196"/>
        <v>-6</v>
      </c>
      <c r="W1112" s="181">
        <f t="shared" si="197"/>
        <v>450</v>
      </c>
      <c r="X1112" s="181">
        <f t="shared" si="194"/>
        <v>0</v>
      </c>
      <c r="Y1112" s="193"/>
      <c r="AA1112" s="189" t="str">
        <f>'טבלה מרכזת תקן מקור'!A1112</f>
        <v>תשושים-אופק</v>
      </c>
      <c r="AB1112" s="189">
        <f>'טבלה מרכזת תקן מקור'!B1112</f>
        <v>60</v>
      </c>
      <c r="AC1112" s="189" t="str">
        <f>'טבלה מרכזת תקן מקור'!C1112</f>
        <v>ריהוט</v>
      </c>
      <c r="AD1112" s="189" t="str">
        <f>'טבלה מרכזת תקן מקור'!D1112</f>
        <v>אולם כניסה</v>
      </c>
      <c r="AE1112" s="189" t="str">
        <f>'טבלה מרכזת תקן מקור'!E1112</f>
        <v>כיסא פעילות/עובד</v>
      </c>
      <c r="AF1112" s="189">
        <f>'טבלה מרכזת תקן מקור'!F1112</f>
        <v>450</v>
      </c>
      <c r="AG1112" s="189">
        <f>'טבלה מרכזת תקן מקור'!G1112</f>
        <v>6</v>
      </c>
      <c r="AH1112" s="189">
        <f>'טבלה מרכזת תקן מקור'!H1112</f>
        <v>2700</v>
      </c>
    </row>
    <row r="1113" spans="2:34" ht="15" thickBot="1" x14ac:dyDescent="0.25">
      <c r="B1113" s="190" t="str">
        <f>תקן[[#This Row],[סוג מרכז]]</f>
        <v>תשושים-אופק</v>
      </c>
      <c r="C1113" s="190">
        <f>תקן[[#This Row],[גודל מרכז]]</f>
        <v>60</v>
      </c>
      <c r="D1113" s="190" t="str">
        <f>תקן[[#This Row],[סוג פריט]]</f>
        <v>ריהוט</v>
      </c>
      <c r="E1113" s="190" t="str">
        <f>תקן[[#This Row],[קטגוריה]]</f>
        <v>חדר מזכירות וקבלה</v>
      </c>
      <c r="F1113" s="177" t="str">
        <f>תקן[[#This Row],[תיאור הפריט]]</f>
        <v>כיסא פעילות/עובד</v>
      </c>
      <c r="G1113" s="190">
        <f>תקן[[#This Row],[עלות פריט]]</f>
        <v>450</v>
      </c>
      <c r="H1113" s="190">
        <f>תקן[[#This Row],[כמות]]</f>
        <v>2</v>
      </c>
      <c r="I1113" s="190">
        <f>תקן[[#This Row],[סהכ עלות]]</f>
        <v>900</v>
      </c>
      <c r="J1113" s="191"/>
      <c r="K1113" s="179" t="str">
        <f t="shared" si="193"/>
        <v>כיסא פעילות/עובד</v>
      </c>
      <c r="L1113" s="180"/>
      <c r="M1113" s="181">
        <f t="shared" ref="M1113:M1170" si="202">IF(L1113-H1113&lt;&gt;0,L1113-H1113,0)</f>
        <v>-2</v>
      </c>
      <c r="N1113" s="181">
        <f t="shared" ref="N1113:N1170" si="203">L1113*G1113</f>
        <v>0</v>
      </c>
      <c r="O1113" s="180"/>
      <c r="P1113" s="192"/>
      <c r="Q1113" s="185" t="str">
        <f t="shared" si="198"/>
        <v>תשושים-אופק</v>
      </c>
      <c r="R1113" s="185">
        <f t="shared" si="199"/>
        <v>60</v>
      </c>
      <c r="S1113" s="185" t="str">
        <f t="shared" si="200"/>
        <v>ריהוט</v>
      </c>
      <c r="T1113" s="186" t="str">
        <f t="shared" si="201"/>
        <v>כיסא פעילות/עובד</v>
      </c>
      <c r="U1113" s="187">
        <f t="shared" si="195"/>
        <v>0</v>
      </c>
      <c r="V1113" s="181">
        <f t="shared" si="196"/>
        <v>-2</v>
      </c>
      <c r="W1113" s="181">
        <f t="shared" si="197"/>
        <v>450</v>
      </c>
      <c r="X1113" s="181">
        <f t="shared" si="194"/>
        <v>0</v>
      </c>
      <c r="Y1113" s="193"/>
      <c r="AA1113" s="189" t="str">
        <f>'טבלה מרכזת תקן מקור'!A1113</f>
        <v>תשושים-אופק</v>
      </c>
      <c r="AB1113" s="189">
        <f>'טבלה מרכזת תקן מקור'!B1113</f>
        <v>60</v>
      </c>
      <c r="AC1113" s="189" t="str">
        <f>'טבלה מרכזת תקן מקור'!C1113</f>
        <v>ריהוט</v>
      </c>
      <c r="AD1113" s="189" t="str">
        <f>'טבלה מרכזת תקן מקור'!D1113</f>
        <v>חדר מזכירות וקבלה</v>
      </c>
      <c r="AE1113" s="189" t="str">
        <f>'טבלה מרכזת תקן מקור'!E1113</f>
        <v>כיסא פעילות/עובד</v>
      </c>
      <c r="AF1113" s="189">
        <f>'טבלה מרכזת תקן מקור'!F1113</f>
        <v>450</v>
      </c>
      <c r="AG1113" s="189">
        <f>'טבלה מרכזת תקן מקור'!G1113</f>
        <v>2</v>
      </c>
      <c r="AH1113" s="189">
        <f>'טבלה מרכזת תקן מקור'!H1113</f>
        <v>900</v>
      </c>
    </row>
    <row r="1114" spans="2:34" ht="15" thickBot="1" x14ac:dyDescent="0.25">
      <c r="B1114" s="190" t="str">
        <f>תקן[[#This Row],[סוג מרכז]]</f>
        <v>תשושים-אופק</v>
      </c>
      <c r="C1114" s="190">
        <f>תקן[[#This Row],[גודל מרכז]]</f>
        <v>60</v>
      </c>
      <c r="D1114" s="190" t="str">
        <f>תקן[[#This Row],[סוג פריט]]</f>
        <v>ריהוט</v>
      </c>
      <c r="E1114" s="190" t="str">
        <f>תקן[[#This Row],[קטגוריה]]</f>
        <v>חדר מנהל</v>
      </c>
      <c r="F1114" s="177" t="str">
        <f>תקן[[#This Row],[תיאור הפריט]]</f>
        <v>כיסא פעילות/עובד</v>
      </c>
      <c r="G1114" s="190">
        <f>תקן[[#This Row],[עלות פריט]]</f>
        <v>450</v>
      </c>
      <c r="H1114" s="190">
        <f>תקן[[#This Row],[כמות]]</f>
        <v>2</v>
      </c>
      <c r="I1114" s="190">
        <f>תקן[[#This Row],[סהכ עלות]]</f>
        <v>900</v>
      </c>
      <c r="J1114" s="191"/>
      <c r="K1114" s="179" t="str">
        <f t="shared" ref="K1114:K1171" si="204">F1114</f>
        <v>כיסא פעילות/עובד</v>
      </c>
      <c r="L1114" s="180"/>
      <c r="M1114" s="181">
        <f t="shared" si="202"/>
        <v>-2</v>
      </c>
      <c r="N1114" s="181">
        <f t="shared" si="203"/>
        <v>0</v>
      </c>
      <c r="O1114" s="180"/>
      <c r="P1114" s="192"/>
      <c r="Q1114" s="185" t="str">
        <f t="shared" si="198"/>
        <v>תשושים-אופק</v>
      </c>
      <c r="R1114" s="185">
        <f t="shared" si="199"/>
        <v>60</v>
      </c>
      <c r="S1114" s="185" t="str">
        <f t="shared" si="200"/>
        <v>ריהוט</v>
      </c>
      <c r="T1114" s="186" t="str">
        <f t="shared" si="201"/>
        <v>כיסא פעילות/עובד</v>
      </c>
      <c r="U1114" s="187">
        <f t="shared" si="195"/>
        <v>0</v>
      </c>
      <c r="V1114" s="181">
        <f t="shared" si="196"/>
        <v>-2</v>
      </c>
      <c r="W1114" s="181">
        <f t="shared" si="197"/>
        <v>450</v>
      </c>
      <c r="X1114" s="181">
        <f t="shared" ref="X1114:X1171" si="205">W1114*U1114</f>
        <v>0</v>
      </c>
      <c r="Y1114" s="193"/>
      <c r="AA1114" s="189" t="str">
        <f>'טבלה מרכזת תקן מקור'!A1114</f>
        <v>תשושים-אופק</v>
      </c>
      <c r="AB1114" s="189">
        <f>'טבלה מרכזת תקן מקור'!B1114</f>
        <v>60</v>
      </c>
      <c r="AC1114" s="189" t="str">
        <f>'טבלה מרכזת תקן מקור'!C1114</f>
        <v>ריהוט</v>
      </c>
      <c r="AD1114" s="189" t="str">
        <f>'טבלה מרכזת תקן מקור'!D1114</f>
        <v>חדר מנהל</v>
      </c>
      <c r="AE1114" s="189" t="str">
        <f>'טבלה מרכזת תקן מקור'!E1114</f>
        <v>כיסא פעילות/עובד</v>
      </c>
      <c r="AF1114" s="189">
        <f>'טבלה מרכזת תקן מקור'!F1114</f>
        <v>450</v>
      </c>
      <c r="AG1114" s="189">
        <f>'טבלה מרכזת תקן מקור'!G1114</f>
        <v>2</v>
      </c>
      <c r="AH1114" s="189">
        <f>'טבלה מרכזת תקן מקור'!H1114</f>
        <v>900</v>
      </c>
    </row>
    <row r="1115" spans="2:34" ht="15" thickBot="1" x14ac:dyDescent="0.25">
      <c r="B1115" s="190" t="str">
        <f>תקן[[#This Row],[סוג מרכז]]</f>
        <v>תשושים-אופק</v>
      </c>
      <c r="C1115" s="190">
        <f>תקן[[#This Row],[גודל מרכז]]</f>
        <v>60</v>
      </c>
      <c r="D1115" s="190" t="str">
        <f>תקן[[#This Row],[סוג פריט]]</f>
        <v>ריהוט</v>
      </c>
      <c r="E1115" s="190" t="str">
        <f>תקן[[#This Row],[קטגוריה]]</f>
        <v>חדרי פעילות/תעסוקה</v>
      </c>
      <c r="F1115" s="177" t="str">
        <f>תקן[[#This Row],[תיאור הפריט]]</f>
        <v>כיסא פעילות/עובד</v>
      </c>
      <c r="G1115" s="190">
        <f>תקן[[#This Row],[עלות פריט]]</f>
        <v>450</v>
      </c>
      <c r="H1115" s="190">
        <f>תקן[[#This Row],[כמות]]</f>
        <v>60</v>
      </c>
      <c r="I1115" s="190">
        <f>תקן[[#This Row],[סהכ עלות]]</f>
        <v>27000</v>
      </c>
      <c r="J1115" s="191"/>
      <c r="K1115" s="179" t="str">
        <f t="shared" si="204"/>
        <v>כיסא פעילות/עובד</v>
      </c>
      <c r="L1115" s="180"/>
      <c r="M1115" s="181">
        <f t="shared" si="202"/>
        <v>-60</v>
      </c>
      <c r="N1115" s="181">
        <f t="shared" si="203"/>
        <v>0</v>
      </c>
      <c r="O1115" s="180"/>
      <c r="P1115" s="192"/>
      <c r="Q1115" s="185" t="str">
        <f t="shared" si="198"/>
        <v>תשושים-אופק</v>
      </c>
      <c r="R1115" s="185">
        <f t="shared" si="199"/>
        <v>60</v>
      </c>
      <c r="S1115" s="185" t="str">
        <f t="shared" si="200"/>
        <v>ריהוט</v>
      </c>
      <c r="T1115" s="186" t="str">
        <f t="shared" si="201"/>
        <v>כיסא פעילות/עובד</v>
      </c>
      <c r="U1115" s="187">
        <f t="shared" si="195"/>
        <v>0</v>
      </c>
      <c r="V1115" s="181">
        <f t="shared" si="196"/>
        <v>-60</v>
      </c>
      <c r="W1115" s="181">
        <f t="shared" si="197"/>
        <v>450</v>
      </c>
      <c r="X1115" s="181">
        <f t="shared" si="205"/>
        <v>0</v>
      </c>
      <c r="Y1115" s="193"/>
      <c r="AA1115" s="189" t="str">
        <f>'טבלה מרכזת תקן מקור'!A1115</f>
        <v>תשושים-אופק</v>
      </c>
      <c r="AB1115" s="189">
        <f>'טבלה מרכזת תקן מקור'!B1115</f>
        <v>60</v>
      </c>
      <c r="AC1115" s="189" t="str">
        <f>'טבלה מרכזת תקן מקור'!C1115</f>
        <v>ריהוט</v>
      </c>
      <c r="AD1115" s="189" t="str">
        <f>'טבלה מרכזת תקן מקור'!D1115</f>
        <v>חדרי פעילות/תעסוקה</v>
      </c>
      <c r="AE1115" s="189" t="str">
        <f>'טבלה מרכזת תקן מקור'!E1115</f>
        <v>כיסא פעילות/עובד</v>
      </c>
      <c r="AF1115" s="189">
        <f>'טבלה מרכזת תקן מקור'!F1115</f>
        <v>450</v>
      </c>
      <c r="AG1115" s="189">
        <f>'טבלה מרכזת תקן מקור'!G1115</f>
        <v>60</v>
      </c>
      <c r="AH1115" s="189">
        <f>'טבלה מרכזת תקן מקור'!H1115</f>
        <v>27000</v>
      </c>
    </row>
    <row r="1116" spans="2:34" ht="15" thickBot="1" x14ac:dyDescent="0.25">
      <c r="B1116" s="190" t="str">
        <f>תקן[[#This Row],[סוג מרכז]]</f>
        <v>תשושים-אופק</v>
      </c>
      <c r="C1116" s="190">
        <f>תקן[[#This Row],[גודל מרכז]]</f>
        <v>60</v>
      </c>
      <c r="D1116" s="190" t="str">
        <f>תקן[[#This Row],[סוג פריט]]</f>
        <v>ריהוט</v>
      </c>
      <c r="E1116" s="190" t="str">
        <f>תקן[[#This Row],[קטגוריה]]</f>
        <v>חדרי צוות/רב תחומי</v>
      </c>
      <c r="F1116" s="177" t="str">
        <f>תקן[[#This Row],[תיאור הפריט]]</f>
        <v>כיסא פעילות/עובד</v>
      </c>
      <c r="G1116" s="190">
        <f>תקן[[#This Row],[עלות פריט]]</f>
        <v>450</v>
      </c>
      <c r="H1116" s="190">
        <f>תקן[[#This Row],[כמות]]</f>
        <v>12</v>
      </c>
      <c r="I1116" s="190">
        <f>תקן[[#This Row],[סהכ עלות]]</f>
        <v>5400</v>
      </c>
      <c r="J1116" s="191"/>
      <c r="K1116" s="179" t="str">
        <f t="shared" si="204"/>
        <v>כיסא פעילות/עובד</v>
      </c>
      <c r="L1116" s="180"/>
      <c r="M1116" s="181">
        <f t="shared" si="202"/>
        <v>-12</v>
      </c>
      <c r="N1116" s="181">
        <f t="shared" si="203"/>
        <v>0</v>
      </c>
      <c r="O1116" s="180"/>
      <c r="P1116" s="192"/>
      <c r="Q1116" s="185" t="str">
        <f t="shared" si="198"/>
        <v>תשושים-אופק</v>
      </c>
      <c r="R1116" s="185">
        <f t="shared" si="199"/>
        <v>60</v>
      </c>
      <c r="S1116" s="185" t="str">
        <f t="shared" si="200"/>
        <v>ריהוט</v>
      </c>
      <c r="T1116" s="186" t="str">
        <f t="shared" si="201"/>
        <v>כיסא פעילות/עובד</v>
      </c>
      <c r="U1116" s="187">
        <f t="shared" si="195"/>
        <v>0</v>
      </c>
      <c r="V1116" s="181">
        <f t="shared" si="196"/>
        <v>-12</v>
      </c>
      <c r="W1116" s="181">
        <f t="shared" si="197"/>
        <v>450</v>
      </c>
      <c r="X1116" s="181">
        <f t="shared" si="205"/>
        <v>0</v>
      </c>
      <c r="Y1116" s="193"/>
      <c r="AA1116" s="189" t="str">
        <f>'טבלה מרכזת תקן מקור'!A1116</f>
        <v>תשושים-אופק</v>
      </c>
      <c r="AB1116" s="189">
        <f>'טבלה מרכזת תקן מקור'!B1116</f>
        <v>60</v>
      </c>
      <c r="AC1116" s="189" t="str">
        <f>'טבלה מרכזת תקן מקור'!C1116</f>
        <v>ריהוט</v>
      </c>
      <c r="AD1116" s="189" t="str">
        <f>'טבלה מרכזת תקן מקור'!D1116</f>
        <v>חדרי צוות/רב תחומי</v>
      </c>
      <c r="AE1116" s="189" t="str">
        <f>'טבלה מרכזת תקן מקור'!E1116</f>
        <v>כיסא פעילות/עובד</v>
      </c>
      <c r="AF1116" s="189">
        <f>'טבלה מרכזת תקן מקור'!F1116</f>
        <v>450</v>
      </c>
      <c r="AG1116" s="189">
        <f>'טבלה מרכזת תקן מקור'!G1116</f>
        <v>12</v>
      </c>
      <c r="AH1116" s="189">
        <f>'טבלה מרכזת תקן מקור'!H1116</f>
        <v>5400</v>
      </c>
    </row>
    <row r="1117" spans="2:34" ht="29.25" thickBot="1" x14ac:dyDescent="0.25">
      <c r="B1117" s="190" t="str">
        <f>תקן[[#This Row],[סוג מרכז]]</f>
        <v>תשושים-אופק</v>
      </c>
      <c r="C1117" s="190">
        <f>תקן[[#This Row],[גודל מרכז]]</f>
        <v>60</v>
      </c>
      <c r="D1117" s="190" t="str">
        <f>תקן[[#This Row],[סוג פריט]]</f>
        <v>ריהוט</v>
      </c>
      <c r="E1117" s="190" t="str">
        <f>תקן[[#This Row],[קטגוריה]]</f>
        <v>חדר רחצה</v>
      </c>
      <c r="F1117" s="177" t="str">
        <f>תקן[[#This Row],[תיאור הפריט]]</f>
        <v>כיסא רחצה תיקני על גלגלים</v>
      </c>
      <c r="G1117" s="190">
        <f>תקן[[#This Row],[עלות פריט]]</f>
        <v>1200</v>
      </c>
      <c r="H1117" s="190">
        <f>תקן[[#This Row],[כמות]]</f>
        <v>2</v>
      </c>
      <c r="I1117" s="190">
        <f>תקן[[#This Row],[סהכ עלות]]</f>
        <v>2400</v>
      </c>
      <c r="J1117" s="191"/>
      <c r="K1117" s="179" t="str">
        <f t="shared" si="204"/>
        <v>כיסא רחצה תיקני על גלגלים</v>
      </c>
      <c r="L1117" s="180"/>
      <c r="M1117" s="181">
        <f t="shared" si="202"/>
        <v>-2</v>
      </c>
      <c r="N1117" s="181">
        <f t="shared" si="203"/>
        <v>0</v>
      </c>
      <c r="O1117" s="180"/>
      <c r="P1117" s="192"/>
      <c r="Q1117" s="185" t="str">
        <f t="shared" si="198"/>
        <v>תשושים-אופק</v>
      </c>
      <c r="R1117" s="185">
        <f t="shared" si="199"/>
        <v>60</v>
      </c>
      <c r="S1117" s="185" t="str">
        <f t="shared" si="200"/>
        <v>ריהוט</v>
      </c>
      <c r="T1117" s="186" t="str">
        <f t="shared" si="201"/>
        <v>כיסא רחצה תיקני על גלגלים</v>
      </c>
      <c r="U1117" s="187">
        <f t="shared" si="195"/>
        <v>0</v>
      </c>
      <c r="V1117" s="181">
        <f t="shared" si="196"/>
        <v>-2</v>
      </c>
      <c r="W1117" s="181">
        <f t="shared" si="197"/>
        <v>1200</v>
      </c>
      <c r="X1117" s="181">
        <f t="shared" si="205"/>
        <v>0</v>
      </c>
      <c r="Y1117" s="193"/>
      <c r="AA1117" s="189" t="str">
        <f>'טבלה מרכזת תקן מקור'!A1117</f>
        <v>תשושים-אופק</v>
      </c>
      <c r="AB1117" s="189">
        <f>'טבלה מרכזת תקן מקור'!B1117</f>
        <v>60</v>
      </c>
      <c r="AC1117" s="189" t="str">
        <f>'טבלה מרכזת תקן מקור'!C1117</f>
        <v>ריהוט</v>
      </c>
      <c r="AD1117" s="189" t="str">
        <f>'טבלה מרכזת תקן מקור'!D1117</f>
        <v>חדר רחצה</v>
      </c>
      <c r="AE1117" s="189" t="str">
        <f>'טבלה מרכזת תקן מקור'!E1117</f>
        <v>כיסא רחצה תיקני על גלגלים</v>
      </c>
      <c r="AF1117" s="189">
        <f>'טבלה מרכזת תקן מקור'!F1117</f>
        <v>1200</v>
      </c>
      <c r="AG1117" s="189">
        <f>'טבלה מרכזת תקן מקור'!G1117</f>
        <v>2</v>
      </c>
      <c r="AH1117" s="189">
        <f>'טבלה מרכזת תקן מקור'!H1117</f>
        <v>2400</v>
      </c>
    </row>
    <row r="1118" spans="2:34" ht="15" thickBot="1" x14ac:dyDescent="0.25">
      <c r="B1118" s="190" t="str">
        <f>תקן[[#This Row],[סוג מרכז]]</f>
        <v>תשושים-אופק</v>
      </c>
      <c r="C1118" s="190">
        <f>תקן[[#This Row],[גודל מרכז]]</f>
        <v>60</v>
      </c>
      <c r="D1118" s="190" t="str">
        <f>תקן[[#This Row],[סוג פריט]]</f>
        <v>ריהוט</v>
      </c>
      <c r="E1118" s="190" t="str">
        <f>תקן[[#This Row],[קטגוריה]]</f>
        <v>כללי</v>
      </c>
      <c r="F1118" s="177" t="str">
        <f>תקן[[#This Row],[תיאור הפריט]]</f>
        <v>כספת</v>
      </c>
      <c r="G1118" s="190">
        <f>תקן[[#This Row],[עלות פריט]]</f>
        <v>800</v>
      </c>
      <c r="H1118" s="190">
        <f>תקן[[#This Row],[כמות]]</f>
        <v>2</v>
      </c>
      <c r="I1118" s="190">
        <f>תקן[[#This Row],[סהכ עלות]]</f>
        <v>1600</v>
      </c>
      <c r="J1118" s="191"/>
      <c r="K1118" s="179" t="str">
        <f t="shared" si="204"/>
        <v>כספת</v>
      </c>
      <c r="L1118" s="180"/>
      <c r="M1118" s="181">
        <f t="shared" si="202"/>
        <v>-2</v>
      </c>
      <c r="N1118" s="181">
        <f t="shared" si="203"/>
        <v>0</v>
      </c>
      <c r="O1118" s="180"/>
      <c r="P1118" s="192"/>
      <c r="Q1118" s="185" t="str">
        <f t="shared" si="198"/>
        <v>תשושים-אופק</v>
      </c>
      <c r="R1118" s="185">
        <f t="shared" si="199"/>
        <v>60</v>
      </c>
      <c r="S1118" s="185" t="str">
        <f t="shared" si="200"/>
        <v>ריהוט</v>
      </c>
      <c r="T1118" s="186" t="str">
        <f t="shared" si="201"/>
        <v>כספת</v>
      </c>
      <c r="U1118" s="187">
        <f t="shared" si="195"/>
        <v>0</v>
      </c>
      <c r="V1118" s="181">
        <f t="shared" si="196"/>
        <v>-2</v>
      </c>
      <c r="W1118" s="181">
        <f t="shared" si="197"/>
        <v>800</v>
      </c>
      <c r="X1118" s="181">
        <f t="shared" si="205"/>
        <v>0</v>
      </c>
      <c r="Y1118" s="193"/>
      <c r="AA1118" s="189" t="str">
        <f>'טבלה מרכזת תקן מקור'!A1118</f>
        <v>תשושים-אופק</v>
      </c>
      <c r="AB1118" s="189">
        <f>'טבלה מרכזת תקן מקור'!B1118</f>
        <v>60</v>
      </c>
      <c r="AC1118" s="189" t="str">
        <f>'טבלה מרכזת תקן מקור'!C1118</f>
        <v>ריהוט</v>
      </c>
      <c r="AD1118" s="189" t="str">
        <f>'טבלה מרכזת תקן מקור'!D1118</f>
        <v>כללי</v>
      </c>
      <c r="AE1118" s="189" t="str">
        <f>'טבלה מרכזת תקן מקור'!E1118</f>
        <v>כספת</v>
      </c>
      <c r="AF1118" s="189">
        <f>'טבלה מרכזת תקן מקור'!F1118</f>
        <v>800</v>
      </c>
      <c r="AG1118" s="189">
        <f>'טבלה מרכזת תקן מקור'!G1118</f>
        <v>2</v>
      </c>
      <c r="AH1118" s="189">
        <f>'טבלה מרכזת תקן מקור'!H1118</f>
        <v>1600</v>
      </c>
    </row>
    <row r="1119" spans="2:34" ht="15" thickBot="1" x14ac:dyDescent="0.25">
      <c r="B1119" s="190" t="str">
        <f>תקן[[#This Row],[סוג מרכז]]</f>
        <v>תשושים-אופק</v>
      </c>
      <c r="C1119" s="190">
        <f>תקן[[#This Row],[גודל מרכז]]</f>
        <v>60</v>
      </c>
      <c r="D1119" s="190" t="str">
        <f>תקן[[#This Row],[סוג פריט]]</f>
        <v>ריהוט</v>
      </c>
      <c r="E1119" s="190" t="str">
        <f>תקן[[#This Row],[קטגוריה]]</f>
        <v>חדר רחצה</v>
      </c>
      <c r="F1119" s="177" t="str">
        <f>תקן[[#This Row],[תיאור הפריט]]</f>
        <v>מדף להנחת אביזרים</v>
      </c>
      <c r="G1119" s="190">
        <f>תקן[[#This Row],[עלות פריט]]</f>
        <v>350</v>
      </c>
      <c r="H1119" s="190">
        <f>תקן[[#This Row],[כמות]]</f>
        <v>2</v>
      </c>
      <c r="I1119" s="190">
        <f>תקן[[#This Row],[סהכ עלות]]</f>
        <v>700</v>
      </c>
      <c r="J1119" s="191"/>
      <c r="K1119" s="179" t="str">
        <f t="shared" si="204"/>
        <v>מדף להנחת אביזרים</v>
      </c>
      <c r="L1119" s="180"/>
      <c r="M1119" s="181">
        <f t="shared" si="202"/>
        <v>-2</v>
      </c>
      <c r="N1119" s="181">
        <f t="shared" si="203"/>
        <v>0</v>
      </c>
      <c r="O1119" s="180"/>
      <c r="P1119" s="192"/>
      <c r="Q1119" s="185" t="str">
        <f t="shared" si="198"/>
        <v>תשושים-אופק</v>
      </c>
      <c r="R1119" s="185">
        <f t="shared" si="199"/>
        <v>60</v>
      </c>
      <c r="S1119" s="185" t="str">
        <f t="shared" si="200"/>
        <v>ריהוט</v>
      </c>
      <c r="T1119" s="186" t="str">
        <f t="shared" si="201"/>
        <v>מדף להנחת אביזרים</v>
      </c>
      <c r="U1119" s="187">
        <f t="shared" si="195"/>
        <v>0</v>
      </c>
      <c r="V1119" s="181">
        <f t="shared" si="196"/>
        <v>-2</v>
      </c>
      <c r="W1119" s="181">
        <f t="shared" si="197"/>
        <v>350</v>
      </c>
      <c r="X1119" s="181">
        <f t="shared" si="205"/>
        <v>0</v>
      </c>
      <c r="Y1119" s="193"/>
      <c r="AA1119" s="189" t="str">
        <f>'טבלה מרכזת תקן מקור'!A1119</f>
        <v>תשושים-אופק</v>
      </c>
      <c r="AB1119" s="189">
        <f>'טבלה מרכזת תקן מקור'!B1119</f>
        <v>60</v>
      </c>
      <c r="AC1119" s="189" t="str">
        <f>'טבלה מרכזת תקן מקור'!C1119</f>
        <v>ריהוט</v>
      </c>
      <c r="AD1119" s="189" t="str">
        <f>'טבלה מרכזת תקן מקור'!D1119</f>
        <v>חדר רחצה</v>
      </c>
      <c r="AE1119" s="189" t="str">
        <f>'טבלה מרכזת תקן מקור'!E1119</f>
        <v>מדף להנחת אביזרים</v>
      </c>
      <c r="AF1119" s="189">
        <f>'טבלה מרכזת תקן מקור'!F1119</f>
        <v>350</v>
      </c>
      <c r="AG1119" s="189">
        <f>'טבלה מרכזת תקן מקור'!G1119</f>
        <v>2</v>
      </c>
      <c r="AH1119" s="189">
        <f>'טבלה מרכזת תקן מקור'!H1119</f>
        <v>700</v>
      </c>
    </row>
    <row r="1120" spans="2:34" ht="15" thickBot="1" x14ac:dyDescent="0.25">
      <c r="B1120" s="190" t="str">
        <f>תקן[[#This Row],[סוג מרכז]]</f>
        <v>תשושים-אופק</v>
      </c>
      <c r="C1120" s="190">
        <f>תקן[[#This Row],[גודל מרכז]]</f>
        <v>60</v>
      </c>
      <c r="D1120" s="190" t="str">
        <f>תקן[[#This Row],[סוג פריט]]</f>
        <v>ריהוט</v>
      </c>
      <c r="E1120" s="190" t="str">
        <f>תקן[[#This Row],[קטגוריה]]</f>
        <v>חדר מנוחה</v>
      </c>
      <c r="F1120" s="177" t="str">
        <f>תקן[[#This Row],[תיאור הפריט]]</f>
        <v>מיטה + מזרון לטקס</v>
      </c>
      <c r="G1120" s="190">
        <f>תקן[[#This Row],[עלות פריט]]</f>
        <v>1500</v>
      </c>
      <c r="H1120" s="190">
        <f>תקן[[#This Row],[כמות]]</f>
        <v>1</v>
      </c>
      <c r="I1120" s="190">
        <f>תקן[[#This Row],[סהכ עלות]]</f>
        <v>1500</v>
      </c>
      <c r="J1120" s="191"/>
      <c r="K1120" s="179" t="str">
        <f t="shared" si="204"/>
        <v>מיטה + מזרון לטקס</v>
      </c>
      <c r="L1120" s="180"/>
      <c r="M1120" s="181">
        <f t="shared" si="202"/>
        <v>-1</v>
      </c>
      <c r="N1120" s="181">
        <f t="shared" si="203"/>
        <v>0</v>
      </c>
      <c r="O1120" s="180"/>
      <c r="P1120" s="192"/>
      <c r="Q1120" s="185" t="str">
        <f t="shared" si="198"/>
        <v>תשושים-אופק</v>
      </c>
      <c r="R1120" s="185">
        <f t="shared" si="199"/>
        <v>60</v>
      </c>
      <c r="S1120" s="185" t="str">
        <f t="shared" si="200"/>
        <v>ריהוט</v>
      </c>
      <c r="T1120" s="186" t="str">
        <f t="shared" si="201"/>
        <v>מיטה + מזרון לטקס</v>
      </c>
      <c r="U1120" s="187">
        <f t="shared" si="195"/>
        <v>0</v>
      </c>
      <c r="V1120" s="181">
        <f t="shared" si="196"/>
        <v>-1</v>
      </c>
      <c r="W1120" s="181">
        <f t="shared" si="197"/>
        <v>1500</v>
      </c>
      <c r="X1120" s="181">
        <f t="shared" si="205"/>
        <v>0</v>
      </c>
      <c r="Y1120" s="193"/>
      <c r="AA1120" s="189" t="str">
        <f>'טבלה מרכזת תקן מקור'!A1120</f>
        <v>תשושים-אופק</v>
      </c>
      <c r="AB1120" s="189">
        <f>'טבלה מרכזת תקן מקור'!B1120</f>
        <v>60</v>
      </c>
      <c r="AC1120" s="189" t="str">
        <f>'טבלה מרכזת תקן מקור'!C1120</f>
        <v>ריהוט</v>
      </c>
      <c r="AD1120" s="189" t="str">
        <f>'טבלה מרכזת תקן מקור'!D1120</f>
        <v>חדר מנוחה</v>
      </c>
      <c r="AE1120" s="189" t="str">
        <f>'טבלה מרכזת תקן מקור'!E1120</f>
        <v>מיטה + מזרון לטקס</v>
      </c>
      <c r="AF1120" s="189">
        <f>'טבלה מרכזת תקן מקור'!F1120</f>
        <v>1500</v>
      </c>
      <c r="AG1120" s="189">
        <f>'טבלה מרכזת תקן מקור'!G1120</f>
        <v>1</v>
      </c>
      <c r="AH1120" s="189">
        <f>'טבלה מרכזת תקן מקור'!H1120</f>
        <v>1500</v>
      </c>
    </row>
    <row r="1121" spans="2:34" ht="15" thickBot="1" x14ac:dyDescent="0.25">
      <c r="B1121" s="190" t="str">
        <f>תקן[[#This Row],[סוג מרכז]]</f>
        <v>תשושים-אופק</v>
      </c>
      <c r="C1121" s="190">
        <f>תקן[[#This Row],[גודל מרכז]]</f>
        <v>60</v>
      </c>
      <c r="D1121" s="190" t="str">
        <f>תקן[[#This Row],[סוג פריט]]</f>
        <v>ריהוט</v>
      </c>
      <c r="E1121" s="190" t="str">
        <f>תקן[[#This Row],[קטגוריה]]</f>
        <v>חדרי צוות/רב תחומי</v>
      </c>
      <c r="F1121" s="177" t="str">
        <f>תקן[[#This Row],[תיאור הפריט]]</f>
        <v>מיטה חשמלית</v>
      </c>
      <c r="G1121" s="190">
        <f>תקן[[#This Row],[עלות פריט]]</f>
        <v>6000</v>
      </c>
      <c r="H1121" s="190">
        <f>תקן[[#This Row],[כמות]]</f>
        <v>1</v>
      </c>
      <c r="I1121" s="190">
        <f>תקן[[#This Row],[סהכ עלות]]</f>
        <v>6000</v>
      </c>
      <c r="J1121" s="191"/>
      <c r="K1121" s="179" t="str">
        <f t="shared" si="204"/>
        <v>מיטה חשמלית</v>
      </c>
      <c r="L1121" s="180"/>
      <c r="M1121" s="181">
        <f t="shared" si="202"/>
        <v>-1</v>
      </c>
      <c r="N1121" s="181">
        <f t="shared" si="203"/>
        <v>0</v>
      </c>
      <c r="O1121" s="180"/>
      <c r="P1121" s="192"/>
      <c r="Q1121" s="185" t="str">
        <f t="shared" si="198"/>
        <v>תשושים-אופק</v>
      </c>
      <c r="R1121" s="185">
        <f t="shared" si="199"/>
        <v>60</v>
      </c>
      <c r="S1121" s="185" t="str">
        <f t="shared" si="200"/>
        <v>ריהוט</v>
      </c>
      <c r="T1121" s="186" t="str">
        <f t="shared" si="201"/>
        <v>מיטה חשמלית</v>
      </c>
      <c r="U1121" s="187">
        <f t="shared" si="195"/>
        <v>0</v>
      </c>
      <c r="V1121" s="181">
        <f t="shared" si="196"/>
        <v>-1</v>
      </c>
      <c r="W1121" s="181">
        <f t="shared" si="197"/>
        <v>6000</v>
      </c>
      <c r="X1121" s="181">
        <f t="shared" si="205"/>
        <v>0</v>
      </c>
      <c r="Y1121" s="193"/>
      <c r="AA1121" s="189" t="str">
        <f>'טבלה מרכזת תקן מקור'!A1121</f>
        <v>תשושים-אופק</v>
      </c>
      <c r="AB1121" s="189">
        <f>'טבלה מרכזת תקן מקור'!B1121</f>
        <v>60</v>
      </c>
      <c r="AC1121" s="189" t="str">
        <f>'טבלה מרכזת תקן מקור'!C1121</f>
        <v>ריהוט</v>
      </c>
      <c r="AD1121" s="189" t="str">
        <f>'טבלה מרכזת תקן מקור'!D1121</f>
        <v>חדרי צוות/רב תחומי</v>
      </c>
      <c r="AE1121" s="189" t="str">
        <f>'טבלה מרכזת תקן מקור'!E1121</f>
        <v>מיטה חשמלית</v>
      </c>
      <c r="AF1121" s="189">
        <f>'טבלה מרכזת תקן מקור'!F1121</f>
        <v>6000</v>
      </c>
      <c r="AG1121" s="189">
        <f>'טבלה מרכזת תקן מקור'!G1121</f>
        <v>1</v>
      </c>
      <c r="AH1121" s="189">
        <f>'טבלה מרכזת תקן מקור'!H1121</f>
        <v>6000</v>
      </c>
    </row>
    <row r="1122" spans="2:34" ht="15" thickBot="1" x14ac:dyDescent="0.25">
      <c r="B1122" s="190" t="str">
        <f>תקן[[#This Row],[סוג מרכז]]</f>
        <v>תשושים-אופק</v>
      </c>
      <c r="C1122" s="190">
        <f>תקן[[#This Row],[גודל מרכז]]</f>
        <v>60</v>
      </c>
      <c r="D1122" s="190" t="str">
        <f>תקן[[#This Row],[סוג פריט]]</f>
        <v>ריהוט</v>
      </c>
      <c r="E1122" s="190" t="str">
        <f>תקן[[#This Row],[קטגוריה]]</f>
        <v>חדר רחצה</v>
      </c>
      <c r="F1122" s="177" t="str">
        <f>תקן[[#This Row],[תיאור הפריט]]</f>
        <v>מראה</v>
      </c>
      <c r="G1122" s="190">
        <f>תקן[[#This Row],[עלות פריט]]</f>
        <v>250</v>
      </c>
      <c r="H1122" s="190">
        <f>תקן[[#This Row],[כמות]]</f>
        <v>2</v>
      </c>
      <c r="I1122" s="190">
        <f>תקן[[#This Row],[סהכ עלות]]</f>
        <v>500</v>
      </c>
      <c r="J1122" s="191"/>
      <c r="K1122" s="179" t="str">
        <f t="shared" si="204"/>
        <v>מראה</v>
      </c>
      <c r="L1122" s="180"/>
      <c r="M1122" s="181">
        <f t="shared" si="202"/>
        <v>-2</v>
      </c>
      <c r="N1122" s="181">
        <f t="shared" si="203"/>
        <v>0</v>
      </c>
      <c r="O1122" s="180"/>
      <c r="P1122" s="192"/>
      <c r="Q1122" s="185" t="str">
        <f t="shared" si="198"/>
        <v>תשושים-אופק</v>
      </c>
      <c r="R1122" s="185">
        <f t="shared" si="199"/>
        <v>60</v>
      </c>
      <c r="S1122" s="185" t="str">
        <f t="shared" si="200"/>
        <v>ריהוט</v>
      </c>
      <c r="T1122" s="186" t="str">
        <f t="shared" si="201"/>
        <v>מראה</v>
      </c>
      <c r="U1122" s="187">
        <f t="shared" si="195"/>
        <v>0</v>
      </c>
      <c r="V1122" s="181">
        <f t="shared" si="196"/>
        <v>-2</v>
      </c>
      <c r="W1122" s="181">
        <f t="shared" si="197"/>
        <v>250</v>
      </c>
      <c r="X1122" s="181">
        <f t="shared" si="205"/>
        <v>0</v>
      </c>
      <c r="Y1122" s="193"/>
      <c r="AA1122" s="189" t="str">
        <f>'טבלה מרכזת תקן מקור'!A1122</f>
        <v>תשושים-אופק</v>
      </c>
      <c r="AB1122" s="189">
        <f>'טבלה מרכזת תקן מקור'!B1122</f>
        <v>60</v>
      </c>
      <c r="AC1122" s="189" t="str">
        <f>'טבלה מרכזת תקן מקור'!C1122</f>
        <v>ריהוט</v>
      </c>
      <c r="AD1122" s="189" t="str">
        <f>'טבלה מרכזת תקן מקור'!D1122</f>
        <v>חדר רחצה</v>
      </c>
      <c r="AE1122" s="189" t="str">
        <f>'טבלה מרכזת תקן מקור'!E1122</f>
        <v>מראה</v>
      </c>
      <c r="AF1122" s="189">
        <f>'טבלה מרכזת תקן מקור'!F1122</f>
        <v>250</v>
      </c>
      <c r="AG1122" s="189">
        <f>'טבלה מרכזת תקן מקור'!G1122</f>
        <v>2</v>
      </c>
      <c r="AH1122" s="189">
        <f>'טבלה מרכזת תקן מקור'!H1122</f>
        <v>500</v>
      </c>
    </row>
    <row r="1123" spans="2:34" ht="15" thickBot="1" x14ac:dyDescent="0.25">
      <c r="B1123" s="190" t="str">
        <f>תקן[[#This Row],[סוג מרכז]]</f>
        <v>תשושים-אופק</v>
      </c>
      <c r="C1123" s="190">
        <f>תקן[[#This Row],[גודל מרכז]]</f>
        <v>60</v>
      </c>
      <c r="D1123" s="190" t="str">
        <f>תקן[[#This Row],[סוג פריט]]</f>
        <v>ריהוט</v>
      </c>
      <c r="E1123" s="190" t="str">
        <f>תקן[[#This Row],[קטגוריה]]</f>
        <v>חדרי פעילות/תעסוקה</v>
      </c>
      <c r="F1123" s="177" t="str">
        <f>תקן[[#This Row],[תיאור הפריט]]</f>
        <v>מראות קיר</v>
      </c>
      <c r="G1123" s="190">
        <f>תקן[[#This Row],[עלות פריט]]</f>
        <v>6000</v>
      </c>
      <c r="H1123" s="190">
        <f>תקן[[#This Row],[כמות]]</f>
        <v>1</v>
      </c>
      <c r="I1123" s="190">
        <f>תקן[[#This Row],[סהכ עלות]]</f>
        <v>6000</v>
      </c>
      <c r="J1123" s="191"/>
      <c r="K1123" s="179" t="str">
        <f t="shared" si="204"/>
        <v>מראות קיר</v>
      </c>
      <c r="L1123" s="180"/>
      <c r="M1123" s="181">
        <f t="shared" si="202"/>
        <v>-1</v>
      </c>
      <c r="N1123" s="181">
        <f t="shared" si="203"/>
        <v>0</v>
      </c>
      <c r="O1123" s="180"/>
      <c r="P1123" s="192"/>
      <c r="Q1123" s="185" t="str">
        <f t="shared" si="198"/>
        <v>תשושים-אופק</v>
      </c>
      <c r="R1123" s="185">
        <f t="shared" si="199"/>
        <v>60</v>
      </c>
      <c r="S1123" s="185" t="str">
        <f t="shared" si="200"/>
        <v>ריהוט</v>
      </c>
      <c r="T1123" s="186" t="str">
        <f t="shared" si="201"/>
        <v>מראות קיר</v>
      </c>
      <c r="U1123" s="187">
        <f t="shared" si="195"/>
        <v>0</v>
      </c>
      <c r="V1123" s="181">
        <f t="shared" si="196"/>
        <v>-1</v>
      </c>
      <c r="W1123" s="181">
        <f t="shared" si="197"/>
        <v>6000</v>
      </c>
      <c r="X1123" s="181">
        <f t="shared" si="205"/>
        <v>0</v>
      </c>
      <c r="Y1123" s="193"/>
      <c r="AA1123" s="189" t="str">
        <f>'טבלה מרכזת תקן מקור'!A1123</f>
        <v>תשושים-אופק</v>
      </c>
      <c r="AB1123" s="189">
        <f>'טבלה מרכזת תקן מקור'!B1123</f>
        <v>60</v>
      </c>
      <c r="AC1123" s="189" t="str">
        <f>'טבלה מרכזת תקן מקור'!C1123</f>
        <v>ריהוט</v>
      </c>
      <c r="AD1123" s="189" t="str">
        <f>'טבלה מרכזת תקן מקור'!D1123</f>
        <v>חדרי פעילות/תעסוקה</v>
      </c>
      <c r="AE1123" s="189" t="str">
        <f>'טבלה מרכזת תקן מקור'!E1123</f>
        <v>מראות קיר</v>
      </c>
      <c r="AF1123" s="189">
        <f>'טבלה מרכזת תקן מקור'!F1123</f>
        <v>6000</v>
      </c>
      <c r="AG1123" s="189">
        <f>'טבלה מרכזת תקן מקור'!G1123</f>
        <v>1</v>
      </c>
      <c r="AH1123" s="189">
        <f>'טבלה מרכזת תקן מקור'!H1123</f>
        <v>6000</v>
      </c>
    </row>
    <row r="1124" spans="2:34" ht="15" thickBot="1" x14ac:dyDescent="0.25">
      <c r="B1124" s="190" t="str">
        <f>תקן[[#This Row],[סוג מרכז]]</f>
        <v>תשושים-אופק</v>
      </c>
      <c r="C1124" s="190">
        <f>תקן[[#This Row],[גודל מרכז]]</f>
        <v>60</v>
      </c>
      <c r="D1124" s="190" t="str">
        <f>תקן[[#This Row],[סוג פריט]]</f>
        <v>ריהוט</v>
      </c>
      <c r="E1124" s="190" t="str">
        <f>תקן[[#This Row],[קטגוריה]]</f>
        <v>מלתחה</v>
      </c>
      <c r="F1124" s="177" t="str">
        <f>תקן[[#This Row],[תיאור הפריט]]</f>
        <v>מראת קיר גבוהה</v>
      </c>
      <c r="G1124" s="190">
        <f>תקן[[#This Row],[עלות פריט]]</f>
        <v>1200</v>
      </c>
      <c r="H1124" s="190">
        <f>תקן[[#This Row],[כמות]]</f>
        <v>1</v>
      </c>
      <c r="I1124" s="190">
        <f>תקן[[#This Row],[סהכ עלות]]</f>
        <v>1200</v>
      </c>
      <c r="J1124" s="191"/>
      <c r="K1124" s="179" t="str">
        <f t="shared" si="204"/>
        <v>מראת קיר גבוהה</v>
      </c>
      <c r="L1124" s="180"/>
      <c r="M1124" s="181">
        <f t="shared" si="202"/>
        <v>-1</v>
      </c>
      <c r="N1124" s="181">
        <f t="shared" si="203"/>
        <v>0</v>
      </c>
      <c r="O1124" s="180"/>
      <c r="P1124" s="192"/>
      <c r="Q1124" s="185" t="str">
        <f t="shared" si="198"/>
        <v>תשושים-אופק</v>
      </c>
      <c r="R1124" s="185">
        <f t="shared" si="199"/>
        <v>60</v>
      </c>
      <c r="S1124" s="185" t="str">
        <f t="shared" si="200"/>
        <v>ריהוט</v>
      </c>
      <c r="T1124" s="186" t="str">
        <f t="shared" si="201"/>
        <v>מראת קיר גבוהה</v>
      </c>
      <c r="U1124" s="187">
        <f t="shared" si="195"/>
        <v>0</v>
      </c>
      <c r="V1124" s="181">
        <f t="shared" si="196"/>
        <v>-1</v>
      </c>
      <c r="W1124" s="181">
        <f t="shared" si="197"/>
        <v>1200</v>
      </c>
      <c r="X1124" s="181">
        <f t="shared" si="205"/>
        <v>0</v>
      </c>
      <c r="Y1124" s="193"/>
      <c r="AA1124" s="189" t="str">
        <f>'טבלה מרכזת תקן מקור'!A1124</f>
        <v>תשושים-אופק</v>
      </c>
      <c r="AB1124" s="189">
        <f>'טבלה מרכזת תקן מקור'!B1124</f>
        <v>60</v>
      </c>
      <c r="AC1124" s="189" t="str">
        <f>'טבלה מרכזת תקן מקור'!C1124</f>
        <v>ריהוט</v>
      </c>
      <c r="AD1124" s="189" t="str">
        <f>'טבלה מרכזת תקן מקור'!D1124</f>
        <v>מלתחה</v>
      </c>
      <c r="AE1124" s="189" t="str">
        <f>'טבלה מרכזת תקן מקור'!E1124</f>
        <v>מראת קיר גבוהה</v>
      </c>
      <c r="AF1124" s="189">
        <f>'טבלה מרכזת תקן מקור'!F1124</f>
        <v>1200</v>
      </c>
      <c r="AG1124" s="189">
        <f>'טבלה מרכזת תקן מקור'!G1124</f>
        <v>1</v>
      </c>
      <c r="AH1124" s="189">
        <f>'טבלה מרכזת תקן מקור'!H1124</f>
        <v>1200</v>
      </c>
    </row>
    <row r="1125" spans="2:34" ht="15" thickBot="1" x14ac:dyDescent="0.25">
      <c r="B1125" s="190" t="str">
        <f>תקן[[#This Row],[סוג מרכז]]</f>
        <v>תשושים-אופק</v>
      </c>
      <c r="C1125" s="190">
        <f>תקן[[#This Row],[גודל מרכז]]</f>
        <v>60</v>
      </c>
      <c r="D1125" s="190" t="str">
        <f>תקן[[#This Row],[סוג פריט]]</f>
        <v>ריהוט</v>
      </c>
      <c r="E1125" s="190" t="str">
        <f>תקן[[#This Row],[קטגוריה]]</f>
        <v>שירותי צוות ומלתחה</v>
      </c>
      <c r="F1125" s="177" t="str">
        <f>תקן[[#This Row],[תיאור הפריט]]</f>
        <v>מראת קיר גבוהה</v>
      </c>
      <c r="G1125" s="190">
        <f>תקן[[#This Row],[עלות פריט]]</f>
        <v>1200</v>
      </c>
      <c r="H1125" s="190">
        <f>תקן[[#This Row],[כמות]]</f>
        <v>1</v>
      </c>
      <c r="I1125" s="190">
        <f>תקן[[#This Row],[סהכ עלות]]</f>
        <v>1200</v>
      </c>
      <c r="J1125" s="191"/>
      <c r="K1125" s="179" t="str">
        <f t="shared" si="204"/>
        <v>מראת קיר גבוהה</v>
      </c>
      <c r="L1125" s="180"/>
      <c r="M1125" s="181">
        <f t="shared" si="202"/>
        <v>-1</v>
      </c>
      <c r="N1125" s="181">
        <f t="shared" si="203"/>
        <v>0</v>
      </c>
      <c r="O1125" s="180"/>
      <c r="P1125" s="192"/>
      <c r="Q1125" s="185" t="str">
        <f t="shared" si="198"/>
        <v>תשושים-אופק</v>
      </c>
      <c r="R1125" s="185">
        <f t="shared" si="199"/>
        <v>60</v>
      </c>
      <c r="S1125" s="185" t="str">
        <f t="shared" si="200"/>
        <v>ריהוט</v>
      </c>
      <c r="T1125" s="186" t="str">
        <f t="shared" si="201"/>
        <v>מראת קיר גבוהה</v>
      </c>
      <c r="U1125" s="187">
        <f t="shared" si="195"/>
        <v>0</v>
      </c>
      <c r="V1125" s="181">
        <f t="shared" si="196"/>
        <v>-1</v>
      </c>
      <c r="W1125" s="181">
        <f t="shared" si="197"/>
        <v>1200</v>
      </c>
      <c r="X1125" s="181">
        <f t="shared" si="205"/>
        <v>0</v>
      </c>
      <c r="Y1125" s="193"/>
      <c r="AA1125" s="189" t="str">
        <f>'טבלה מרכזת תקן מקור'!A1125</f>
        <v>תשושים-אופק</v>
      </c>
      <c r="AB1125" s="189">
        <f>'טבלה מרכזת תקן מקור'!B1125</f>
        <v>60</v>
      </c>
      <c r="AC1125" s="189" t="str">
        <f>'טבלה מרכזת תקן מקור'!C1125</f>
        <v>ריהוט</v>
      </c>
      <c r="AD1125" s="189" t="str">
        <f>'טבלה מרכזת תקן מקור'!D1125</f>
        <v>שירותי צוות ומלתחה</v>
      </c>
      <c r="AE1125" s="189" t="str">
        <f>'טבלה מרכזת תקן מקור'!E1125</f>
        <v>מראת קיר גבוהה</v>
      </c>
      <c r="AF1125" s="189">
        <f>'טבלה מרכזת תקן מקור'!F1125</f>
        <v>1200</v>
      </c>
      <c r="AG1125" s="189">
        <f>'טבלה מרכזת תקן מקור'!G1125</f>
        <v>1</v>
      </c>
      <c r="AH1125" s="189">
        <f>'טבלה מרכזת תקן מקור'!H1125</f>
        <v>1200</v>
      </c>
    </row>
    <row r="1126" spans="2:34" ht="15" thickBot="1" x14ac:dyDescent="0.25">
      <c r="B1126" s="190" t="str">
        <f>תקן[[#This Row],[סוג מרכז]]</f>
        <v>תשושים-אופק</v>
      </c>
      <c r="C1126" s="190">
        <f>תקן[[#This Row],[גודל מרכז]]</f>
        <v>60</v>
      </c>
      <c r="D1126" s="190" t="str">
        <f>תקן[[#This Row],[סוג פריט]]</f>
        <v>ריהוט</v>
      </c>
      <c r="E1126" s="190" t="str">
        <f>תקן[[#This Row],[קטגוריה]]</f>
        <v>חצר פעילות ומנוחה</v>
      </c>
      <c r="F1126" s="177" t="str">
        <f>תקן[[#This Row],[תיאור הפריט]]</f>
        <v>ספסל גן</v>
      </c>
      <c r="G1126" s="190">
        <f>תקן[[#This Row],[עלות פריט]]</f>
        <v>1650</v>
      </c>
      <c r="H1126" s="190">
        <f>תקן[[#This Row],[כמות]]</f>
        <v>2</v>
      </c>
      <c r="I1126" s="190">
        <f>תקן[[#This Row],[סהכ עלות]]</f>
        <v>3300</v>
      </c>
      <c r="J1126" s="191"/>
      <c r="K1126" s="179" t="str">
        <f t="shared" si="204"/>
        <v>ספסל גן</v>
      </c>
      <c r="L1126" s="180"/>
      <c r="M1126" s="181">
        <f t="shared" si="202"/>
        <v>-2</v>
      </c>
      <c r="N1126" s="181">
        <f t="shared" si="203"/>
        <v>0</v>
      </c>
      <c r="O1126" s="180"/>
      <c r="P1126" s="192"/>
      <c r="Q1126" s="185" t="str">
        <f t="shared" si="198"/>
        <v>תשושים-אופק</v>
      </c>
      <c r="R1126" s="185">
        <f t="shared" si="199"/>
        <v>60</v>
      </c>
      <c r="S1126" s="185" t="str">
        <f t="shared" si="200"/>
        <v>ריהוט</v>
      </c>
      <c r="T1126" s="186" t="str">
        <f t="shared" si="201"/>
        <v>ספסל גן</v>
      </c>
      <c r="U1126" s="187">
        <f t="shared" si="195"/>
        <v>0</v>
      </c>
      <c r="V1126" s="181">
        <f t="shared" si="196"/>
        <v>-2</v>
      </c>
      <c r="W1126" s="181">
        <f t="shared" si="197"/>
        <v>1650</v>
      </c>
      <c r="X1126" s="181">
        <f t="shared" si="205"/>
        <v>0</v>
      </c>
      <c r="Y1126" s="193"/>
      <c r="AA1126" s="189" t="str">
        <f>'טבלה מרכזת תקן מקור'!A1126</f>
        <v>תשושים-אופק</v>
      </c>
      <c r="AB1126" s="189">
        <f>'טבלה מרכזת תקן מקור'!B1126</f>
        <v>60</v>
      </c>
      <c r="AC1126" s="189" t="str">
        <f>'טבלה מרכזת תקן מקור'!C1126</f>
        <v>ריהוט</v>
      </c>
      <c r="AD1126" s="189" t="str">
        <f>'טבלה מרכזת תקן מקור'!D1126</f>
        <v>חצר פעילות ומנוחה</v>
      </c>
      <c r="AE1126" s="189" t="str">
        <f>'טבלה מרכזת תקן מקור'!E1126</f>
        <v>ספסל גן</v>
      </c>
      <c r="AF1126" s="189">
        <f>'טבלה מרכזת תקן מקור'!F1126</f>
        <v>1650</v>
      </c>
      <c r="AG1126" s="189">
        <f>'טבלה מרכזת תקן מקור'!G1126</f>
        <v>2</v>
      </c>
      <c r="AH1126" s="189">
        <f>'טבלה מרכזת תקן מקור'!H1126</f>
        <v>3300</v>
      </c>
    </row>
    <row r="1127" spans="2:34" ht="15" thickBot="1" x14ac:dyDescent="0.25">
      <c r="B1127" s="190" t="str">
        <f>תקן[[#This Row],[סוג מרכז]]</f>
        <v>תשושים-אופק</v>
      </c>
      <c r="C1127" s="190">
        <f>תקן[[#This Row],[גודל מרכז]]</f>
        <v>60</v>
      </c>
      <c r="D1127" s="190" t="str">
        <f>תקן[[#This Row],[סוג פריט]]</f>
        <v>ריהוט</v>
      </c>
      <c r="E1127" s="190" t="str">
        <f>תקן[[#This Row],[קטגוריה]]</f>
        <v>חדר רחצה</v>
      </c>
      <c r="F1127" s="177" t="str">
        <f>תקן[[#This Row],[תיאור הפריט]]</f>
        <v>ספסל הלבשה</v>
      </c>
      <c r="G1127" s="190">
        <f>תקן[[#This Row],[עלות פריט]]</f>
        <v>600</v>
      </c>
      <c r="H1127" s="190">
        <f>תקן[[#This Row],[כמות]]</f>
        <v>2</v>
      </c>
      <c r="I1127" s="190">
        <f>תקן[[#This Row],[סהכ עלות]]</f>
        <v>1200</v>
      </c>
      <c r="J1127" s="191"/>
      <c r="K1127" s="179" t="str">
        <f t="shared" si="204"/>
        <v>ספסל הלבשה</v>
      </c>
      <c r="L1127" s="180"/>
      <c r="M1127" s="181">
        <f t="shared" si="202"/>
        <v>-2</v>
      </c>
      <c r="N1127" s="181">
        <f t="shared" si="203"/>
        <v>0</v>
      </c>
      <c r="O1127" s="180"/>
      <c r="P1127" s="192"/>
      <c r="Q1127" s="185" t="str">
        <f t="shared" si="198"/>
        <v>תשושים-אופק</v>
      </c>
      <c r="R1127" s="185">
        <f t="shared" si="199"/>
        <v>60</v>
      </c>
      <c r="S1127" s="185" t="str">
        <f t="shared" si="200"/>
        <v>ריהוט</v>
      </c>
      <c r="T1127" s="186" t="str">
        <f t="shared" si="201"/>
        <v>ספסל הלבשה</v>
      </c>
      <c r="U1127" s="187">
        <f t="shared" si="195"/>
        <v>0</v>
      </c>
      <c r="V1127" s="181">
        <f t="shared" si="196"/>
        <v>-2</v>
      </c>
      <c r="W1127" s="181">
        <f t="shared" si="197"/>
        <v>600</v>
      </c>
      <c r="X1127" s="181">
        <f t="shared" si="205"/>
        <v>0</v>
      </c>
      <c r="Y1127" s="193"/>
      <c r="AA1127" s="189" t="str">
        <f>'טבלה מרכזת תקן מקור'!A1127</f>
        <v>תשושים-אופק</v>
      </c>
      <c r="AB1127" s="189">
        <f>'טבלה מרכזת תקן מקור'!B1127</f>
        <v>60</v>
      </c>
      <c r="AC1127" s="189" t="str">
        <f>'טבלה מרכזת תקן מקור'!C1127</f>
        <v>ריהוט</v>
      </c>
      <c r="AD1127" s="189" t="str">
        <f>'טבלה מרכזת תקן מקור'!D1127</f>
        <v>חדר רחצה</v>
      </c>
      <c r="AE1127" s="189" t="str">
        <f>'טבלה מרכזת תקן מקור'!E1127</f>
        <v>ספסל הלבשה</v>
      </c>
      <c r="AF1127" s="189">
        <f>'טבלה מרכזת תקן מקור'!F1127</f>
        <v>600</v>
      </c>
      <c r="AG1127" s="189">
        <f>'טבלה מרכזת תקן מקור'!G1127</f>
        <v>2</v>
      </c>
      <c r="AH1127" s="189">
        <f>'טבלה מרכזת תקן מקור'!H1127</f>
        <v>1200</v>
      </c>
    </row>
    <row r="1128" spans="2:34" ht="15" thickBot="1" x14ac:dyDescent="0.25">
      <c r="B1128" s="190" t="str">
        <f>תקן[[#This Row],[סוג מרכז]]</f>
        <v>תשושים-אופק</v>
      </c>
      <c r="C1128" s="190">
        <f>תקן[[#This Row],[גודל מרכז]]</f>
        <v>60</v>
      </c>
      <c r="D1128" s="190" t="str">
        <f>תקן[[#This Row],[סוג פריט]]</f>
        <v>ריהוט</v>
      </c>
      <c r="E1128" s="190" t="str">
        <f>תקן[[#This Row],[קטגוריה]]</f>
        <v>חדר מזכירות וקבלה</v>
      </c>
      <c r="F1128" s="177" t="str">
        <f>תקן[[#This Row],[תיאור הפריט]]</f>
        <v>עמדת מחשב ומדפסת</v>
      </c>
      <c r="G1128" s="190">
        <f>תקן[[#This Row],[עלות פריט]]</f>
        <v>1100</v>
      </c>
      <c r="H1128" s="190">
        <f>תקן[[#This Row],[כמות]]</f>
        <v>1</v>
      </c>
      <c r="I1128" s="190">
        <f>תקן[[#This Row],[סהכ עלות]]</f>
        <v>1100</v>
      </c>
      <c r="J1128" s="191"/>
      <c r="K1128" s="179" t="str">
        <f t="shared" si="204"/>
        <v>עמדת מחשב ומדפסת</v>
      </c>
      <c r="L1128" s="180"/>
      <c r="M1128" s="181">
        <f t="shared" si="202"/>
        <v>-1</v>
      </c>
      <c r="N1128" s="181">
        <f t="shared" si="203"/>
        <v>0</v>
      </c>
      <c r="O1128" s="180"/>
      <c r="P1128" s="192"/>
      <c r="Q1128" s="185" t="str">
        <f t="shared" si="198"/>
        <v>תשושים-אופק</v>
      </c>
      <c r="R1128" s="185">
        <f t="shared" si="199"/>
        <v>60</v>
      </c>
      <c r="S1128" s="185" t="str">
        <f t="shared" si="200"/>
        <v>ריהוט</v>
      </c>
      <c r="T1128" s="186" t="str">
        <f t="shared" si="201"/>
        <v>עמדת מחשב ומדפסת</v>
      </c>
      <c r="U1128" s="187">
        <f t="shared" si="195"/>
        <v>0</v>
      </c>
      <c r="V1128" s="181">
        <f t="shared" si="196"/>
        <v>-1</v>
      </c>
      <c r="W1128" s="181">
        <f t="shared" si="197"/>
        <v>1100</v>
      </c>
      <c r="X1128" s="181">
        <f t="shared" si="205"/>
        <v>0</v>
      </c>
      <c r="Y1128" s="193"/>
      <c r="AA1128" s="189" t="str">
        <f>'טבלה מרכזת תקן מקור'!A1128</f>
        <v>תשושים-אופק</v>
      </c>
      <c r="AB1128" s="189">
        <f>'טבלה מרכזת תקן מקור'!B1128</f>
        <v>60</v>
      </c>
      <c r="AC1128" s="189" t="str">
        <f>'טבלה מרכזת תקן מקור'!C1128</f>
        <v>ריהוט</v>
      </c>
      <c r="AD1128" s="189" t="str">
        <f>'טבלה מרכזת תקן מקור'!D1128</f>
        <v>חדר מזכירות וקבלה</v>
      </c>
      <c r="AE1128" s="189" t="str">
        <f>'טבלה מרכזת תקן מקור'!E1128</f>
        <v>עמדת מחשב ומדפסת</v>
      </c>
      <c r="AF1128" s="189">
        <f>'טבלה מרכזת תקן מקור'!F1128</f>
        <v>1100</v>
      </c>
      <c r="AG1128" s="189">
        <f>'טבלה מרכזת תקן מקור'!G1128</f>
        <v>1</v>
      </c>
      <c r="AH1128" s="189">
        <f>'טבלה מרכזת תקן מקור'!H1128</f>
        <v>1100</v>
      </c>
    </row>
    <row r="1129" spans="2:34" ht="15" thickBot="1" x14ac:dyDescent="0.25">
      <c r="B1129" s="190" t="str">
        <f>תקן[[#This Row],[סוג מרכז]]</f>
        <v>תשושים-אופק</v>
      </c>
      <c r="C1129" s="190">
        <f>תקן[[#This Row],[גודל מרכז]]</f>
        <v>60</v>
      </c>
      <c r="D1129" s="190" t="str">
        <f>תקן[[#This Row],[סוג פריט]]</f>
        <v>ריהוט</v>
      </c>
      <c r="E1129" s="190" t="str">
        <f>תקן[[#This Row],[קטגוריה]]</f>
        <v>חדר מנוחה</v>
      </c>
      <c r="F1129" s="177" t="str">
        <f>תקן[[#This Row],[תיאור הפריט]]</f>
        <v>פרגוד אחות 3 כנפיים</v>
      </c>
      <c r="G1129" s="190">
        <f>תקן[[#This Row],[עלות פריט]]</f>
        <v>700</v>
      </c>
      <c r="H1129" s="190">
        <f>תקן[[#This Row],[כמות]]</f>
        <v>1</v>
      </c>
      <c r="I1129" s="190">
        <f>תקן[[#This Row],[סהכ עלות]]</f>
        <v>700</v>
      </c>
      <c r="J1129" s="191"/>
      <c r="K1129" s="179" t="str">
        <f t="shared" si="204"/>
        <v>פרגוד אחות 3 כנפיים</v>
      </c>
      <c r="L1129" s="180"/>
      <c r="M1129" s="181">
        <f t="shared" si="202"/>
        <v>-1</v>
      </c>
      <c r="N1129" s="181">
        <f t="shared" si="203"/>
        <v>0</v>
      </c>
      <c r="O1129" s="180"/>
      <c r="P1129" s="192"/>
      <c r="Q1129" s="185" t="str">
        <f t="shared" si="198"/>
        <v>תשושים-אופק</v>
      </c>
      <c r="R1129" s="185">
        <f t="shared" si="199"/>
        <v>60</v>
      </c>
      <c r="S1129" s="185" t="str">
        <f t="shared" si="200"/>
        <v>ריהוט</v>
      </c>
      <c r="T1129" s="186" t="str">
        <f t="shared" si="201"/>
        <v>פרגוד אחות 3 כנפיים</v>
      </c>
      <c r="U1129" s="187">
        <f t="shared" si="195"/>
        <v>0</v>
      </c>
      <c r="V1129" s="181">
        <f t="shared" si="196"/>
        <v>-1</v>
      </c>
      <c r="W1129" s="181">
        <f t="shared" si="197"/>
        <v>700</v>
      </c>
      <c r="X1129" s="181">
        <f t="shared" si="205"/>
        <v>0</v>
      </c>
      <c r="Y1129" s="193"/>
      <c r="AA1129" s="189" t="str">
        <f>'טבלה מרכזת תקן מקור'!A1129</f>
        <v>תשושים-אופק</v>
      </c>
      <c r="AB1129" s="189">
        <f>'טבלה מרכזת תקן מקור'!B1129</f>
        <v>60</v>
      </c>
      <c r="AC1129" s="189" t="str">
        <f>'טבלה מרכזת תקן מקור'!C1129</f>
        <v>ריהוט</v>
      </c>
      <c r="AD1129" s="189" t="str">
        <f>'טבלה מרכזת תקן מקור'!D1129</f>
        <v>חדר מנוחה</v>
      </c>
      <c r="AE1129" s="189" t="str">
        <f>'טבלה מרכזת תקן מקור'!E1129</f>
        <v>פרגוד אחות 3 כנפיים</v>
      </c>
      <c r="AF1129" s="189">
        <f>'טבלה מרכזת תקן מקור'!F1129</f>
        <v>700</v>
      </c>
      <c r="AG1129" s="189">
        <f>'טבלה מרכזת תקן מקור'!G1129</f>
        <v>1</v>
      </c>
      <c r="AH1129" s="189">
        <f>'טבלה מרכזת תקן מקור'!H1129</f>
        <v>700</v>
      </c>
    </row>
    <row r="1130" spans="2:34" ht="15" thickBot="1" x14ac:dyDescent="0.25">
      <c r="B1130" s="190" t="str">
        <f>תקן[[#This Row],[סוג מרכז]]</f>
        <v>תשושים-אופק</v>
      </c>
      <c r="C1130" s="190">
        <f>תקן[[#This Row],[גודל מרכז]]</f>
        <v>60</v>
      </c>
      <c r="D1130" s="190" t="str">
        <f>תקן[[#This Row],[סוג פריט]]</f>
        <v>ריהוט</v>
      </c>
      <c r="E1130" s="190" t="str">
        <f>תקן[[#This Row],[קטגוריה]]</f>
        <v>חדרי צוות/רב תחומי</v>
      </c>
      <c r="F1130" s="177" t="str">
        <f>תקן[[#This Row],[תיאור הפריט]]</f>
        <v>פרגוד אחות 3 כנפיים</v>
      </c>
      <c r="G1130" s="190">
        <f>תקן[[#This Row],[עלות פריט]]</f>
        <v>700</v>
      </c>
      <c r="H1130" s="190">
        <f>תקן[[#This Row],[כמות]]</f>
        <v>1</v>
      </c>
      <c r="I1130" s="190">
        <f>תקן[[#This Row],[סהכ עלות]]</f>
        <v>700</v>
      </c>
      <c r="J1130" s="191"/>
      <c r="K1130" s="179" t="str">
        <f t="shared" si="204"/>
        <v>פרגוד אחות 3 כנפיים</v>
      </c>
      <c r="L1130" s="180"/>
      <c r="M1130" s="181">
        <f t="shared" si="202"/>
        <v>-1</v>
      </c>
      <c r="N1130" s="181">
        <f t="shared" si="203"/>
        <v>0</v>
      </c>
      <c r="O1130" s="180"/>
      <c r="P1130" s="192"/>
      <c r="Q1130" s="185" t="str">
        <f t="shared" si="198"/>
        <v>תשושים-אופק</v>
      </c>
      <c r="R1130" s="185">
        <f t="shared" si="199"/>
        <v>60</v>
      </c>
      <c r="S1130" s="185" t="str">
        <f t="shared" si="200"/>
        <v>ריהוט</v>
      </c>
      <c r="T1130" s="186" t="str">
        <f t="shared" si="201"/>
        <v>פרגוד אחות 3 כנפיים</v>
      </c>
      <c r="U1130" s="187">
        <f t="shared" si="195"/>
        <v>0</v>
      </c>
      <c r="V1130" s="181">
        <f t="shared" si="196"/>
        <v>-1</v>
      </c>
      <c r="W1130" s="181">
        <f t="shared" si="197"/>
        <v>700</v>
      </c>
      <c r="X1130" s="181">
        <f t="shared" si="205"/>
        <v>0</v>
      </c>
      <c r="Y1130" s="193"/>
      <c r="AA1130" s="189" t="str">
        <f>'טבלה מרכזת תקן מקור'!A1130</f>
        <v>תשושים-אופק</v>
      </c>
      <c r="AB1130" s="189">
        <f>'טבלה מרכזת תקן מקור'!B1130</f>
        <v>60</v>
      </c>
      <c r="AC1130" s="189" t="str">
        <f>'טבלה מרכזת תקן מקור'!C1130</f>
        <v>ריהוט</v>
      </c>
      <c r="AD1130" s="189" t="str">
        <f>'טבלה מרכזת תקן מקור'!D1130</f>
        <v>חדרי צוות/רב תחומי</v>
      </c>
      <c r="AE1130" s="189" t="str">
        <f>'טבלה מרכזת תקן מקור'!E1130</f>
        <v>פרגוד אחות 3 כנפיים</v>
      </c>
      <c r="AF1130" s="189">
        <f>'טבלה מרכזת תקן מקור'!F1130</f>
        <v>700</v>
      </c>
      <c r="AG1130" s="189">
        <f>'טבלה מרכזת תקן מקור'!G1130</f>
        <v>1</v>
      </c>
      <c r="AH1130" s="189">
        <f>'טבלה מרכזת תקן מקור'!H1130</f>
        <v>700</v>
      </c>
    </row>
    <row r="1131" spans="2:34" ht="15" thickBot="1" x14ac:dyDescent="0.25">
      <c r="B1131" s="190" t="str">
        <f>תקן[[#This Row],[סוג מרכז]]</f>
        <v>תשושים-אופק</v>
      </c>
      <c r="C1131" s="190">
        <f>תקן[[#This Row],[גודל מרכז]]</f>
        <v>60</v>
      </c>
      <c r="D1131" s="190" t="str">
        <f>תקן[[#This Row],[סוג פריט]]</f>
        <v>ריהוט</v>
      </c>
      <c r="E1131" s="190" t="str">
        <f>תקן[[#This Row],[קטגוריה]]</f>
        <v>חדר אוכל</v>
      </c>
      <c r="F1131" s="177" t="str">
        <f>תקן[[#This Row],[תיאור הפריט]]</f>
        <v>שולחן אוכל (4 מקומות)</v>
      </c>
      <c r="G1131" s="190">
        <f>תקן[[#This Row],[עלות פריט]]</f>
        <v>1590</v>
      </c>
      <c r="H1131" s="190">
        <f>תקן[[#This Row],[כמות]]</f>
        <v>16</v>
      </c>
      <c r="I1131" s="190">
        <f>תקן[[#This Row],[סהכ עלות]]</f>
        <v>25440</v>
      </c>
      <c r="J1131" s="191"/>
      <c r="K1131" s="179" t="str">
        <f t="shared" si="204"/>
        <v>שולחן אוכל (4 מקומות)</v>
      </c>
      <c r="L1131" s="180"/>
      <c r="M1131" s="181">
        <f t="shared" si="202"/>
        <v>-16</v>
      </c>
      <c r="N1131" s="181">
        <f t="shared" si="203"/>
        <v>0</v>
      </c>
      <c r="O1131" s="180"/>
      <c r="P1131" s="192"/>
      <c r="Q1131" s="185" t="str">
        <f t="shared" si="198"/>
        <v>תשושים-אופק</v>
      </c>
      <c r="R1131" s="185">
        <f t="shared" si="199"/>
        <v>60</v>
      </c>
      <c r="S1131" s="185" t="str">
        <f t="shared" si="200"/>
        <v>ריהוט</v>
      </c>
      <c r="T1131" s="186" t="str">
        <f t="shared" si="201"/>
        <v>שולחן אוכל (4 מקומות)</v>
      </c>
      <c r="U1131" s="187">
        <f t="shared" si="195"/>
        <v>0</v>
      </c>
      <c r="V1131" s="181">
        <f t="shared" si="196"/>
        <v>-16</v>
      </c>
      <c r="W1131" s="181">
        <f t="shared" si="197"/>
        <v>1590</v>
      </c>
      <c r="X1131" s="181">
        <f t="shared" si="205"/>
        <v>0</v>
      </c>
      <c r="Y1131" s="193"/>
      <c r="AA1131" s="189" t="str">
        <f>'טבלה מרכזת תקן מקור'!A1131</f>
        <v>תשושים-אופק</v>
      </c>
      <c r="AB1131" s="189">
        <f>'טבלה מרכזת תקן מקור'!B1131</f>
        <v>60</v>
      </c>
      <c r="AC1131" s="189" t="str">
        <f>'טבלה מרכזת תקן מקור'!C1131</f>
        <v>ריהוט</v>
      </c>
      <c r="AD1131" s="189" t="str">
        <f>'טבלה מרכזת תקן מקור'!D1131</f>
        <v>חדר אוכל</v>
      </c>
      <c r="AE1131" s="189" t="str">
        <f>'טבלה מרכזת תקן מקור'!E1131</f>
        <v>שולחן אוכל (4 מקומות)</v>
      </c>
      <c r="AF1131" s="189">
        <f>'טבלה מרכזת תקן מקור'!F1131</f>
        <v>1590</v>
      </c>
      <c r="AG1131" s="189">
        <f>'טבלה מרכזת תקן מקור'!G1131</f>
        <v>16</v>
      </c>
      <c r="AH1131" s="189">
        <f>'טבלה מרכזת תקן מקור'!H1131</f>
        <v>25440</v>
      </c>
    </row>
    <row r="1132" spans="2:34" ht="15" thickBot="1" x14ac:dyDescent="0.25">
      <c r="B1132" s="190" t="str">
        <f>תקן[[#This Row],[סוג מרכז]]</f>
        <v>תשושים-אופק</v>
      </c>
      <c r="C1132" s="190">
        <f>תקן[[#This Row],[גודל מרכז]]</f>
        <v>60</v>
      </c>
      <c r="D1132" s="190" t="str">
        <f>תקן[[#This Row],[סוג פריט]]</f>
        <v>ריהוט</v>
      </c>
      <c r="E1132" s="190" t="str">
        <f>תקן[[#This Row],[קטגוריה]]</f>
        <v>חצר פעילות ומנוחה</v>
      </c>
      <c r="F1132" s="177" t="str">
        <f>תקן[[#This Row],[תיאור הפריט]]</f>
        <v>שולחן גן</v>
      </c>
      <c r="G1132" s="190">
        <f>תקן[[#This Row],[עלות פריט]]</f>
        <v>850</v>
      </c>
      <c r="H1132" s="190">
        <f>תקן[[#This Row],[כמות]]</f>
        <v>2</v>
      </c>
      <c r="I1132" s="190">
        <f>תקן[[#This Row],[סהכ עלות]]</f>
        <v>1700</v>
      </c>
      <c r="J1132" s="191"/>
      <c r="K1132" s="179" t="str">
        <f t="shared" si="204"/>
        <v>שולחן גן</v>
      </c>
      <c r="L1132" s="180"/>
      <c r="M1132" s="181">
        <f t="shared" si="202"/>
        <v>-2</v>
      </c>
      <c r="N1132" s="181">
        <f t="shared" si="203"/>
        <v>0</v>
      </c>
      <c r="O1132" s="180"/>
      <c r="P1132" s="192"/>
      <c r="Q1132" s="185" t="str">
        <f t="shared" si="198"/>
        <v>תשושים-אופק</v>
      </c>
      <c r="R1132" s="185">
        <f t="shared" si="199"/>
        <v>60</v>
      </c>
      <c r="S1132" s="185" t="str">
        <f t="shared" si="200"/>
        <v>ריהוט</v>
      </c>
      <c r="T1132" s="186" t="str">
        <f t="shared" si="201"/>
        <v>שולחן גן</v>
      </c>
      <c r="U1132" s="187">
        <f t="shared" si="195"/>
        <v>0</v>
      </c>
      <c r="V1132" s="181">
        <f t="shared" si="196"/>
        <v>-2</v>
      </c>
      <c r="W1132" s="181">
        <f t="shared" si="197"/>
        <v>850</v>
      </c>
      <c r="X1132" s="181">
        <f t="shared" si="205"/>
        <v>0</v>
      </c>
      <c r="Y1132" s="193"/>
      <c r="AA1132" s="189" t="str">
        <f>'טבלה מרכזת תקן מקור'!A1132</f>
        <v>תשושים-אופק</v>
      </c>
      <c r="AB1132" s="189">
        <f>'טבלה מרכזת תקן מקור'!B1132</f>
        <v>60</v>
      </c>
      <c r="AC1132" s="189" t="str">
        <f>'טבלה מרכזת תקן מקור'!C1132</f>
        <v>ריהוט</v>
      </c>
      <c r="AD1132" s="189" t="str">
        <f>'טבלה מרכזת תקן מקור'!D1132</f>
        <v>חצר פעילות ומנוחה</v>
      </c>
      <c r="AE1132" s="189" t="str">
        <f>'טבלה מרכזת תקן מקור'!E1132</f>
        <v>שולחן גן</v>
      </c>
      <c r="AF1132" s="189">
        <f>'טבלה מרכזת תקן מקור'!F1132</f>
        <v>850</v>
      </c>
      <c r="AG1132" s="189">
        <f>'טבלה מרכזת תקן מקור'!G1132</f>
        <v>2</v>
      </c>
      <c r="AH1132" s="189">
        <f>'טבלה מרכזת תקן מקור'!H1132</f>
        <v>1700</v>
      </c>
    </row>
    <row r="1133" spans="2:34" ht="15" thickBot="1" x14ac:dyDescent="0.25">
      <c r="B1133" s="190" t="str">
        <f>תקן[[#This Row],[סוג מרכז]]</f>
        <v>תשושים-אופק</v>
      </c>
      <c r="C1133" s="190">
        <f>תקן[[#This Row],[גודל מרכז]]</f>
        <v>60</v>
      </c>
      <c r="D1133" s="190" t="str">
        <f>תקן[[#This Row],[סוג פריט]]</f>
        <v>ריהוט</v>
      </c>
      <c r="E1133" s="190" t="str">
        <f>תקן[[#This Row],[קטגוריה]]</f>
        <v>חדר מחשבים</v>
      </c>
      <c r="F1133" s="177" t="str">
        <f>תקן[[#This Row],[תיאור הפריט]]</f>
        <v>שולחן מחשב</v>
      </c>
      <c r="G1133" s="190">
        <f>תקן[[#This Row],[עלות פריט]]</f>
        <v>750</v>
      </c>
      <c r="H1133" s="190">
        <f>תקן[[#This Row],[כמות]]</f>
        <v>2</v>
      </c>
      <c r="I1133" s="190">
        <f>תקן[[#This Row],[סהכ עלות]]</f>
        <v>1500</v>
      </c>
      <c r="J1133" s="191"/>
      <c r="K1133" s="179" t="str">
        <f t="shared" si="204"/>
        <v>שולחן מחשב</v>
      </c>
      <c r="L1133" s="180"/>
      <c r="M1133" s="181">
        <f t="shared" si="202"/>
        <v>-2</v>
      </c>
      <c r="N1133" s="181">
        <f t="shared" si="203"/>
        <v>0</v>
      </c>
      <c r="O1133" s="180"/>
      <c r="P1133" s="192"/>
      <c r="Q1133" s="185" t="str">
        <f t="shared" si="198"/>
        <v>תשושים-אופק</v>
      </c>
      <c r="R1133" s="185">
        <f t="shared" si="199"/>
        <v>60</v>
      </c>
      <c r="S1133" s="185" t="str">
        <f t="shared" si="200"/>
        <v>ריהוט</v>
      </c>
      <c r="T1133" s="186" t="str">
        <f t="shared" si="201"/>
        <v>שולחן מחשב</v>
      </c>
      <c r="U1133" s="187">
        <f t="shared" si="195"/>
        <v>0</v>
      </c>
      <c r="V1133" s="181">
        <f t="shared" si="196"/>
        <v>-2</v>
      </c>
      <c r="W1133" s="181">
        <f t="shared" si="197"/>
        <v>750</v>
      </c>
      <c r="X1133" s="181">
        <f t="shared" si="205"/>
        <v>0</v>
      </c>
      <c r="Y1133" s="193"/>
      <c r="AA1133" s="189" t="str">
        <f>'טבלה מרכזת תקן מקור'!A1133</f>
        <v>תשושים-אופק</v>
      </c>
      <c r="AB1133" s="189">
        <f>'טבלה מרכזת תקן מקור'!B1133</f>
        <v>60</v>
      </c>
      <c r="AC1133" s="189" t="str">
        <f>'טבלה מרכזת תקן מקור'!C1133</f>
        <v>ריהוט</v>
      </c>
      <c r="AD1133" s="189" t="str">
        <f>'טבלה מרכזת תקן מקור'!D1133</f>
        <v>חדר מחשבים</v>
      </c>
      <c r="AE1133" s="189" t="str">
        <f>'טבלה מרכזת תקן מקור'!E1133</f>
        <v>שולחן מחשב</v>
      </c>
      <c r="AF1133" s="189">
        <f>'טבלה מרכזת תקן מקור'!F1133</f>
        <v>750</v>
      </c>
      <c r="AG1133" s="189">
        <f>'טבלה מרכזת תקן מקור'!G1133</f>
        <v>2</v>
      </c>
      <c r="AH1133" s="189">
        <f>'טבלה מרכזת תקן מקור'!H1133</f>
        <v>1500</v>
      </c>
    </row>
    <row r="1134" spans="2:34" ht="15" thickBot="1" x14ac:dyDescent="0.25">
      <c r="B1134" s="190" t="str">
        <f>תקן[[#This Row],[סוג מרכז]]</f>
        <v>תשושים-אופק</v>
      </c>
      <c r="C1134" s="190">
        <f>תקן[[#This Row],[גודל מרכז]]</f>
        <v>60</v>
      </c>
      <c r="D1134" s="190" t="str">
        <f>תקן[[#This Row],[סוג פריט]]</f>
        <v>ריהוט</v>
      </c>
      <c r="E1134" s="190" t="str">
        <f>תקן[[#This Row],[קטגוריה]]</f>
        <v>חדר מחשבים</v>
      </c>
      <c r="F1134" s="177" t="str">
        <f>תקן[[#This Row],[תיאור הפריט]]</f>
        <v>שולחן מחשב מתכנן</v>
      </c>
      <c r="G1134" s="190">
        <f>תקן[[#This Row],[עלות פריט]]</f>
        <v>2500</v>
      </c>
      <c r="H1134" s="190">
        <f>תקן[[#This Row],[כמות]]</f>
        <v>1</v>
      </c>
      <c r="I1134" s="190">
        <f>תקן[[#This Row],[סהכ עלות]]</f>
        <v>2500</v>
      </c>
      <c r="J1134" s="191"/>
      <c r="K1134" s="179" t="str">
        <f t="shared" si="204"/>
        <v>שולחן מחשב מתכנן</v>
      </c>
      <c r="L1134" s="180"/>
      <c r="M1134" s="181">
        <f t="shared" si="202"/>
        <v>-1</v>
      </c>
      <c r="N1134" s="181">
        <f t="shared" si="203"/>
        <v>0</v>
      </c>
      <c r="O1134" s="180"/>
      <c r="P1134" s="192"/>
      <c r="Q1134" s="185" t="str">
        <f t="shared" si="198"/>
        <v>תשושים-אופק</v>
      </c>
      <c r="R1134" s="185">
        <f t="shared" si="199"/>
        <v>60</v>
      </c>
      <c r="S1134" s="185" t="str">
        <f t="shared" si="200"/>
        <v>ריהוט</v>
      </c>
      <c r="T1134" s="186" t="str">
        <f t="shared" si="201"/>
        <v>שולחן מחשב מתכנן</v>
      </c>
      <c r="U1134" s="187">
        <f t="shared" si="195"/>
        <v>0</v>
      </c>
      <c r="V1134" s="181">
        <f t="shared" si="196"/>
        <v>-1</v>
      </c>
      <c r="W1134" s="181">
        <f t="shared" si="197"/>
        <v>2500</v>
      </c>
      <c r="X1134" s="181">
        <f t="shared" si="205"/>
        <v>0</v>
      </c>
      <c r="Y1134" s="193"/>
      <c r="AA1134" s="189" t="str">
        <f>'טבלה מרכזת תקן מקור'!A1134</f>
        <v>תשושים-אופק</v>
      </c>
      <c r="AB1134" s="189">
        <f>'טבלה מרכזת תקן מקור'!B1134</f>
        <v>60</v>
      </c>
      <c r="AC1134" s="189" t="str">
        <f>'טבלה מרכזת תקן מקור'!C1134</f>
        <v>ריהוט</v>
      </c>
      <c r="AD1134" s="189" t="str">
        <f>'טבלה מרכזת תקן מקור'!D1134</f>
        <v>חדר מחשבים</v>
      </c>
      <c r="AE1134" s="189" t="str">
        <f>'טבלה מרכזת תקן מקור'!E1134</f>
        <v>שולחן מחשב מתכנן</v>
      </c>
      <c r="AF1134" s="189">
        <f>'טבלה מרכזת תקן מקור'!F1134</f>
        <v>2500</v>
      </c>
      <c r="AG1134" s="189">
        <f>'טבלה מרכזת תקן מקור'!G1134</f>
        <v>1</v>
      </c>
      <c r="AH1134" s="189">
        <f>'טבלה מרכזת תקן מקור'!H1134</f>
        <v>2500</v>
      </c>
    </row>
    <row r="1135" spans="2:34" ht="29.25" thickBot="1" x14ac:dyDescent="0.25">
      <c r="B1135" s="190" t="str">
        <f>תקן[[#This Row],[סוג מרכז]]</f>
        <v>תשושים-אופק</v>
      </c>
      <c r="C1135" s="190">
        <f>תקן[[#This Row],[גודל מרכז]]</f>
        <v>60</v>
      </c>
      <c r="D1135" s="190" t="str">
        <f>תקן[[#This Row],[סוג פריט]]</f>
        <v>ריהוט</v>
      </c>
      <c r="E1135" s="190" t="str">
        <f>תקן[[#This Row],[קטגוריה]]</f>
        <v>חדר מזכירות וקבלה</v>
      </c>
      <c r="F1135" s="177" t="str">
        <f>תקן[[#This Row],[תיאור הפריט]]</f>
        <v>שולחן משרדי + שלוחה + מגירות</v>
      </c>
      <c r="G1135" s="190">
        <f>תקן[[#This Row],[עלות פריט]]</f>
        <v>1700</v>
      </c>
      <c r="H1135" s="190">
        <f>תקן[[#This Row],[כמות]]</f>
        <v>1</v>
      </c>
      <c r="I1135" s="190">
        <f>תקן[[#This Row],[סהכ עלות]]</f>
        <v>1700</v>
      </c>
      <c r="J1135" s="191"/>
      <c r="K1135" s="179" t="str">
        <f t="shared" si="204"/>
        <v>שולחן משרדי + שלוחה + מגירות</v>
      </c>
      <c r="L1135" s="180"/>
      <c r="M1135" s="181">
        <f t="shared" si="202"/>
        <v>-1</v>
      </c>
      <c r="N1135" s="181">
        <f t="shared" si="203"/>
        <v>0</v>
      </c>
      <c r="O1135" s="180"/>
      <c r="P1135" s="192"/>
      <c r="Q1135" s="185" t="str">
        <f t="shared" si="198"/>
        <v>תשושים-אופק</v>
      </c>
      <c r="R1135" s="185">
        <f t="shared" si="199"/>
        <v>60</v>
      </c>
      <c r="S1135" s="185" t="str">
        <f t="shared" si="200"/>
        <v>ריהוט</v>
      </c>
      <c r="T1135" s="186" t="str">
        <f t="shared" si="201"/>
        <v>שולחן משרדי + שלוחה + מגירות</v>
      </c>
      <c r="U1135" s="187">
        <f t="shared" si="195"/>
        <v>0</v>
      </c>
      <c r="V1135" s="181">
        <f t="shared" si="196"/>
        <v>-1</v>
      </c>
      <c r="W1135" s="181">
        <f t="shared" si="197"/>
        <v>1700</v>
      </c>
      <c r="X1135" s="181">
        <f t="shared" si="205"/>
        <v>0</v>
      </c>
      <c r="Y1135" s="193"/>
      <c r="AA1135" s="189" t="str">
        <f>'טבלה מרכזת תקן מקור'!A1135</f>
        <v>תשושים-אופק</v>
      </c>
      <c r="AB1135" s="189">
        <f>'טבלה מרכזת תקן מקור'!B1135</f>
        <v>60</v>
      </c>
      <c r="AC1135" s="189" t="str">
        <f>'טבלה מרכזת תקן מקור'!C1135</f>
        <v>ריהוט</v>
      </c>
      <c r="AD1135" s="189" t="str">
        <f>'טבלה מרכזת תקן מקור'!D1135</f>
        <v>חדר מזכירות וקבלה</v>
      </c>
      <c r="AE1135" s="189" t="str">
        <f>'טבלה מרכזת תקן מקור'!E1135</f>
        <v>שולחן משרדי + שלוחה + מגירות</v>
      </c>
      <c r="AF1135" s="189">
        <f>'טבלה מרכזת תקן מקור'!F1135</f>
        <v>1700</v>
      </c>
      <c r="AG1135" s="189">
        <f>'טבלה מרכזת תקן מקור'!G1135</f>
        <v>1</v>
      </c>
      <c r="AH1135" s="189">
        <f>'טבלה מרכזת תקן מקור'!H1135</f>
        <v>1700</v>
      </c>
    </row>
    <row r="1136" spans="2:34" ht="29.25" thickBot="1" x14ac:dyDescent="0.25">
      <c r="B1136" s="190" t="str">
        <f>תקן[[#This Row],[סוג מרכז]]</f>
        <v>תשושים-אופק</v>
      </c>
      <c r="C1136" s="190">
        <f>תקן[[#This Row],[גודל מרכז]]</f>
        <v>60</v>
      </c>
      <c r="D1136" s="190" t="str">
        <f>תקן[[#This Row],[סוג פריט]]</f>
        <v>ריהוט</v>
      </c>
      <c r="E1136" s="190" t="str">
        <f>תקן[[#This Row],[קטגוריה]]</f>
        <v>חדר מנהל</v>
      </c>
      <c r="F1136" s="177" t="str">
        <f>תקן[[#This Row],[תיאור הפריט]]</f>
        <v>שולחן משרדי + שלוחה + מגירות</v>
      </c>
      <c r="G1136" s="190">
        <f>תקן[[#This Row],[עלות פריט]]</f>
        <v>1700</v>
      </c>
      <c r="H1136" s="190">
        <f>תקן[[#This Row],[כמות]]</f>
        <v>1</v>
      </c>
      <c r="I1136" s="190">
        <f>תקן[[#This Row],[סהכ עלות]]</f>
        <v>1700</v>
      </c>
      <c r="J1136" s="191"/>
      <c r="K1136" s="179" t="str">
        <f t="shared" si="204"/>
        <v>שולחן משרדי + שלוחה + מגירות</v>
      </c>
      <c r="L1136" s="180"/>
      <c r="M1136" s="181">
        <f t="shared" si="202"/>
        <v>-1</v>
      </c>
      <c r="N1136" s="181">
        <f t="shared" si="203"/>
        <v>0</v>
      </c>
      <c r="O1136" s="180"/>
      <c r="P1136" s="192"/>
      <c r="Q1136" s="185" t="str">
        <f t="shared" si="198"/>
        <v>תשושים-אופק</v>
      </c>
      <c r="R1136" s="185">
        <f t="shared" si="199"/>
        <v>60</v>
      </c>
      <c r="S1136" s="185" t="str">
        <f t="shared" si="200"/>
        <v>ריהוט</v>
      </c>
      <c r="T1136" s="186" t="str">
        <f t="shared" si="201"/>
        <v>שולחן משרדי + שלוחה + מגירות</v>
      </c>
      <c r="U1136" s="187">
        <f t="shared" si="195"/>
        <v>0</v>
      </c>
      <c r="V1136" s="181">
        <f t="shared" si="196"/>
        <v>-1</v>
      </c>
      <c r="W1136" s="181">
        <f t="shared" si="197"/>
        <v>1700</v>
      </c>
      <c r="X1136" s="181">
        <f t="shared" si="205"/>
        <v>0</v>
      </c>
      <c r="Y1136" s="193"/>
      <c r="AA1136" s="189" t="str">
        <f>'טבלה מרכזת תקן מקור'!A1136</f>
        <v>תשושים-אופק</v>
      </c>
      <c r="AB1136" s="189">
        <f>'טבלה מרכזת תקן מקור'!B1136</f>
        <v>60</v>
      </c>
      <c r="AC1136" s="189" t="str">
        <f>'טבלה מרכזת תקן מקור'!C1136</f>
        <v>ריהוט</v>
      </c>
      <c r="AD1136" s="189" t="str">
        <f>'טבלה מרכזת תקן מקור'!D1136</f>
        <v>חדר מנהל</v>
      </c>
      <c r="AE1136" s="189" t="str">
        <f>'טבלה מרכזת תקן מקור'!E1136</f>
        <v>שולחן משרדי + שלוחה + מגירות</v>
      </c>
      <c r="AF1136" s="189">
        <f>'טבלה מרכזת תקן מקור'!F1136</f>
        <v>1700</v>
      </c>
      <c r="AG1136" s="189">
        <f>'טבלה מרכזת תקן מקור'!G1136</f>
        <v>1</v>
      </c>
      <c r="AH1136" s="189">
        <f>'טבלה מרכזת תקן מקור'!H1136</f>
        <v>1700</v>
      </c>
    </row>
    <row r="1137" spans="2:34" ht="29.25" thickBot="1" x14ac:dyDescent="0.25">
      <c r="B1137" s="190" t="str">
        <f>תקן[[#This Row],[סוג מרכז]]</f>
        <v>תשושים-אופק</v>
      </c>
      <c r="C1137" s="190">
        <f>תקן[[#This Row],[גודל מרכז]]</f>
        <v>60</v>
      </c>
      <c r="D1137" s="190" t="str">
        <f>תקן[[#This Row],[סוג פריט]]</f>
        <v>ריהוט</v>
      </c>
      <c r="E1137" s="190" t="str">
        <f>תקן[[#This Row],[קטגוריה]]</f>
        <v>חדרי צוות/רב תחומי</v>
      </c>
      <c r="F1137" s="177" t="str">
        <f>תקן[[#This Row],[תיאור הפריט]]</f>
        <v>שולחן משרדי + שלוחה + מגירות</v>
      </c>
      <c r="G1137" s="190">
        <f>תקן[[#This Row],[עלות פריט]]</f>
        <v>1700</v>
      </c>
      <c r="H1137" s="190">
        <f>תקן[[#This Row],[כמות]]</f>
        <v>2</v>
      </c>
      <c r="I1137" s="190">
        <f>תקן[[#This Row],[סהכ עלות]]</f>
        <v>3400</v>
      </c>
      <c r="J1137" s="191"/>
      <c r="K1137" s="179" t="str">
        <f t="shared" si="204"/>
        <v>שולחן משרדי + שלוחה + מגירות</v>
      </c>
      <c r="L1137" s="180"/>
      <c r="M1137" s="181">
        <f t="shared" si="202"/>
        <v>-2</v>
      </c>
      <c r="N1137" s="181">
        <f t="shared" si="203"/>
        <v>0</v>
      </c>
      <c r="O1137" s="180"/>
      <c r="P1137" s="192"/>
      <c r="Q1137" s="185" t="str">
        <f t="shared" si="198"/>
        <v>תשושים-אופק</v>
      </c>
      <c r="R1137" s="185">
        <f t="shared" si="199"/>
        <v>60</v>
      </c>
      <c r="S1137" s="185" t="str">
        <f t="shared" si="200"/>
        <v>ריהוט</v>
      </c>
      <c r="T1137" s="186" t="str">
        <f t="shared" si="201"/>
        <v>שולחן משרדי + שלוחה + מגירות</v>
      </c>
      <c r="U1137" s="187">
        <f t="shared" si="195"/>
        <v>0</v>
      </c>
      <c r="V1137" s="181">
        <f t="shared" si="196"/>
        <v>-2</v>
      </c>
      <c r="W1137" s="181">
        <f t="shared" si="197"/>
        <v>1700</v>
      </c>
      <c r="X1137" s="181">
        <f t="shared" si="205"/>
        <v>0</v>
      </c>
      <c r="Y1137" s="193"/>
      <c r="AA1137" s="189" t="str">
        <f>'טבלה מרכזת תקן מקור'!A1137</f>
        <v>תשושים-אופק</v>
      </c>
      <c r="AB1137" s="189">
        <f>'טבלה מרכזת תקן מקור'!B1137</f>
        <v>60</v>
      </c>
      <c r="AC1137" s="189" t="str">
        <f>'טבלה מרכזת תקן מקור'!C1137</f>
        <v>ריהוט</v>
      </c>
      <c r="AD1137" s="189" t="str">
        <f>'טבלה מרכזת תקן מקור'!D1137</f>
        <v>חדרי צוות/רב תחומי</v>
      </c>
      <c r="AE1137" s="189" t="str">
        <f>'טבלה מרכזת תקן מקור'!E1137</f>
        <v>שולחן משרדי + שלוחה + מגירות</v>
      </c>
      <c r="AF1137" s="189">
        <f>'טבלה מרכזת תקן מקור'!F1137</f>
        <v>1700</v>
      </c>
      <c r="AG1137" s="189">
        <f>'טבלה מרכזת תקן מקור'!G1137</f>
        <v>2</v>
      </c>
      <c r="AH1137" s="189">
        <f>'טבלה מרכזת תקן מקור'!H1137</f>
        <v>3400</v>
      </c>
    </row>
    <row r="1138" spans="2:34" ht="15" thickBot="1" x14ac:dyDescent="0.25">
      <c r="B1138" s="190" t="str">
        <f>תקן[[#This Row],[סוג מרכז]]</f>
        <v>תשושים-אופק</v>
      </c>
      <c r="C1138" s="190">
        <f>תקן[[#This Row],[גודל מרכז]]</f>
        <v>60</v>
      </c>
      <c r="D1138" s="190" t="str">
        <f>תקן[[#This Row],[סוג פריט]]</f>
        <v>ריהוט</v>
      </c>
      <c r="E1138" s="190" t="str">
        <f>תקן[[#This Row],[קטגוריה]]</f>
        <v>אולם כניסה</v>
      </c>
      <c r="F1138" s="177" t="str">
        <f>תקן[[#This Row],[תיאור הפריט]]</f>
        <v xml:space="preserve">שולחן פינתי נמוך 60/60  </v>
      </c>
      <c r="G1138" s="190">
        <f>תקן[[#This Row],[עלות פריט]]</f>
        <v>800</v>
      </c>
      <c r="H1138" s="190">
        <f>תקן[[#This Row],[כמות]]</f>
        <v>2</v>
      </c>
      <c r="I1138" s="190">
        <f>תקן[[#This Row],[סהכ עלות]]</f>
        <v>1600</v>
      </c>
      <c r="J1138" s="191"/>
      <c r="K1138" s="179" t="str">
        <f t="shared" si="204"/>
        <v xml:space="preserve">שולחן פינתי נמוך 60/60  </v>
      </c>
      <c r="L1138" s="180"/>
      <c r="M1138" s="181">
        <f t="shared" si="202"/>
        <v>-2</v>
      </c>
      <c r="N1138" s="181">
        <f t="shared" si="203"/>
        <v>0</v>
      </c>
      <c r="O1138" s="180"/>
      <c r="P1138" s="192"/>
      <c r="Q1138" s="185" t="str">
        <f t="shared" si="198"/>
        <v>תשושים-אופק</v>
      </c>
      <c r="R1138" s="185">
        <f t="shared" si="199"/>
        <v>60</v>
      </c>
      <c r="S1138" s="185" t="str">
        <f t="shared" si="200"/>
        <v>ריהוט</v>
      </c>
      <c r="T1138" s="186" t="str">
        <f t="shared" si="201"/>
        <v xml:space="preserve">שולחן פינתי נמוך 60/60  </v>
      </c>
      <c r="U1138" s="187">
        <f t="shared" si="195"/>
        <v>0</v>
      </c>
      <c r="V1138" s="181">
        <f t="shared" si="196"/>
        <v>-2</v>
      </c>
      <c r="W1138" s="181">
        <f t="shared" si="197"/>
        <v>800</v>
      </c>
      <c r="X1138" s="181">
        <f t="shared" si="205"/>
        <v>0</v>
      </c>
      <c r="Y1138" s="193"/>
      <c r="AA1138" s="189" t="str">
        <f>'טבלה מרכזת תקן מקור'!A1138</f>
        <v>תשושים-אופק</v>
      </c>
      <c r="AB1138" s="189">
        <f>'טבלה מרכזת תקן מקור'!B1138</f>
        <v>60</v>
      </c>
      <c r="AC1138" s="189" t="str">
        <f>'טבלה מרכזת תקן מקור'!C1138</f>
        <v>ריהוט</v>
      </c>
      <c r="AD1138" s="189" t="str">
        <f>'טבלה מרכזת תקן מקור'!D1138</f>
        <v>אולם כניסה</v>
      </c>
      <c r="AE1138" s="189" t="str">
        <f>'טבלה מרכזת תקן מקור'!E1138</f>
        <v xml:space="preserve">שולחן פינתי נמוך 60/60  </v>
      </c>
      <c r="AF1138" s="189">
        <f>'טבלה מרכזת תקן מקור'!F1138</f>
        <v>800</v>
      </c>
      <c r="AG1138" s="189">
        <f>'טבלה מרכזת תקן מקור'!G1138</f>
        <v>2</v>
      </c>
      <c r="AH1138" s="189">
        <f>'טבלה מרכזת תקן מקור'!H1138</f>
        <v>1600</v>
      </c>
    </row>
    <row r="1139" spans="2:34" ht="15" thickBot="1" x14ac:dyDescent="0.25">
      <c r="B1139" s="190" t="str">
        <f>תקן[[#This Row],[סוג מרכז]]</f>
        <v>תשושים-אופק</v>
      </c>
      <c r="C1139" s="190">
        <f>תקן[[#This Row],[גודל מרכז]]</f>
        <v>60</v>
      </c>
      <c r="D1139" s="190" t="str">
        <f>תקן[[#This Row],[סוג פריט]]</f>
        <v>ריהוט</v>
      </c>
      <c r="E1139" s="190" t="str">
        <f>תקן[[#This Row],[קטגוריה]]</f>
        <v>חדרי פעילות/תעסוקה</v>
      </c>
      <c r="F1139" s="177" t="str">
        <f>תקן[[#This Row],[תיאור הפריט]]</f>
        <v>שולחן פעילות 6 מקומות</v>
      </c>
      <c r="G1139" s="190">
        <f>תקן[[#This Row],[עלות פריט]]</f>
        <v>1500</v>
      </c>
      <c r="H1139" s="190">
        <f>תקן[[#This Row],[כמות]]</f>
        <v>10</v>
      </c>
      <c r="I1139" s="190">
        <f>תקן[[#This Row],[סהכ עלות]]</f>
        <v>15000</v>
      </c>
      <c r="J1139" s="191"/>
      <c r="K1139" s="179" t="str">
        <f t="shared" si="204"/>
        <v>שולחן פעילות 6 מקומות</v>
      </c>
      <c r="L1139" s="180"/>
      <c r="M1139" s="181">
        <f t="shared" si="202"/>
        <v>-10</v>
      </c>
      <c r="N1139" s="181">
        <f t="shared" si="203"/>
        <v>0</v>
      </c>
      <c r="O1139" s="180"/>
      <c r="P1139" s="192"/>
      <c r="Q1139" s="185" t="str">
        <f t="shared" si="198"/>
        <v>תשושים-אופק</v>
      </c>
      <c r="R1139" s="185">
        <f t="shared" si="199"/>
        <v>60</v>
      </c>
      <c r="S1139" s="185" t="str">
        <f t="shared" si="200"/>
        <v>ריהוט</v>
      </c>
      <c r="T1139" s="186" t="str">
        <f t="shared" si="201"/>
        <v>שולחן פעילות 6 מקומות</v>
      </c>
      <c r="U1139" s="187">
        <f t="shared" si="195"/>
        <v>0</v>
      </c>
      <c r="V1139" s="181">
        <f t="shared" si="196"/>
        <v>-10</v>
      </c>
      <c r="W1139" s="181">
        <f t="shared" si="197"/>
        <v>1500</v>
      </c>
      <c r="X1139" s="181">
        <f t="shared" si="205"/>
        <v>0</v>
      </c>
      <c r="Y1139" s="193"/>
      <c r="AA1139" s="189" t="str">
        <f>'טבלה מרכזת תקן מקור'!A1139</f>
        <v>תשושים-אופק</v>
      </c>
      <c r="AB1139" s="189">
        <f>'טבלה מרכזת תקן מקור'!B1139</f>
        <v>60</v>
      </c>
      <c r="AC1139" s="189" t="str">
        <f>'טבלה מרכזת תקן מקור'!C1139</f>
        <v>ריהוט</v>
      </c>
      <c r="AD1139" s="189" t="str">
        <f>'טבלה מרכזת תקן מקור'!D1139</f>
        <v>חדרי פעילות/תעסוקה</v>
      </c>
      <c r="AE1139" s="189" t="str">
        <f>'טבלה מרכזת תקן מקור'!E1139</f>
        <v>שולחן פעילות 6 מקומות</v>
      </c>
      <c r="AF1139" s="189">
        <f>'טבלה מרכזת תקן מקור'!F1139</f>
        <v>1500</v>
      </c>
      <c r="AG1139" s="189">
        <f>'טבלה מרכזת תקן מקור'!G1139</f>
        <v>10</v>
      </c>
      <c r="AH1139" s="189">
        <f>'טבלה מרכזת תקן מקור'!H1139</f>
        <v>15000</v>
      </c>
    </row>
    <row r="1140" spans="2:34" ht="15" thickBot="1" x14ac:dyDescent="0.25">
      <c r="B1140" s="190" t="str">
        <f>תקן[[#This Row],[סוג מרכז]]</f>
        <v>תשושים-אופק</v>
      </c>
      <c r="C1140" s="190">
        <f>תקן[[#This Row],[גודל מרכז]]</f>
        <v>60</v>
      </c>
      <c r="D1140" s="190" t="str">
        <f>תקן[[#This Row],[סוג פריט]]</f>
        <v>ריהוט</v>
      </c>
      <c r="E1140" s="190" t="str">
        <f>תקן[[#This Row],[קטגוריה]]</f>
        <v>חדרי צוות/רב תחומי</v>
      </c>
      <c r="F1140" s="177" t="str">
        <f>תקן[[#This Row],[תיאור הפריט]]</f>
        <v>שולחן פעילות 6 מקומות</v>
      </c>
      <c r="G1140" s="190">
        <f>תקן[[#This Row],[עלות פריט]]</f>
        <v>1500</v>
      </c>
      <c r="H1140" s="190">
        <f>תקן[[#This Row],[כמות]]</f>
        <v>2</v>
      </c>
      <c r="I1140" s="190">
        <f>תקן[[#This Row],[סהכ עלות]]</f>
        <v>3000</v>
      </c>
      <c r="J1140" s="191"/>
      <c r="K1140" s="179" t="str">
        <f t="shared" si="204"/>
        <v>שולחן פעילות 6 מקומות</v>
      </c>
      <c r="L1140" s="180"/>
      <c r="M1140" s="181">
        <f t="shared" si="202"/>
        <v>-2</v>
      </c>
      <c r="N1140" s="181">
        <f t="shared" si="203"/>
        <v>0</v>
      </c>
      <c r="O1140" s="180"/>
      <c r="P1140" s="192"/>
      <c r="Q1140" s="185" t="str">
        <f t="shared" si="198"/>
        <v>תשושים-אופק</v>
      </c>
      <c r="R1140" s="185">
        <f t="shared" si="199"/>
        <v>60</v>
      </c>
      <c r="S1140" s="185" t="str">
        <f t="shared" si="200"/>
        <v>ריהוט</v>
      </c>
      <c r="T1140" s="186" t="str">
        <f t="shared" si="201"/>
        <v>שולחן פעילות 6 מקומות</v>
      </c>
      <c r="U1140" s="187">
        <f t="shared" si="195"/>
        <v>0</v>
      </c>
      <c r="V1140" s="181">
        <f t="shared" si="196"/>
        <v>-2</v>
      </c>
      <c r="W1140" s="181">
        <f t="shared" si="197"/>
        <v>1500</v>
      </c>
      <c r="X1140" s="181">
        <f t="shared" si="205"/>
        <v>0</v>
      </c>
      <c r="Y1140" s="193"/>
      <c r="AA1140" s="189" t="str">
        <f>'טבלה מרכזת תקן מקור'!A1140</f>
        <v>תשושים-אופק</v>
      </c>
      <c r="AB1140" s="189">
        <f>'טבלה מרכזת תקן מקור'!B1140</f>
        <v>60</v>
      </c>
      <c r="AC1140" s="189" t="str">
        <f>'טבלה מרכזת תקן מקור'!C1140</f>
        <v>ריהוט</v>
      </c>
      <c r="AD1140" s="189" t="str">
        <f>'טבלה מרכזת תקן מקור'!D1140</f>
        <v>חדרי צוות/רב תחומי</v>
      </c>
      <c r="AE1140" s="189" t="str">
        <f>'טבלה מרכזת תקן מקור'!E1140</f>
        <v>שולחן פעילות 6 מקומות</v>
      </c>
      <c r="AF1140" s="189">
        <f>'טבלה מרכזת תקן מקור'!F1140</f>
        <v>1500</v>
      </c>
      <c r="AG1140" s="189">
        <f>'טבלה מרכזת תקן מקור'!G1140</f>
        <v>2</v>
      </c>
      <c r="AH1140" s="189">
        <f>'טבלה מרכזת תקן מקור'!H1140</f>
        <v>3000</v>
      </c>
    </row>
    <row r="1141" spans="2:34" ht="15" thickBot="1" x14ac:dyDescent="0.25">
      <c r="B1141" s="190" t="str">
        <f>תקן[[#This Row],[סוג מרכז]]</f>
        <v>תשושים-אופק</v>
      </c>
      <c r="C1141" s="190">
        <f>תקן[[#This Row],[גודל מרכז]]</f>
        <v>60</v>
      </c>
      <c r="D1141" s="190" t="str">
        <f>תקן[[#This Row],[סוג פריט]]</f>
        <v>ריהוט</v>
      </c>
      <c r="E1141" s="190" t="str">
        <f>תקן[[#This Row],[קטגוריה]]</f>
        <v>חצר פעילות ומנוחה</v>
      </c>
      <c r="F1141" s="177" t="str">
        <f>תקן[[#This Row],[תיאור הפריט]]</f>
        <v>שמשיית גן</v>
      </c>
      <c r="G1141" s="190">
        <f>תקן[[#This Row],[עלות פריט]]</f>
        <v>400</v>
      </c>
      <c r="H1141" s="190">
        <f>תקן[[#This Row],[כמות]]</f>
        <v>2</v>
      </c>
      <c r="I1141" s="190">
        <f>תקן[[#This Row],[סהכ עלות]]</f>
        <v>800</v>
      </c>
      <c r="J1141" s="191"/>
      <c r="K1141" s="179" t="str">
        <f t="shared" si="204"/>
        <v>שמשיית גן</v>
      </c>
      <c r="L1141" s="180"/>
      <c r="M1141" s="181">
        <f t="shared" si="202"/>
        <v>-2</v>
      </c>
      <c r="N1141" s="181">
        <f t="shared" si="203"/>
        <v>0</v>
      </c>
      <c r="O1141" s="180"/>
      <c r="P1141" s="192"/>
      <c r="Q1141" s="185" t="str">
        <f t="shared" si="198"/>
        <v>תשושים-אופק</v>
      </c>
      <c r="R1141" s="185">
        <f t="shared" si="199"/>
        <v>60</v>
      </c>
      <c r="S1141" s="185" t="str">
        <f t="shared" si="200"/>
        <v>ריהוט</v>
      </c>
      <c r="T1141" s="186" t="str">
        <f t="shared" si="201"/>
        <v>שמשיית גן</v>
      </c>
      <c r="U1141" s="187">
        <f t="shared" si="195"/>
        <v>0</v>
      </c>
      <c r="V1141" s="181">
        <f t="shared" si="196"/>
        <v>-2</v>
      </c>
      <c r="W1141" s="181">
        <f t="shared" si="197"/>
        <v>400</v>
      </c>
      <c r="X1141" s="181">
        <f t="shared" si="205"/>
        <v>0</v>
      </c>
      <c r="Y1141" s="193"/>
      <c r="AA1141" s="189" t="str">
        <f>'טבלה מרכזת תקן מקור'!A1141</f>
        <v>תשושים-אופק</v>
      </c>
      <c r="AB1141" s="189">
        <f>'טבלה מרכזת תקן מקור'!B1141</f>
        <v>60</v>
      </c>
      <c r="AC1141" s="189" t="str">
        <f>'טבלה מרכזת תקן מקור'!C1141</f>
        <v>ריהוט</v>
      </c>
      <c r="AD1141" s="189" t="str">
        <f>'טבלה מרכזת תקן מקור'!D1141</f>
        <v>חצר פעילות ומנוחה</v>
      </c>
      <c r="AE1141" s="189" t="str">
        <f>'טבלה מרכזת תקן מקור'!E1141</f>
        <v>שמשיית גן</v>
      </c>
      <c r="AF1141" s="189">
        <f>'טבלה מרכזת תקן מקור'!F1141</f>
        <v>400</v>
      </c>
      <c r="AG1141" s="189">
        <f>'טבלה מרכזת תקן מקור'!G1141</f>
        <v>2</v>
      </c>
      <c r="AH1141" s="189">
        <f>'טבלה מרכזת תקן מקור'!H1141</f>
        <v>800</v>
      </c>
    </row>
    <row r="1142" spans="2:34" ht="15" thickBot="1" x14ac:dyDescent="0.25">
      <c r="B1142" s="190" t="str">
        <f>תקן[[#This Row],[סוג מרכז]]</f>
        <v>תשושים-אופק</v>
      </c>
      <c r="C1142" s="190">
        <f>תקן[[#This Row],[גודל מרכז]]</f>
        <v>60</v>
      </c>
      <c r="D1142" s="190" t="str">
        <f>תקן[[#This Row],[סוג פריט]]</f>
        <v>ריהוט</v>
      </c>
      <c r="E1142" s="190" t="str">
        <f>תקן[[#This Row],[קטגוריה]]</f>
        <v>מלתחה</v>
      </c>
      <c r="F1142" s="177" t="str">
        <f>תקן[[#This Row],[תיאור הפריט]]</f>
        <v>תא אישי עם נעילה</v>
      </c>
      <c r="G1142" s="190">
        <f>תקן[[#This Row],[עלות פריט]]</f>
        <v>250</v>
      </c>
      <c r="H1142" s="190">
        <f>תקן[[#This Row],[כמות]]</f>
        <v>20</v>
      </c>
      <c r="I1142" s="190">
        <f>תקן[[#This Row],[סהכ עלות]]</f>
        <v>5000</v>
      </c>
      <c r="J1142" s="191"/>
      <c r="K1142" s="179" t="str">
        <f t="shared" si="204"/>
        <v>תא אישי עם נעילה</v>
      </c>
      <c r="L1142" s="180"/>
      <c r="M1142" s="181">
        <f t="shared" si="202"/>
        <v>-20</v>
      </c>
      <c r="N1142" s="181">
        <f t="shared" si="203"/>
        <v>0</v>
      </c>
      <c r="O1142" s="180"/>
      <c r="P1142" s="192"/>
      <c r="Q1142" s="185" t="str">
        <f t="shared" si="198"/>
        <v>תשושים-אופק</v>
      </c>
      <c r="R1142" s="185">
        <f t="shared" si="199"/>
        <v>60</v>
      </c>
      <c r="S1142" s="185" t="str">
        <f t="shared" si="200"/>
        <v>ריהוט</v>
      </c>
      <c r="T1142" s="186" t="str">
        <f t="shared" si="201"/>
        <v>תא אישי עם נעילה</v>
      </c>
      <c r="U1142" s="187">
        <f t="shared" si="195"/>
        <v>0</v>
      </c>
      <c r="V1142" s="181">
        <f t="shared" si="196"/>
        <v>-20</v>
      </c>
      <c r="W1142" s="181">
        <f t="shared" si="197"/>
        <v>250</v>
      </c>
      <c r="X1142" s="181">
        <f t="shared" si="205"/>
        <v>0</v>
      </c>
      <c r="Y1142" s="193"/>
      <c r="AA1142" s="189" t="str">
        <f>'טבלה מרכזת תקן מקור'!A1142</f>
        <v>תשושים-אופק</v>
      </c>
      <c r="AB1142" s="189">
        <f>'טבלה מרכזת תקן מקור'!B1142</f>
        <v>60</v>
      </c>
      <c r="AC1142" s="189" t="str">
        <f>'טבלה מרכזת תקן מקור'!C1142</f>
        <v>ריהוט</v>
      </c>
      <c r="AD1142" s="189" t="str">
        <f>'טבלה מרכזת תקן מקור'!D1142</f>
        <v>מלתחה</v>
      </c>
      <c r="AE1142" s="189" t="str">
        <f>'טבלה מרכזת תקן מקור'!E1142</f>
        <v>תא אישי עם נעילה</v>
      </c>
      <c r="AF1142" s="189">
        <f>'טבלה מרכזת תקן מקור'!F1142</f>
        <v>250</v>
      </c>
      <c r="AG1142" s="189">
        <f>'טבלה מרכזת תקן מקור'!G1142</f>
        <v>20</v>
      </c>
      <c r="AH1142" s="189">
        <f>'טבלה מרכזת תקן מקור'!H1142</f>
        <v>5000</v>
      </c>
    </row>
    <row r="1143" spans="2:34" ht="15" thickBot="1" x14ac:dyDescent="0.25">
      <c r="B1143" s="190" t="str">
        <f>תקן[[#This Row],[סוג מרכז]]</f>
        <v>תשושים-אופק</v>
      </c>
      <c r="C1143" s="190">
        <f>תקן[[#This Row],[גודל מרכז]]</f>
        <v>60</v>
      </c>
      <c r="D1143" s="190" t="str">
        <f>תקן[[#This Row],[סוג פריט]]</f>
        <v>ריהוט</v>
      </c>
      <c r="E1143" s="190" t="str">
        <f>תקן[[#This Row],[קטגוריה]]</f>
        <v>שירותי צוות ומלתחה</v>
      </c>
      <c r="F1143" s="177" t="str">
        <f>תקן[[#This Row],[תיאור הפריט]]</f>
        <v>תא אישי עם נעילה</v>
      </c>
      <c r="G1143" s="190">
        <f>תקן[[#This Row],[עלות פריט]]</f>
        <v>250</v>
      </c>
      <c r="H1143" s="190">
        <f>תקן[[#This Row],[כמות]]</f>
        <v>10</v>
      </c>
      <c r="I1143" s="190">
        <f>תקן[[#This Row],[סהכ עלות]]</f>
        <v>2500</v>
      </c>
      <c r="J1143" s="191"/>
      <c r="K1143" s="179" t="str">
        <f t="shared" si="204"/>
        <v>תא אישי עם נעילה</v>
      </c>
      <c r="L1143" s="180"/>
      <c r="M1143" s="181">
        <f t="shared" si="202"/>
        <v>-10</v>
      </c>
      <c r="N1143" s="181">
        <f t="shared" si="203"/>
        <v>0</v>
      </c>
      <c r="O1143" s="180"/>
      <c r="P1143" s="192"/>
      <c r="Q1143" s="185" t="str">
        <f t="shared" si="198"/>
        <v>תשושים-אופק</v>
      </c>
      <c r="R1143" s="185">
        <f t="shared" si="199"/>
        <v>60</v>
      </c>
      <c r="S1143" s="185" t="str">
        <f t="shared" si="200"/>
        <v>ריהוט</v>
      </c>
      <c r="T1143" s="186" t="str">
        <f t="shared" si="201"/>
        <v>תא אישי עם נעילה</v>
      </c>
      <c r="U1143" s="187">
        <f t="shared" si="195"/>
        <v>0</v>
      </c>
      <c r="V1143" s="181">
        <f t="shared" si="196"/>
        <v>-10</v>
      </c>
      <c r="W1143" s="181">
        <f t="shared" si="197"/>
        <v>250</v>
      </c>
      <c r="X1143" s="181">
        <f t="shared" si="205"/>
        <v>0</v>
      </c>
      <c r="Y1143" s="193"/>
      <c r="AA1143" s="189" t="str">
        <f>'טבלה מרכזת תקן מקור'!A1143</f>
        <v>תשושים-אופק</v>
      </c>
      <c r="AB1143" s="189">
        <f>'טבלה מרכזת תקן מקור'!B1143</f>
        <v>60</v>
      </c>
      <c r="AC1143" s="189" t="str">
        <f>'טבלה מרכזת תקן מקור'!C1143</f>
        <v>ריהוט</v>
      </c>
      <c r="AD1143" s="189" t="str">
        <f>'טבלה מרכזת תקן מקור'!D1143</f>
        <v>שירותי צוות ומלתחה</v>
      </c>
      <c r="AE1143" s="189" t="str">
        <f>'טבלה מרכזת תקן מקור'!E1143</f>
        <v>תא אישי עם נעילה</v>
      </c>
      <c r="AF1143" s="189">
        <f>'טבלה מרכזת תקן מקור'!F1143</f>
        <v>250</v>
      </c>
      <c r="AG1143" s="189">
        <f>'טבלה מרכזת תקן מקור'!G1143</f>
        <v>10</v>
      </c>
      <c r="AH1143" s="189">
        <f>'טבלה מרכזת תקן מקור'!H1143</f>
        <v>2500</v>
      </c>
    </row>
    <row r="1144" spans="2:34" ht="15" thickBot="1" x14ac:dyDescent="0.25">
      <c r="B1144" s="190" t="str">
        <f>תקן[[#This Row],[סוג מרכז]]</f>
        <v>תשושים-אופק</v>
      </c>
      <c r="C1144" s="190">
        <f>תקן[[#This Row],[גודל מרכז]]</f>
        <v>90</v>
      </c>
      <c r="D1144" s="190" t="str">
        <f>תקן[[#This Row],[סוג פריט]]</f>
        <v>אביזרים</v>
      </c>
      <c r="E1144" s="190" t="str">
        <f>תקן[[#This Row],[קטגוריה]]</f>
        <v>כללי</v>
      </c>
      <c r="F1144" s="177" t="str">
        <f>תקן[[#This Row],[תיאור הפריט]]</f>
        <v xml:space="preserve"> שילוט לחדרים (תקציב)</v>
      </c>
      <c r="G1144" s="190">
        <f>תקן[[#This Row],[עלות פריט]]</f>
        <v>250</v>
      </c>
      <c r="H1144" s="190">
        <f>תקן[[#This Row],[כמות]]</f>
        <v>12</v>
      </c>
      <c r="I1144" s="190">
        <f>תקן[[#This Row],[סהכ עלות]]</f>
        <v>3000</v>
      </c>
      <c r="J1144" s="191"/>
      <c r="K1144" s="179" t="str">
        <f t="shared" si="204"/>
        <v xml:space="preserve"> שילוט לחדרים (תקציב)</v>
      </c>
      <c r="L1144" s="180"/>
      <c r="M1144" s="181">
        <f t="shared" si="202"/>
        <v>-12</v>
      </c>
      <c r="N1144" s="181">
        <f t="shared" si="203"/>
        <v>0</v>
      </c>
      <c r="O1144" s="180"/>
      <c r="P1144" s="192"/>
      <c r="Q1144" s="185" t="str">
        <f t="shared" si="198"/>
        <v>תשושים-אופק</v>
      </c>
      <c r="R1144" s="185">
        <f t="shared" si="199"/>
        <v>90</v>
      </c>
      <c r="S1144" s="185" t="str">
        <f t="shared" si="200"/>
        <v>אביזרים</v>
      </c>
      <c r="T1144" s="186" t="str">
        <f t="shared" si="201"/>
        <v xml:space="preserve"> שילוט לחדרים (תקציב)</v>
      </c>
      <c r="U1144" s="187">
        <f t="shared" si="195"/>
        <v>0</v>
      </c>
      <c r="V1144" s="181">
        <f t="shared" si="196"/>
        <v>-12</v>
      </c>
      <c r="W1144" s="181">
        <f t="shared" si="197"/>
        <v>250</v>
      </c>
      <c r="X1144" s="181">
        <f t="shared" si="205"/>
        <v>0</v>
      </c>
      <c r="Y1144" s="193"/>
      <c r="AA1144" s="189" t="str">
        <f>'טבלה מרכזת תקן מקור'!A1144</f>
        <v>תשושים-אופק</v>
      </c>
      <c r="AB1144" s="189">
        <f>'טבלה מרכזת תקן מקור'!B1144</f>
        <v>90</v>
      </c>
      <c r="AC1144" s="189" t="str">
        <f>'טבלה מרכזת תקן מקור'!C1144</f>
        <v>אביזרים</v>
      </c>
      <c r="AD1144" s="189" t="str">
        <f>'טבלה מרכזת תקן מקור'!D1144</f>
        <v>כללי</v>
      </c>
      <c r="AE1144" s="189" t="str">
        <f>'טבלה מרכזת תקן מקור'!E1144</f>
        <v xml:space="preserve"> שילוט לחדרים (תקציב)</v>
      </c>
      <c r="AF1144" s="189">
        <f>'טבלה מרכזת תקן מקור'!F1144</f>
        <v>250</v>
      </c>
      <c r="AG1144" s="189">
        <f>'טבלה מרכזת תקן מקור'!G1144</f>
        <v>12</v>
      </c>
      <c r="AH1144" s="189">
        <f>'טבלה מרכזת תקן מקור'!H1144</f>
        <v>3000</v>
      </c>
    </row>
    <row r="1145" spans="2:34" ht="29.25" thickBot="1" x14ac:dyDescent="0.25">
      <c r="B1145" s="190" t="str">
        <f>תקן[[#This Row],[סוג מרכז]]</f>
        <v>תשושים-אופק</v>
      </c>
      <c r="C1145" s="190">
        <f>תקן[[#This Row],[גודל מרכז]]</f>
        <v>90</v>
      </c>
      <c r="D1145" s="190" t="str">
        <f>תקן[[#This Row],[סוג פריט]]</f>
        <v>אביזרים</v>
      </c>
      <c r="E1145" s="190" t="str">
        <f>תקן[[#This Row],[קטגוריה]]</f>
        <v>חדר מזכירות וקבלה</v>
      </c>
      <c r="F1145" s="177" t="str">
        <f>תקן[[#This Row],[תיאור הפריט]]</f>
        <v>אביזרים (לוח מודעות, פח, פריטי עיצוב)</v>
      </c>
      <c r="G1145" s="190">
        <f>תקן[[#This Row],[עלות פריט]]</f>
        <v>500</v>
      </c>
      <c r="H1145" s="190">
        <f>תקן[[#This Row],[כמות]]</f>
        <v>1</v>
      </c>
      <c r="I1145" s="190">
        <f>תקן[[#This Row],[סהכ עלות]]</f>
        <v>500</v>
      </c>
      <c r="J1145" s="191"/>
      <c r="K1145" s="179" t="str">
        <f t="shared" si="204"/>
        <v>אביזרים (לוח מודעות, פח, פריטי עיצוב)</v>
      </c>
      <c r="L1145" s="180"/>
      <c r="M1145" s="181">
        <f t="shared" si="202"/>
        <v>-1</v>
      </c>
      <c r="N1145" s="181">
        <f t="shared" si="203"/>
        <v>0</v>
      </c>
      <c r="O1145" s="180"/>
      <c r="P1145" s="192"/>
      <c r="Q1145" s="185" t="str">
        <f t="shared" si="198"/>
        <v>תשושים-אופק</v>
      </c>
      <c r="R1145" s="185">
        <f t="shared" si="199"/>
        <v>90</v>
      </c>
      <c r="S1145" s="185" t="str">
        <f t="shared" si="200"/>
        <v>אביזרים</v>
      </c>
      <c r="T1145" s="186" t="str">
        <f t="shared" si="201"/>
        <v>אביזרים (לוח מודעות, פח, פריטי עיצוב)</v>
      </c>
      <c r="U1145" s="187">
        <f t="shared" si="195"/>
        <v>0</v>
      </c>
      <c r="V1145" s="181">
        <f t="shared" si="196"/>
        <v>-1</v>
      </c>
      <c r="W1145" s="181">
        <f t="shared" si="197"/>
        <v>500</v>
      </c>
      <c r="X1145" s="181">
        <f t="shared" si="205"/>
        <v>0</v>
      </c>
      <c r="Y1145" s="193"/>
      <c r="AA1145" s="189" t="str">
        <f>'טבלה מרכזת תקן מקור'!A1145</f>
        <v>תשושים-אופק</v>
      </c>
      <c r="AB1145" s="189">
        <f>'טבלה מרכזת תקן מקור'!B1145</f>
        <v>90</v>
      </c>
      <c r="AC1145" s="189" t="str">
        <f>'טבלה מרכזת תקן מקור'!C1145</f>
        <v>אביזרים</v>
      </c>
      <c r="AD1145" s="189" t="str">
        <f>'טבלה מרכזת תקן מקור'!D1145</f>
        <v>חדר מזכירות וקבלה</v>
      </c>
      <c r="AE1145" s="189" t="str">
        <f>'טבלה מרכזת תקן מקור'!E1145</f>
        <v>אביזרים (לוח מודעות, פח, פריטי עיצוב)</v>
      </c>
      <c r="AF1145" s="189">
        <f>'טבלה מרכזת תקן מקור'!F1145</f>
        <v>500</v>
      </c>
      <c r="AG1145" s="189">
        <f>'טבלה מרכזת תקן מקור'!G1145</f>
        <v>1</v>
      </c>
      <c r="AH1145" s="189">
        <f>'טבלה מרכזת תקן מקור'!H1145</f>
        <v>500</v>
      </c>
    </row>
    <row r="1146" spans="2:34" ht="29.25" thickBot="1" x14ac:dyDescent="0.25">
      <c r="B1146" s="190" t="str">
        <f>תקן[[#This Row],[סוג מרכז]]</f>
        <v>תשושים-אופק</v>
      </c>
      <c r="C1146" s="190">
        <f>תקן[[#This Row],[גודל מרכז]]</f>
        <v>90</v>
      </c>
      <c r="D1146" s="190" t="str">
        <f>תקן[[#This Row],[סוג פריט]]</f>
        <v>אביזרים</v>
      </c>
      <c r="E1146" s="190" t="str">
        <f>תקן[[#This Row],[קטגוריה]]</f>
        <v>חדר מנהל</v>
      </c>
      <c r="F1146" s="177" t="str">
        <f>תקן[[#This Row],[תיאור הפריט]]</f>
        <v>אביזרים (לוח מודעות, פח, פריטי עיצוב)</v>
      </c>
      <c r="G1146" s="190">
        <f>תקן[[#This Row],[עלות פריט]]</f>
        <v>500</v>
      </c>
      <c r="H1146" s="190">
        <f>תקן[[#This Row],[כמות]]</f>
        <v>1</v>
      </c>
      <c r="I1146" s="190">
        <f>תקן[[#This Row],[סהכ עלות]]</f>
        <v>500</v>
      </c>
      <c r="J1146" s="191"/>
      <c r="K1146" s="179" t="str">
        <f t="shared" si="204"/>
        <v>אביזרים (לוח מודעות, פח, פריטי עיצוב)</v>
      </c>
      <c r="L1146" s="180"/>
      <c r="M1146" s="181">
        <f t="shared" si="202"/>
        <v>-1</v>
      </c>
      <c r="N1146" s="181">
        <f t="shared" si="203"/>
        <v>0</v>
      </c>
      <c r="O1146" s="180"/>
      <c r="P1146" s="192"/>
      <c r="Q1146" s="185" t="str">
        <f t="shared" si="198"/>
        <v>תשושים-אופק</v>
      </c>
      <c r="R1146" s="185">
        <f t="shared" si="199"/>
        <v>90</v>
      </c>
      <c r="S1146" s="185" t="str">
        <f t="shared" si="200"/>
        <v>אביזרים</v>
      </c>
      <c r="T1146" s="186" t="str">
        <f t="shared" si="201"/>
        <v>אביזרים (לוח מודעות, פח, פריטי עיצוב)</v>
      </c>
      <c r="U1146" s="187">
        <f t="shared" si="195"/>
        <v>0</v>
      </c>
      <c r="V1146" s="181">
        <f t="shared" si="196"/>
        <v>-1</v>
      </c>
      <c r="W1146" s="181">
        <f t="shared" si="197"/>
        <v>500</v>
      </c>
      <c r="X1146" s="181">
        <f t="shared" si="205"/>
        <v>0</v>
      </c>
      <c r="Y1146" s="193"/>
      <c r="AA1146" s="189" t="str">
        <f>'טבלה מרכזת תקן מקור'!A1146</f>
        <v>תשושים-אופק</v>
      </c>
      <c r="AB1146" s="189">
        <f>'טבלה מרכזת תקן מקור'!B1146</f>
        <v>90</v>
      </c>
      <c r="AC1146" s="189" t="str">
        <f>'טבלה מרכזת תקן מקור'!C1146</f>
        <v>אביזרים</v>
      </c>
      <c r="AD1146" s="189" t="str">
        <f>'טבלה מרכזת תקן מקור'!D1146</f>
        <v>חדר מנהל</v>
      </c>
      <c r="AE1146" s="189" t="str">
        <f>'טבלה מרכזת תקן מקור'!E1146</f>
        <v>אביזרים (לוח מודעות, פח, פריטי עיצוב)</v>
      </c>
      <c r="AF1146" s="189">
        <f>'טבלה מרכזת תקן מקור'!F1146</f>
        <v>500</v>
      </c>
      <c r="AG1146" s="189">
        <f>'טבלה מרכזת תקן מקור'!G1146</f>
        <v>1</v>
      </c>
      <c r="AH1146" s="189">
        <f>'טבלה מרכזת תקן מקור'!H1146</f>
        <v>500</v>
      </c>
    </row>
    <row r="1147" spans="2:34" ht="43.5" thickBot="1" x14ac:dyDescent="0.25">
      <c r="B1147" s="190" t="str">
        <f>תקן[[#This Row],[סוג מרכז]]</f>
        <v>תשושים-אופק</v>
      </c>
      <c r="C1147" s="190">
        <f>תקן[[#This Row],[גודל מרכז]]</f>
        <v>90</v>
      </c>
      <c r="D1147" s="190" t="str">
        <f>תקן[[#This Row],[סוג פריט]]</f>
        <v>אביזרים</v>
      </c>
      <c r="E1147" s="190" t="str">
        <f>תקן[[#This Row],[קטגוריה]]</f>
        <v>שירותי צוות ומלתחה</v>
      </c>
      <c r="F1147" s="177" t="str">
        <f>תקן[[#This Row],[תיאור הפריט]]</f>
        <v>אביזרים (מתקן לסבון נוזלי, מתקן טואלט, מתקן מגבות נייר,פח וכדו')</v>
      </c>
      <c r="G1147" s="190">
        <f>תקן[[#This Row],[עלות פריט]]</f>
        <v>500</v>
      </c>
      <c r="H1147" s="190">
        <f>תקן[[#This Row],[כמות]]</f>
        <v>2</v>
      </c>
      <c r="I1147" s="190">
        <f>תקן[[#This Row],[סהכ עלות]]</f>
        <v>1000</v>
      </c>
      <c r="J1147" s="191"/>
      <c r="K1147" s="179" t="str">
        <f t="shared" si="204"/>
        <v>אביזרים (מתקן לסבון נוזלי, מתקן טואלט, מתקן מגבות נייר,פח וכדו')</v>
      </c>
      <c r="L1147" s="180"/>
      <c r="M1147" s="181">
        <f t="shared" si="202"/>
        <v>-2</v>
      </c>
      <c r="N1147" s="181">
        <f t="shared" si="203"/>
        <v>0</v>
      </c>
      <c r="O1147" s="180"/>
      <c r="P1147" s="192"/>
      <c r="Q1147" s="185" t="str">
        <f t="shared" si="198"/>
        <v>תשושים-אופק</v>
      </c>
      <c r="R1147" s="185">
        <f t="shared" si="199"/>
        <v>90</v>
      </c>
      <c r="S1147" s="185" t="str">
        <f t="shared" si="200"/>
        <v>אביזרים</v>
      </c>
      <c r="T1147" s="186" t="str">
        <f t="shared" si="201"/>
        <v>אביזרים (מתקן לסבון נוזלי, מתקן טואלט, מתקן מגבות נייר,פח וכדו')</v>
      </c>
      <c r="U1147" s="187">
        <f t="shared" si="195"/>
        <v>0</v>
      </c>
      <c r="V1147" s="181">
        <f t="shared" si="196"/>
        <v>-2</v>
      </c>
      <c r="W1147" s="181">
        <f t="shared" si="197"/>
        <v>500</v>
      </c>
      <c r="X1147" s="181">
        <f t="shared" si="205"/>
        <v>0</v>
      </c>
      <c r="Y1147" s="193"/>
      <c r="AA1147" s="189" t="str">
        <f>'טבלה מרכזת תקן מקור'!A1147</f>
        <v>תשושים-אופק</v>
      </c>
      <c r="AB1147" s="189">
        <f>'טבלה מרכזת תקן מקור'!B1147</f>
        <v>90</v>
      </c>
      <c r="AC1147" s="189" t="str">
        <f>'טבלה מרכזת תקן מקור'!C1147</f>
        <v>אביזרים</v>
      </c>
      <c r="AD1147" s="189" t="str">
        <f>'טבלה מרכזת תקן מקור'!D1147</f>
        <v>שירותי צוות ומלתחה</v>
      </c>
      <c r="AE1147" s="189" t="str">
        <f>'טבלה מרכזת תקן מקור'!E1147</f>
        <v>אביזרים (מתקן לסבון נוזלי, מתקן טואלט, מתקן מגבות נייר,פח וכדו')</v>
      </c>
      <c r="AF1147" s="189">
        <f>'טבלה מרכזת תקן מקור'!F1147</f>
        <v>500</v>
      </c>
      <c r="AG1147" s="189">
        <f>'טבלה מרכזת תקן מקור'!G1147</f>
        <v>2</v>
      </c>
      <c r="AH1147" s="189">
        <f>'טבלה מרכזת תקן מקור'!H1147</f>
        <v>1000</v>
      </c>
    </row>
    <row r="1148" spans="2:34" ht="57.75" thickBot="1" x14ac:dyDescent="0.25">
      <c r="B1148" s="190" t="str">
        <f>תקן[[#This Row],[סוג מרכז]]</f>
        <v>תשושים-אופק</v>
      </c>
      <c r="C1148" s="190">
        <f>תקן[[#This Row],[גודל מרכז]]</f>
        <v>90</v>
      </c>
      <c r="D1148" s="190" t="str">
        <f>תקן[[#This Row],[סוג פריט]]</f>
        <v>אביזרים</v>
      </c>
      <c r="E1148" s="190" t="str">
        <f>תקן[[#This Row],[קטגוריה]]</f>
        <v>שירותים ציבוריים</v>
      </c>
      <c r="F1148" s="177" t="str">
        <f>תקן[[#This Row],[תיאור הפריט]]</f>
        <v>אביזרים (מתקן לסבון נוזלי, מתקן טואלט, מתקן מגבות נייר,פח,ידיות אחיזה)</v>
      </c>
      <c r="G1148" s="190">
        <f>תקן[[#This Row],[עלות פריט]]</f>
        <v>500</v>
      </c>
      <c r="H1148" s="190">
        <f>תקן[[#This Row],[כמות]]</f>
        <v>5</v>
      </c>
      <c r="I1148" s="190">
        <f>תקן[[#This Row],[סהכ עלות]]</f>
        <v>2500</v>
      </c>
      <c r="J1148" s="191"/>
      <c r="K1148" s="179" t="str">
        <f t="shared" si="204"/>
        <v>אביזרים (מתקן לסבון נוזלי, מתקן טואלט, מתקן מגבות נייר,פח,ידיות אחיזה)</v>
      </c>
      <c r="L1148" s="180"/>
      <c r="M1148" s="181">
        <f t="shared" si="202"/>
        <v>-5</v>
      </c>
      <c r="N1148" s="181">
        <f t="shared" si="203"/>
        <v>0</v>
      </c>
      <c r="O1148" s="180"/>
      <c r="P1148" s="192"/>
      <c r="Q1148" s="185" t="str">
        <f t="shared" si="198"/>
        <v>תשושים-אופק</v>
      </c>
      <c r="R1148" s="185">
        <f t="shared" si="199"/>
        <v>90</v>
      </c>
      <c r="S1148" s="185" t="str">
        <f t="shared" si="200"/>
        <v>אביזרים</v>
      </c>
      <c r="T1148" s="186" t="str">
        <f t="shared" si="201"/>
        <v>אביזרים (מתקן לסבון נוזלי, מתקן טואלט, מתקן מגבות נייר,פח,ידיות אחיזה)</v>
      </c>
      <c r="U1148" s="187">
        <f t="shared" si="195"/>
        <v>0</v>
      </c>
      <c r="V1148" s="181">
        <f t="shared" si="196"/>
        <v>-5</v>
      </c>
      <c r="W1148" s="181">
        <f t="shared" si="197"/>
        <v>500</v>
      </c>
      <c r="X1148" s="181">
        <f t="shared" si="205"/>
        <v>0</v>
      </c>
      <c r="Y1148" s="193"/>
      <c r="AA1148" s="189" t="str">
        <f>'טבלה מרכזת תקן מקור'!A1148</f>
        <v>תשושים-אופק</v>
      </c>
      <c r="AB1148" s="189">
        <f>'טבלה מרכזת תקן מקור'!B1148</f>
        <v>90</v>
      </c>
      <c r="AC1148" s="189" t="str">
        <f>'טבלה מרכזת תקן מקור'!C1148</f>
        <v>אביזרים</v>
      </c>
      <c r="AD1148" s="189" t="str">
        <f>'טבלה מרכזת תקן מקור'!D1148</f>
        <v>שירותים ציבוריים</v>
      </c>
      <c r="AE1148" s="189" t="str">
        <f>'טבלה מרכזת תקן מקור'!E1148</f>
        <v>אביזרים (מתקן לסבון נוזלי, מתקן טואלט, מתקן מגבות נייר,פח,ידיות אחיזה)</v>
      </c>
      <c r="AF1148" s="189">
        <f>'טבלה מרכזת תקן מקור'!F1148</f>
        <v>500</v>
      </c>
      <c r="AG1148" s="189">
        <f>'טבלה מרכזת תקן מקור'!G1148</f>
        <v>5</v>
      </c>
      <c r="AH1148" s="189">
        <f>'טבלה מרכזת תקן מקור'!H1148</f>
        <v>2500</v>
      </c>
    </row>
    <row r="1149" spans="2:34" ht="57.75" thickBot="1" x14ac:dyDescent="0.25">
      <c r="B1149" s="190" t="str">
        <f>תקן[[#This Row],[סוג מרכז]]</f>
        <v>תשושים-אופק</v>
      </c>
      <c r="C1149" s="190">
        <f>תקן[[#This Row],[גודל מרכז]]</f>
        <v>90</v>
      </c>
      <c r="D1149" s="190" t="str">
        <f>תקן[[#This Row],[סוג פריט]]</f>
        <v>אביזרים</v>
      </c>
      <c r="E1149" s="190" t="str">
        <f>תקן[[#This Row],[קטגוריה]]</f>
        <v>אולם כניסה</v>
      </c>
      <c r="F1149" s="177" t="str">
        <f>תקן[[#This Row],[תיאור הפריט]]</f>
        <v>אביזרים (פח אשפה, מיכלי צמחים, מתקן מטריות, שעון קיר, אביזרי עיצוב)</v>
      </c>
      <c r="G1149" s="190">
        <f>תקן[[#This Row],[עלות פריט]]</f>
        <v>500</v>
      </c>
      <c r="H1149" s="190">
        <f>תקן[[#This Row],[כמות]]</f>
        <v>4</v>
      </c>
      <c r="I1149" s="190">
        <f>תקן[[#This Row],[סהכ עלות]]</f>
        <v>2000</v>
      </c>
      <c r="J1149" s="191"/>
      <c r="K1149" s="179" t="str">
        <f t="shared" si="204"/>
        <v>אביזרים (פח אשפה, מיכלי צמחים, מתקן מטריות, שעון קיר, אביזרי עיצוב)</v>
      </c>
      <c r="L1149" s="180"/>
      <c r="M1149" s="181">
        <f t="shared" si="202"/>
        <v>-4</v>
      </c>
      <c r="N1149" s="181">
        <f t="shared" si="203"/>
        <v>0</v>
      </c>
      <c r="O1149" s="180"/>
      <c r="P1149" s="192"/>
      <c r="Q1149" s="185" t="str">
        <f t="shared" si="198"/>
        <v>תשושים-אופק</v>
      </c>
      <c r="R1149" s="185">
        <f t="shared" si="199"/>
        <v>90</v>
      </c>
      <c r="S1149" s="185" t="str">
        <f t="shared" si="200"/>
        <v>אביזרים</v>
      </c>
      <c r="T1149" s="186" t="str">
        <f t="shared" si="201"/>
        <v>אביזרים (פח אשפה, מיכלי צמחים, מתקן מטריות, שעון קיר, אביזרי עיצוב)</v>
      </c>
      <c r="U1149" s="187">
        <f t="shared" si="195"/>
        <v>0</v>
      </c>
      <c r="V1149" s="181">
        <f t="shared" si="196"/>
        <v>-4</v>
      </c>
      <c r="W1149" s="181">
        <f t="shared" si="197"/>
        <v>500</v>
      </c>
      <c r="X1149" s="181">
        <f t="shared" si="205"/>
        <v>0</v>
      </c>
      <c r="Y1149" s="193"/>
      <c r="AA1149" s="189" t="str">
        <f>'טבלה מרכזת תקן מקור'!A1149</f>
        <v>תשושים-אופק</v>
      </c>
      <c r="AB1149" s="189">
        <f>'טבלה מרכזת תקן מקור'!B1149</f>
        <v>90</v>
      </c>
      <c r="AC1149" s="189" t="str">
        <f>'טבלה מרכזת תקן מקור'!C1149</f>
        <v>אביזרים</v>
      </c>
      <c r="AD1149" s="189" t="str">
        <f>'טבלה מרכזת תקן מקור'!D1149</f>
        <v>אולם כניסה</v>
      </c>
      <c r="AE1149" s="189" t="str">
        <f>'טבלה מרכזת תקן מקור'!E1149</f>
        <v>אביזרים (פח אשפה, מיכלי צמחים, מתקן מטריות, שעון קיר, אביזרי עיצוב)</v>
      </c>
      <c r="AF1149" s="189">
        <f>'טבלה מרכזת תקן מקור'!F1149</f>
        <v>500</v>
      </c>
      <c r="AG1149" s="189">
        <f>'טבלה מרכזת תקן מקור'!G1149</f>
        <v>4</v>
      </c>
      <c r="AH1149" s="189">
        <f>'טבלה מרכזת תקן מקור'!H1149</f>
        <v>2000</v>
      </c>
    </row>
    <row r="1150" spans="2:34" ht="29.25" thickBot="1" x14ac:dyDescent="0.25">
      <c r="B1150" s="190" t="str">
        <f>תקן[[#This Row],[סוג מרכז]]</f>
        <v>תשושים-אופק</v>
      </c>
      <c r="C1150" s="190">
        <f>תקן[[#This Row],[גודל מרכז]]</f>
        <v>90</v>
      </c>
      <c r="D1150" s="190" t="str">
        <f>תקן[[#This Row],[סוג פריט]]</f>
        <v>אביזרים</v>
      </c>
      <c r="E1150" s="190" t="str">
        <f>תקן[[#This Row],[קטגוריה]]</f>
        <v>חצר פעילות ומנוחה</v>
      </c>
      <c r="F1150" s="177" t="str">
        <f>תקן[[#This Row],[תיאור הפריט]]</f>
        <v>אביזרים (פח אשפה, מיכלי צמחים, פריטי עיצוב)</v>
      </c>
      <c r="G1150" s="190">
        <f>תקן[[#This Row],[עלות פריט]]</f>
        <v>500</v>
      </c>
      <c r="H1150" s="190">
        <f>תקן[[#This Row],[כמות]]</f>
        <v>3</v>
      </c>
      <c r="I1150" s="190">
        <f>תקן[[#This Row],[סהכ עלות]]</f>
        <v>1500</v>
      </c>
      <c r="J1150" s="191"/>
      <c r="K1150" s="179" t="str">
        <f t="shared" si="204"/>
        <v>אביזרים (פח אשפה, מיכלי צמחים, פריטי עיצוב)</v>
      </c>
      <c r="L1150" s="180"/>
      <c r="M1150" s="181">
        <f t="shared" si="202"/>
        <v>-3</v>
      </c>
      <c r="N1150" s="181">
        <f t="shared" si="203"/>
        <v>0</v>
      </c>
      <c r="O1150" s="180"/>
      <c r="P1150" s="192"/>
      <c r="Q1150" s="185" t="str">
        <f t="shared" si="198"/>
        <v>תשושים-אופק</v>
      </c>
      <c r="R1150" s="185">
        <f t="shared" si="199"/>
        <v>90</v>
      </c>
      <c r="S1150" s="185" t="str">
        <f t="shared" si="200"/>
        <v>אביזרים</v>
      </c>
      <c r="T1150" s="186" t="str">
        <f t="shared" si="201"/>
        <v>אביזרים (פח אשפה, מיכלי צמחים, פריטי עיצוב)</v>
      </c>
      <c r="U1150" s="187">
        <f t="shared" si="195"/>
        <v>0</v>
      </c>
      <c r="V1150" s="181">
        <f t="shared" si="196"/>
        <v>-3</v>
      </c>
      <c r="W1150" s="181">
        <f t="shared" si="197"/>
        <v>500</v>
      </c>
      <c r="X1150" s="181">
        <f t="shared" si="205"/>
        <v>0</v>
      </c>
      <c r="Y1150" s="193"/>
      <c r="AA1150" s="189" t="str">
        <f>'טבלה מרכזת תקן מקור'!A1150</f>
        <v>תשושים-אופק</v>
      </c>
      <c r="AB1150" s="189">
        <f>'טבלה מרכזת תקן מקור'!B1150</f>
        <v>90</v>
      </c>
      <c r="AC1150" s="189" t="str">
        <f>'טבלה מרכזת תקן מקור'!C1150</f>
        <v>אביזרים</v>
      </c>
      <c r="AD1150" s="189" t="str">
        <f>'טבלה מרכזת תקן מקור'!D1150</f>
        <v>חצר פעילות ומנוחה</v>
      </c>
      <c r="AE1150" s="189" t="str">
        <f>'טבלה מרכזת תקן מקור'!E1150</f>
        <v>אביזרים (פח אשפה, מיכלי צמחים, פריטי עיצוב)</v>
      </c>
      <c r="AF1150" s="189">
        <f>'טבלה מרכזת תקן מקור'!F1150</f>
        <v>500</v>
      </c>
      <c r="AG1150" s="189">
        <f>'טבלה מרכזת תקן מקור'!G1150</f>
        <v>3</v>
      </c>
      <c r="AH1150" s="189">
        <f>'טבלה מרכזת תקן מקור'!H1150</f>
        <v>1500</v>
      </c>
    </row>
    <row r="1151" spans="2:34" ht="15" thickBot="1" x14ac:dyDescent="0.25">
      <c r="B1151" s="190" t="str">
        <f>תקן[[#This Row],[סוג מרכז]]</f>
        <v>תשושים-אופק</v>
      </c>
      <c r="C1151" s="190">
        <f>תקן[[#This Row],[גודל מרכז]]</f>
        <v>90</v>
      </c>
      <c r="D1151" s="190" t="str">
        <f>תקן[[#This Row],[סוג פריט]]</f>
        <v>אביזרים</v>
      </c>
      <c r="E1151" s="190" t="str">
        <f>תקן[[#This Row],[קטגוריה]]</f>
        <v>חדר מחשבים</v>
      </c>
      <c r="F1151" s="177" t="str">
        <f>תקן[[#This Row],[תיאור הפריט]]</f>
        <v>אביזרים (פח, עיצוב וכדו')</v>
      </c>
      <c r="G1151" s="190">
        <f>תקן[[#This Row],[עלות פריט]]</f>
        <v>500</v>
      </c>
      <c r="H1151" s="190">
        <f>תקן[[#This Row],[כמות]]</f>
        <v>2</v>
      </c>
      <c r="I1151" s="190">
        <f>תקן[[#This Row],[סהכ עלות]]</f>
        <v>1000</v>
      </c>
      <c r="J1151" s="191"/>
      <c r="K1151" s="179" t="str">
        <f t="shared" si="204"/>
        <v>אביזרים (פח, עיצוב וכדו')</v>
      </c>
      <c r="L1151" s="180"/>
      <c r="M1151" s="181">
        <f t="shared" si="202"/>
        <v>-2</v>
      </c>
      <c r="N1151" s="181">
        <f t="shared" si="203"/>
        <v>0</v>
      </c>
      <c r="O1151" s="180"/>
      <c r="P1151" s="192"/>
      <c r="Q1151" s="185" t="str">
        <f t="shared" si="198"/>
        <v>תשושים-אופק</v>
      </c>
      <c r="R1151" s="185">
        <f t="shared" si="199"/>
        <v>90</v>
      </c>
      <c r="S1151" s="185" t="str">
        <f t="shared" si="200"/>
        <v>אביזרים</v>
      </c>
      <c r="T1151" s="186" t="str">
        <f t="shared" si="201"/>
        <v>אביזרים (פח, עיצוב וכדו')</v>
      </c>
      <c r="U1151" s="187">
        <f t="shared" si="195"/>
        <v>0</v>
      </c>
      <c r="V1151" s="181">
        <f t="shared" si="196"/>
        <v>-2</v>
      </c>
      <c r="W1151" s="181">
        <f t="shared" si="197"/>
        <v>500</v>
      </c>
      <c r="X1151" s="181">
        <f t="shared" si="205"/>
        <v>0</v>
      </c>
      <c r="Y1151" s="193"/>
      <c r="AA1151" s="189" t="str">
        <f>'טבלה מרכזת תקן מקור'!A1151</f>
        <v>תשושים-אופק</v>
      </c>
      <c r="AB1151" s="189">
        <f>'טבלה מרכזת תקן מקור'!B1151</f>
        <v>90</v>
      </c>
      <c r="AC1151" s="189" t="str">
        <f>'טבלה מרכזת תקן מקור'!C1151</f>
        <v>אביזרים</v>
      </c>
      <c r="AD1151" s="189" t="str">
        <f>'טבלה מרכזת תקן מקור'!D1151</f>
        <v>חדר מחשבים</v>
      </c>
      <c r="AE1151" s="189" t="str">
        <f>'טבלה מרכזת תקן מקור'!E1151</f>
        <v>אביזרים (פח, עיצוב וכדו')</v>
      </c>
      <c r="AF1151" s="189">
        <f>'טבלה מרכזת תקן מקור'!F1151</f>
        <v>500</v>
      </c>
      <c r="AG1151" s="189">
        <f>'טבלה מרכזת תקן מקור'!G1151</f>
        <v>2</v>
      </c>
      <c r="AH1151" s="189">
        <f>'טבלה מרכזת תקן מקור'!H1151</f>
        <v>1000</v>
      </c>
    </row>
    <row r="1152" spans="2:34" ht="29.25" thickBot="1" x14ac:dyDescent="0.25">
      <c r="B1152" s="190" t="str">
        <f>תקן[[#This Row],[סוג מרכז]]</f>
        <v>תשושים-אופק</v>
      </c>
      <c r="C1152" s="190">
        <f>תקן[[#This Row],[גודל מרכז]]</f>
        <v>90</v>
      </c>
      <c r="D1152" s="190" t="str">
        <f>תקן[[#This Row],[סוג פריט]]</f>
        <v>אביזרים</v>
      </c>
      <c r="E1152" s="190" t="str">
        <f>תקן[[#This Row],[קטגוריה]]</f>
        <v>מחסנים - מטבח, כללי, תעסוקה</v>
      </c>
      <c r="F1152" s="177" t="str">
        <f>תקן[[#This Row],[תיאור הפריט]]</f>
        <v>ארגז כלי עבודה כולל מקדחה ומברגה</v>
      </c>
      <c r="G1152" s="190">
        <f>תקן[[#This Row],[עלות פריט]]</f>
        <v>1300</v>
      </c>
      <c r="H1152" s="190">
        <f>תקן[[#This Row],[כמות]]</f>
        <v>1</v>
      </c>
      <c r="I1152" s="190">
        <f>תקן[[#This Row],[סהכ עלות]]</f>
        <v>1300</v>
      </c>
      <c r="J1152" s="191"/>
      <c r="K1152" s="179" t="str">
        <f t="shared" si="204"/>
        <v>ארגז כלי עבודה כולל מקדחה ומברגה</v>
      </c>
      <c r="L1152" s="180"/>
      <c r="M1152" s="181">
        <f t="shared" si="202"/>
        <v>-1</v>
      </c>
      <c r="N1152" s="181">
        <f t="shared" si="203"/>
        <v>0</v>
      </c>
      <c r="O1152" s="180"/>
      <c r="P1152" s="192"/>
      <c r="Q1152" s="185" t="str">
        <f t="shared" si="198"/>
        <v>תשושים-אופק</v>
      </c>
      <c r="R1152" s="185">
        <f t="shared" si="199"/>
        <v>90</v>
      </c>
      <c r="S1152" s="185" t="str">
        <f t="shared" si="200"/>
        <v>אביזרים</v>
      </c>
      <c r="T1152" s="186" t="str">
        <f t="shared" si="201"/>
        <v>ארגז כלי עבודה כולל מקדחה ומברגה</v>
      </c>
      <c r="U1152" s="187">
        <f t="shared" si="195"/>
        <v>0</v>
      </c>
      <c r="V1152" s="181">
        <f t="shared" si="196"/>
        <v>-1</v>
      </c>
      <c r="W1152" s="181">
        <f t="shared" si="197"/>
        <v>1300</v>
      </c>
      <c r="X1152" s="181">
        <f t="shared" si="205"/>
        <v>0</v>
      </c>
      <c r="Y1152" s="193"/>
      <c r="AA1152" s="189" t="str">
        <f>'טבלה מרכזת תקן מקור'!A1152</f>
        <v>תשושים-אופק</v>
      </c>
      <c r="AB1152" s="189">
        <f>'טבלה מרכזת תקן מקור'!B1152</f>
        <v>90</v>
      </c>
      <c r="AC1152" s="189" t="str">
        <f>'טבלה מרכזת תקן מקור'!C1152</f>
        <v>אביזרים</v>
      </c>
      <c r="AD1152" s="189" t="str">
        <f>'טבלה מרכזת תקן מקור'!D1152</f>
        <v>מחסנים - מטבח, כללי, תעסוקה</v>
      </c>
      <c r="AE1152" s="189" t="str">
        <f>'טבלה מרכזת תקן מקור'!E1152</f>
        <v>ארגז כלי עבודה כולל מקדחה ומברגה</v>
      </c>
      <c r="AF1152" s="189">
        <f>'טבלה מרכזת תקן מקור'!F1152</f>
        <v>1300</v>
      </c>
      <c r="AG1152" s="189">
        <f>'טבלה מרכזת תקן מקור'!G1152</f>
        <v>1</v>
      </c>
      <c r="AH1152" s="189">
        <f>'טבלה מרכזת תקן מקור'!H1152</f>
        <v>1300</v>
      </c>
    </row>
    <row r="1153" spans="2:34" ht="15" thickBot="1" x14ac:dyDescent="0.25">
      <c r="B1153" s="190" t="str">
        <f>תקן[[#This Row],[סוג מרכז]]</f>
        <v>תשושים-אופק</v>
      </c>
      <c r="C1153" s="190">
        <f>תקן[[#This Row],[גודל מרכז]]</f>
        <v>90</v>
      </c>
      <c r="D1153" s="190" t="str">
        <f>תקן[[#This Row],[סוג פריט]]</f>
        <v>אביזרים</v>
      </c>
      <c r="E1153" s="190" t="str">
        <f>תקן[[#This Row],[קטגוריה]]</f>
        <v>חדר רחצה</v>
      </c>
      <c r="F1153" s="177" t="str">
        <f>תקן[[#This Row],[תיאור הפריט]]</f>
        <v>וילון מקלחת</v>
      </c>
      <c r="G1153" s="190">
        <f>תקן[[#This Row],[עלות פריט]]</f>
        <v>150</v>
      </c>
      <c r="H1153" s="190">
        <f>תקן[[#This Row],[כמות]]</f>
        <v>2</v>
      </c>
      <c r="I1153" s="190">
        <f>תקן[[#This Row],[סהכ עלות]]</f>
        <v>300</v>
      </c>
      <c r="J1153" s="191"/>
      <c r="K1153" s="179" t="str">
        <f t="shared" si="204"/>
        <v>וילון מקלחת</v>
      </c>
      <c r="L1153" s="180"/>
      <c r="M1153" s="181">
        <f t="shared" si="202"/>
        <v>-2</v>
      </c>
      <c r="N1153" s="181">
        <f t="shared" si="203"/>
        <v>0</v>
      </c>
      <c r="O1153" s="180"/>
      <c r="P1153" s="192"/>
      <c r="Q1153" s="185" t="str">
        <f t="shared" si="198"/>
        <v>תשושים-אופק</v>
      </c>
      <c r="R1153" s="185">
        <f t="shared" si="199"/>
        <v>90</v>
      </c>
      <c r="S1153" s="185" t="str">
        <f t="shared" si="200"/>
        <v>אביזרים</v>
      </c>
      <c r="T1153" s="186" t="str">
        <f t="shared" si="201"/>
        <v>וילון מקלחת</v>
      </c>
      <c r="U1153" s="187">
        <f t="shared" si="195"/>
        <v>0</v>
      </c>
      <c r="V1153" s="181">
        <f t="shared" si="196"/>
        <v>-2</v>
      </c>
      <c r="W1153" s="181">
        <f t="shared" si="197"/>
        <v>150</v>
      </c>
      <c r="X1153" s="181">
        <f t="shared" si="205"/>
        <v>0</v>
      </c>
      <c r="Y1153" s="193"/>
      <c r="AA1153" s="189" t="str">
        <f>'טבלה מרכזת תקן מקור'!A1153</f>
        <v>תשושים-אופק</v>
      </c>
      <c r="AB1153" s="189">
        <f>'טבלה מרכזת תקן מקור'!B1153</f>
        <v>90</v>
      </c>
      <c r="AC1153" s="189" t="str">
        <f>'טבלה מרכזת תקן מקור'!C1153</f>
        <v>אביזרים</v>
      </c>
      <c r="AD1153" s="189" t="str">
        <f>'טבלה מרכזת תקן מקור'!D1153</f>
        <v>חדר רחצה</v>
      </c>
      <c r="AE1153" s="189" t="str">
        <f>'טבלה מרכזת תקן מקור'!E1153</f>
        <v>וילון מקלחת</v>
      </c>
      <c r="AF1153" s="189">
        <f>'טבלה מרכזת תקן מקור'!F1153</f>
        <v>150</v>
      </c>
      <c r="AG1153" s="189">
        <f>'טבלה מרכזת תקן מקור'!G1153</f>
        <v>2</v>
      </c>
      <c r="AH1153" s="189">
        <f>'טבלה מרכזת תקן מקור'!H1153</f>
        <v>300</v>
      </c>
    </row>
    <row r="1154" spans="2:34" ht="15" thickBot="1" x14ac:dyDescent="0.25">
      <c r="B1154" s="190" t="str">
        <f>תקן[[#This Row],[סוג מרכז]]</f>
        <v>תשושים-אופק</v>
      </c>
      <c r="C1154" s="190">
        <f>תקן[[#This Row],[גודל מרכז]]</f>
        <v>90</v>
      </c>
      <c r="D1154" s="190" t="str">
        <f>תקן[[#This Row],[סוג פריט]]</f>
        <v>אביזרים</v>
      </c>
      <c r="E1154" s="190" t="str">
        <f>תקן[[#This Row],[קטגוריה]]</f>
        <v>חדר רחצה</v>
      </c>
      <c r="F1154" s="177" t="str">
        <f>תקן[[#This Row],[תיאור הפריט]]</f>
        <v>ידיות אחיזה</v>
      </c>
      <c r="G1154" s="190">
        <f>תקן[[#This Row],[עלות פריט]]</f>
        <v>300</v>
      </c>
      <c r="H1154" s="190">
        <f>תקן[[#This Row],[כמות]]</f>
        <v>2</v>
      </c>
      <c r="I1154" s="190">
        <f>תקן[[#This Row],[סהכ עלות]]</f>
        <v>600</v>
      </c>
      <c r="J1154" s="191"/>
      <c r="K1154" s="179" t="str">
        <f t="shared" si="204"/>
        <v>ידיות אחיזה</v>
      </c>
      <c r="L1154" s="180"/>
      <c r="M1154" s="181">
        <f t="shared" si="202"/>
        <v>-2</v>
      </c>
      <c r="N1154" s="181">
        <f t="shared" si="203"/>
        <v>0</v>
      </c>
      <c r="O1154" s="180"/>
      <c r="P1154" s="192"/>
      <c r="Q1154" s="185" t="str">
        <f t="shared" si="198"/>
        <v>תשושים-אופק</v>
      </c>
      <c r="R1154" s="185">
        <f t="shared" si="199"/>
        <v>90</v>
      </c>
      <c r="S1154" s="185" t="str">
        <f t="shared" si="200"/>
        <v>אביזרים</v>
      </c>
      <c r="T1154" s="186" t="str">
        <f t="shared" si="201"/>
        <v>ידיות אחיזה</v>
      </c>
      <c r="U1154" s="187">
        <f t="shared" si="195"/>
        <v>0</v>
      </c>
      <c r="V1154" s="181">
        <f t="shared" si="196"/>
        <v>-2</v>
      </c>
      <c r="W1154" s="181">
        <f t="shared" si="197"/>
        <v>300</v>
      </c>
      <c r="X1154" s="181">
        <f t="shared" si="205"/>
        <v>0</v>
      </c>
      <c r="Y1154" s="193"/>
      <c r="AA1154" s="189" t="str">
        <f>'טבלה מרכזת תקן מקור'!A1154</f>
        <v>תשושים-אופק</v>
      </c>
      <c r="AB1154" s="189">
        <f>'טבלה מרכזת תקן מקור'!B1154</f>
        <v>90</v>
      </c>
      <c r="AC1154" s="189" t="str">
        <f>'טבלה מרכזת תקן מקור'!C1154</f>
        <v>אביזרים</v>
      </c>
      <c r="AD1154" s="189" t="str">
        <f>'טבלה מרכזת תקן מקור'!D1154</f>
        <v>חדר רחצה</v>
      </c>
      <c r="AE1154" s="189" t="str">
        <f>'טבלה מרכזת תקן מקור'!E1154</f>
        <v>ידיות אחיזה</v>
      </c>
      <c r="AF1154" s="189">
        <f>'טבלה מרכזת תקן מקור'!F1154</f>
        <v>300</v>
      </c>
      <c r="AG1154" s="189">
        <f>'טבלה מרכזת תקן מקור'!G1154</f>
        <v>2</v>
      </c>
      <c r="AH1154" s="189">
        <f>'טבלה מרכזת תקן מקור'!H1154</f>
        <v>600</v>
      </c>
    </row>
    <row r="1155" spans="2:34" ht="15" thickBot="1" x14ac:dyDescent="0.25">
      <c r="B1155" s="190" t="str">
        <f>תקן[[#This Row],[סוג מרכז]]</f>
        <v>תשושים-אופק</v>
      </c>
      <c r="C1155" s="190">
        <f>תקן[[#This Row],[גודל מרכז]]</f>
        <v>90</v>
      </c>
      <c r="D1155" s="190" t="str">
        <f>תקן[[#This Row],[סוג פריט]]</f>
        <v>אביזרים</v>
      </c>
      <c r="E1155" s="190" t="str">
        <f>תקן[[#This Row],[קטגוריה]]</f>
        <v>חדר אוכל</v>
      </c>
      <c r="F1155" s="177" t="str">
        <f>תקן[[#This Row],[תיאור הפריט]]</f>
        <v>לוח מודעות 80/120</v>
      </c>
      <c r="G1155" s="190">
        <f>תקן[[#This Row],[עלות פריט]]</f>
        <v>200</v>
      </c>
      <c r="H1155" s="190">
        <f>תקן[[#This Row],[כמות]]</f>
        <v>2</v>
      </c>
      <c r="I1155" s="190">
        <f>תקן[[#This Row],[סהכ עלות]]</f>
        <v>400</v>
      </c>
      <c r="J1155" s="191"/>
      <c r="K1155" s="179" t="str">
        <f t="shared" si="204"/>
        <v>לוח מודעות 80/120</v>
      </c>
      <c r="L1155" s="180"/>
      <c r="M1155" s="181">
        <f t="shared" si="202"/>
        <v>-2</v>
      </c>
      <c r="N1155" s="181">
        <f t="shared" si="203"/>
        <v>0</v>
      </c>
      <c r="O1155" s="180"/>
      <c r="P1155" s="192"/>
      <c r="Q1155" s="185" t="str">
        <f t="shared" si="198"/>
        <v>תשושים-אופק</v>
      </c>
      <c r="R1155" s="185">
        <f t="shared" si="199"/>
        <v>90</v>
      </c>
      <c r="S1155" s="185" t="str">
        <f t="shared" si="200"/>
        <v>אביזרים</v>
      </c>
      <c r="T1155" s="186" t="str">
        <f t="shared" si="201"/>
        <v>לוח מודעות 80/120</v>
      </c>
      <c r="U1155" s="187">
        <f t="shared" si="195"/>
        <v>0</v>
      </c>
      <c r="V1155" s="181">
        <f t="shared" si="196"/>
        <v>-2</v>
      </c>
      <c r="W1155" s="181">
        <f t="shared" si="197"/>
        <v>200</v>
      </c>
      <c r="X1155" s="181">
        <f t="shared" si="205"/>
        <v>0</v>
      </c>
      <c r="Y1155" s="193"/>
      <c r="AA1155" s="189" t="str">
        <f>'טבלה מרכזת תקן מקור'!A1155</f>
        <v>תשושים-אופק</v>
      </c>
      <c r="AB1155" s="189">
        <f>'טבלה מרכזת תקן מקור'!B1155</f>
        <v>90</v>
      </c>
      <c r="AC1155" s="189" t="str">
        <f>'טבלה מרכזת תקן מקור'!C1155</f>
        <v>אביזרים</v>
      </c>
      <c r="AD1155" s="189" t="str">
        <f>'טבלה מרכזת תקן מקור'!D1155</f>
        <v>חדר אוכל</v>
      </c>
      <c r="AE1155" s="189" t="str">
        <f>'טבלה מרכזת תקן מקור'!E1155</f>
        <v>לוח מודעות 80/120</v>
      </c>
      <c r="AF1155" s="189">
        <f>'טבלה מרכזת תקן מקור'!F1155</f>
        <v>200</v>
      </c>
      <c r="AG1155" s="189">
        <f>'טבלה מרכזת תקן מקור'!G1155</f>
        <v>2</v>
      </c>
      <c r="AH1155" s="189">
        <f>'טבלה מרכזת תקן מקור'!H1155</f>
        <v>400</v>
      </c>
    </row>
    <row r="1156" spans="2:34" ht="15" thickBot="1" x14ac:dyDescent="0.25">
      <c r="B1156" s="190" t="str">
        <f>תקן[[#This Row],[סוג מרכז]]</f>
        <v>תשושים-אופק</v>
      </c>
      <c r="C1156" s="190">
        <f>תקן[[#This Row],[גודל מרכז]]</f>
        <v>90</v>
      </c>
      <c r="D1156" s="190" t="str">
        <f>תקן[[#This Row],[סוג פריט]]</f>
        <v>אביזרים</v>
      </c>
      <c r="E1156" s="190" t="str">
        <f>תקן[[#This Row],[קטגוריה]]</f>
        <v>חדר מחשבים</v>
      </c>
      <c r="F1156" s="177" t="str">
        <f>תקן[[#This Row],[תיאור הפריט]]</f>
        <v>לוח מודעות 80/120</v>
      </c>
      <c r="G1156" s="190">
        <f>תקן[[#This Row],[עלות פריט]]</f>
        <v>200</v>
      </c>
      <c r="H1156" s="190">
        <f>תקן[[#This Row],[כמות]]</f>
        <v>2</v>
      </c>
      <c r="I1156" s="190">
        <f>תקן[[#This Row],[סהכ עלות]]</f>
        <v>400</v>
      </c>
      <c r="J1156" s="191"/>
      <c r="K1156" s="179" t="str">
        <f t="shared" si="204"/>
        <v>לוח מודעות 80/120</v>
      </c>
      <c r="L1156" s="180"/>
      <c r="M1156" s="181">
        <f t="shared" si="202"/>
        <v>-2</v>
      </c>
      <c r="N1156" s="181">
        <f t="shared" si="203"/>
        <v>0</v>
      </c>
      <c r="O1156" s="180"/>
      <c r="P1156" s="192"/>
      <c r="Q1156" s="185" t="str">
        <f t="shared" si="198"/>
        <v>תשושים-אופק</v>
      </c>
      <c r="R1156" s="185">
        <f t="shared" si="199"/>
        <v>90</v>
      </c>
      <c r="S1156" s="185" t="str">
        <f t="shared" si="200"/>
        <v>אביזרים</v>
      </c>
      <c r="T1156" s="186" t="str">
        <f t="shared" si="201"/>
        <v>לוח מודעות 80/120</v>
      </c>
      <c r="U1156" s="187">
        <f t="shared" si="195"/>
        <v>0</v>
      </c>
      <c r="V1156" s="181">
        <f t="shared" si="196"/>
        <v>-2</v>
      </c>
      <c r="W1156" s="181">
        <f t="shared" si="197"/>
        <v>200</v>
      </c>
      <c r="X1156" s="181">
        <f t="shared" si="205"/>
        <v>0</v>
      </c>
      <c r="Y1156" s="193"/>
      <c r="AA1156" s="189" t="str">
        <f>'טבלה מרכזת תקן מקור'!A1156</f>
        <v>תשושים-אופק</v>
      </c>
      <c r="AB1156" s="189">
        <f>'טבלה מרכזת תקן מקור'!B1156</f>
        <v>90</v>
      </c>
      <c r="AC1156" s="189" t="str">
        <f>'טבלה מרכזת תקן מקור'!C1156</f>
        <v>אביזרים</v>
      </c>
      <c r="AD1156" s="189" t="str">
        <f>'טבלה מרכזת תקן מקור'!D1156</f>
        <v>חדר מחשבים</v>
      </c>
      <c r="AE1156" s="189" t="str">
        <f>'טבלה מרכזת תקן מקור'!E1156</f>
        <v>לוח מודעות 80/120</v>
      </c>
      <c r="AF1156" s="189">
        <f>'טבלה מרכזת תקן מקור'!F1156</f>
        <v>200</v>
      </c>
      <c r="AG1156" s="189">
        <f>'טבלה מרכזת תקן מקור'!G1156</f>
        <v>2</v>
      </c>
      <c r="AH1156" s="189">
        <f>'טבלה מרכזת תקן מקור'!H1156</f>
        <v>400</v>
      </c>
    </row>
    <row r="1157" spans="2:34" ht="15" thickBot="1" x14ac:dyDescent="0.25">
      <c r="B1157" s="190" t="str">
        <f>תקן[[#This Row],[סוג מרכז]]</f>
        <v>תשושים-אופק</v>
      </c>
      <c r="C1157" s="190">
        <f>תקן[[#This Row],[גודל מרכז]]</f>
        <v>90</v>
      </c>
      <c r="D1157" s="190" t="str">
        <f>תקן[[#This Row],[סוג פריט]]</f>
        <v>אביזרים</v>
      </c>
      <c r="E1157" s="190" t="str">
        <f>תקן[[#This Row],[קטגוריה]]</f>
        <v>חדרי פעילות/תעסוקה</v>
      </c>
      <c r="F1157" s="177" t="str">
        <f>תקן[[#This Row],[תיאור הפריט]]</f>
        <v>לוח מודעות 80/120</v>
      </c>
      <c r="G1157" s="190">
        <f>תקן[[#This Row],[עלות פריט]]</f>
        <v>200</v>
      </c>
      <c r="H1157" s="190">
        <f>תקן[[#This Row],[כמות]]</f>
        <v>6</v>
      </c>
      <c r="I1157" s="190">
        <f>תקן[[#This Row],[סהכ עלות]]</f>
        <v>1200</v>
      </c>
      <c r="J1157" s="191"/>
      <c r="K1157" s="179" t="str">
        <f t="shared" si="204"/>
        <v>לוח מודעות 80/120</v>
      </c>
      <c r="L1157" s="180"/>
      <c r="M1157" s="181">
        <f t="shared" si="202"/>
        <v>-6</v>
      </c>
      <c r="N1157" s="181">
        <f t="shared" si="203"/>
        <v>0</v>
      </c>
      <c r="O1157" s="180"/>
      <c r="P1157" s="192"/>
      <c r="Q1157" s="185" t="str">
        <f t="shared" si="198"/>
        <v>תשושים-אופק</v>
      </c>
      <c r="R1157" s="185">
        <f t="shared" si="199"/>
        <v>90</v>
      </c>
      <c r="S1157" s="185" t="str">
        <f t="shared" si="200"/>
        <v>אביזרים</v>
      </c>
      <c r="T1157" s="186" t="str">
        <f t="shared" si="201"/>
        <v>לוח מודעות 80/120</v>
      </c>
      <c r="U1157" s="187">
        <f t="shared" si="195"/>
        <v>0</v>
      </c>
      <c r="V1157" s="181">
        <f t="shared" si="196"/>
        <v>-6</v>
      </c>
      <c r="W1157" s="181">
        <f t="shared" si="197"/>
        <v>200</v>
      </c>
      <c r="X1157" s="181">
        <f t="shared" si="205"/>
        <v>0</v>
      </c>
      <c r="Y1157" s="193"/>
      <c r="AA1157" s="189" t="str">
        <f>'טבלה מרכזת תקן מקור'!A1157</f>
        <v>תשושים-אופק</v>
      </c>
      <c r="AB1157" s="189">
        <f>'טבלה מרכזת תקן מקור'!B1157</f>
        <v>90</v>
      </c>
      <c r="AC1157" s="189" t="str">
        <f>'טבלה מרכזת תקן מקור'!C1157</f>
        <v>אביזרים</v>
      </c>
      <c r="AD1157" s="189" t="str">
        <f>'טבלה מרכזת תקן מקור'!D1157</f>
        <v>חדרי פעילות/תעסוקה</v>
      </c>
      <c r="AE1157" s="189" t="str">
        <f>'טבלה מרכזת תקן מקור'!E1157</f>
        <v>לוח מודעות 80/120</v>
      </c>
      <c r="AF1157" s="189">
        <f>'טבלה מרכזת תקן מקור'!F1157</f>
        <v>200</v>
      </c>
      <c r="AG1157" s="189">
        <f>'טבלה מרכזת תקן מקור'!G1157</f>
        <v>6</v>
      </c>
      <c r="AH1157" s="189">
        <f>'טבלה מרכזת תקן מקור'!H1157</f>
        <v>1200</v>
      </c>
    </row>
    <row r="1158" spans="2:34" ht="15" thickBot="1" x14ac:dyDescent="0.25">
      <c r="B1158" s="190" t="str">
        <f>תקן[[#This Row],[סוג מרכז]]</f>
        <v>תשושים-אופק</v>
      </c>
      <c r="C1158" s="190">
        <f>תקן[[#This Row],[גודל מרכז]]</f>
        <v>90</v>
      </c>
      <c r="D1158" s="190" t="str">
        <f>תקן[[#This Row],[סוג פריט]]</f>
        <v>אביזרים</v>
      </c>
      <c r="E1158" s="190" t="str">
        <f>תקן[[#This Row],[קטגוריה]]</f>
        <v>חדרי צוות/רב תחומי</v>
      </c>
      <c r="F1158" s="177" t="str">
        <f>תקן[[#This Row],[תיאור הפריט]]</f>
        <v>לוח מודעות 80/120</v>
      </c>
      <c r="G1158" s="190">
        <f>תקן[[#This Row],[עלות פריט]]</f>
        <v>200</v>
      </c>
      <c r="H1158" s="190">
        <f>תקן[[#This Row],[כמות]]</f>
        <v>3</v>
      </c>
      <c r="I1158" s="190">
        <f>תקן[[#This Row],[סהכ עלות]]</f>
        <v>600</v>
      </c>
      <c r="J1158" s="191"/>
      <c r="K1158" s="179" t="str">
        <f t="shared" si="204"/>
        <v>לוח מודעות 80/120</v>
      </c>
      <c r="L1158" s="180"/>
      <c r="M1158" s="181">
        <f t="shared" si="202"/>
        <v>-3</v>
      </c>
      <c r="N1158" s="181">
        <f t="shared" si="203"/>
        <v>0</v>
      </c>
      <c r="O1158" s="180"/>
      <c r="P1158" s="192"/>
      <c r="Q1158" s="185" t="str">
        <f t="shared" si="198"/>
        <v>תשושים-אופק</v>
      </c>
      <c r="R1158" s="185">
        <f t="shared" si="199"/>
        <v>90</v>
      </c>
      <c r="S1158" s="185" t="str">
        <f t="shared" si="200"/>
        <v>אביזרים</v>
      </c>
      <c r="T1158" s="186" t="str">
        <f t="shared" si="201"/>
        <v>לוח מודעות 80/120</v>
      </c>
      <c r="U1158" s="187">
        <f t="shared" si="195"/>
        <v>0</v>
      </c>
      <c r="V1158" s="181">
        <f t="shared" si="196"/>
        <v>-3</v>
      </c>
      <c r="W1158" s="181">
        <f t="shared" si="197"/>
        <v>200</v>
      </c>
      <c r="X1158" s="181">
        <f t="shared" si="205"/>
        <v>0</v>
      </c>
      <c r="Y1158" s="193"/>
      <c r="AA1158" s="189" t="str">
        <f>'טבלה מרכזת תקן מקור'!A1158</f>
        <v>תשושים-אופק</v>
      </c>
      <c r="AB1158" s="189">
        <f>'טבלה מרכזת תקן מקור'!B1158</f>
        <v>90</v>
      </c>
      <c r="AC1158" s="189" t="str">
        <f>'טבלה מרכזת תקן מקור'!C1158</f>
        <v>אביזרים</v>
      </c>
      <c r="AD1158" s="189" t="str">
        <f>'טבלה מרכזת תקן מקור'!D1158</f>
        <v>חדרי צוות/רב תחומי</v>
      </c>
      <c r="AE1158" s="189" t="str">
        <f>'טבלה מרכזת תקן מקור'!E1158</f>
        <v>לוח מודעות 80/120</v>
      </c>
      <c r="AF1158" s="189">
        <f>'טבלה מרכזת תקן מקור'!F1158</f>
        <v>200</v>
      </c>
      <c r="AG1158" s="189">
        <f>'טבלה מרכזת תקן מקור'!G1158</f>
        <v>3</v>
      </c>
      <c r="AH1158" s="189">
        <f>'טבלה מרכזת תקן מקור'!H1158</f>
        <v>600</v>
      </c>
    </row>
    <row r="1159" spans="2:34" ht="15" thickBot="1" x14ac:dyDescent="0.25">
      <c r="B1159" s="190" t="str">
        <f>תקן[[#This Row],[סוג מרכז]]</f>
        <v>תשושים-אופק</v>
      </c>
      <c r="C1159" s="190">
        <f>תקן[[#This Row],[גודל מרכז]]</f>
        <v>90</v>
      </c>
      <c r="D1159" s="190" t="str">
        <f>תקן[[#This Row],[סוג פריט]]</f>
        <v>אביזרים</v>
      </c>
      <c r="E1159" s="190" t="str">
        <f>תקן[[#This Row],[קטגוריה]]</f>
        <v>כללי</v>
      </c>
      <c r="F1159" s="177" t="str">
        <f>תקן[[#This Row],[תיאור הפריט]]</f>
        <v>מאזני אדם</v>
      </c>
      <c r="G1159" s="190">
        <f>תקן[[#This Row],[עלות פריט]]</f>
        <v>250</v>
      </c>
      <c r="H1159" s="190">
        <f>תקן[[#This Row],[כמות]]</f>
        <v>1</v>
      </c>
      <c r="I1159" s="190">
        <f>תקן[[#This Row],[סהכ עלות]]</f>
        <v>250</v>
      </c>
      <c r="J1159" s="191"/>
      <c r="K1159" s="179" t="str">
        <f t="shared" si="204"/>
        <v>מאזני אדם</v>
      </c>
      <c r="L1159" s="180"/>
      <c r="M1159" s="181">
        <f t="shared" si="202"/>
        <v>-1</v>
      </c>
      <c r="N1159" s="181">
        <f t="shared" si="203"/>
        <v>0</v>
      </c>
      <c r="O1159" s="180"/>
      <c r="P1159" s="192"/>
      <c r="Q1159" s="185" t="str">
        <f t="shared" si="198"/>
        <v>תשושים-אופק</v>
      </c>
      <c r="R1159" s="185">
        <f t="shared" si="199"/>
        <v>90</v>
      </c>
      <c r="S1159" s="185" t="str">
        <f t="shared" si="200"/>
        <v>אביזרים</v>
      </c>
      <c r="T1159" s="186" t="str">
        <f t="shared" si="201"/>
        <v>מאזני אדם</v>
      </c>
      <c r="U1159" s="187">
        <f t="shared" si="195"/>
        <v>0</v>
      </c>
      <c r="V1159" s="181">
        <f t="shared" si="196"/>
        <v>-1</v>
      </c>
      <c r="W1159" s="181">
        <f t="shared" si="197"/>
        <v>250</v>
      </c>
      <c r="X1159" s="181">
        <f t="shared" si="205"/>
        <v>0</v>
      </c>
      <c r="Y1159" s="193"/>
      <c r="AA1159" s="189" t="str">
        <f>'טבלה מרכזת תקן מקור'!A1159</f>
        <v>תשושים-אופק</v>
      </c>
      <c r="AB1159" s="189">
        <f>'טבלה מרכזת תקן מקור'!B1159</f>
        <v>90</v>
      </c>
      <c r="AC1159" s="189" t="str">
        <f>'טבלה מרכזת תקן מקור'!C1159</f>
        <v>אביזרים</v>
      </c>
      <c r="AD1159" s="189" t="str">
        <f>'טבלה מרכזת תקן מקור'!D1159</f>
        <v>כללי</v>
      </c>
      <c r="AE1159" s="189" t="str">
        <f>'טבלה מרכזת תקן מקור'!E1159</f>
        <v>מאזני אדם</v>
      </c>
      <c r="AF1159" s="189">
        <f>'טבלה מרכזת תקן מקור'!F1159</f>
        <v>250</v>
      </c>
      <c r="AG1159" s="189">
        <f>'טבלה מרכזת תקן מקור'!G1159</f>
        <v>1</v>
      </c>
      <c r="AH1159" s="189">
        <f>'טבלה מרכזת תקן מקור'!H1159</f>
        <v>250</v>
      </c>
    </row>
    <row r="1160" spans="2:34" ht="15" thickBot="1" x14ac:dyDescent="0.25">
      <c r="B1160" s="190" t="str">
        <f>תקן[[#This Row],[סוג מרכז]]</f>
        <v>תשושים-אופק</v>
      </c>
      <c r="C1160" s="190">
        <f>תקן[[#This Row],[גודל מרכז]]</f>
        <v>90</v>
      </c>
      <c r="D1160" s="190" t="str">
        <f>תקן[[#This Row],[סוג פריט]]</f>
        <v>אביזרים</v>
      </c>
      <c r="E1160" s="190" t="str">
        <f>תקן[[#This Row],[קטגוריה]]</f>
        <v>חדר רחצה</v>
      </c>
      <c r="F1160" s="177" t="str">
        <f>תקן[[#This Row],[תיאור הפריט]]</f>
        <v>מדף לסבונים + סבוניה</v>
      </c>
      <c r="G1160" s="190">
        <f>תקן[[#This Row],[עלות פריט]]</f>
        <v>350</v>
      </c>
      <c r="H1160" s="190">
        <f>תקן[[#This Row],[כמות]]</f>
        <v>2</v>
      </c>
      <c r="I1160" s="190">
        <f>תקן[[#This Row],[סהכ עלות]]</f>
        <v>700</v>
      </c>
      <c r="J1160" s="191"/>
      <c r="K1160" s="179" t="str">
        <f t="shared" si="204"/>
        <v>מדף לסבונים + סבוניה</v>
      </c>
      <c r="L1160" s="180"/>
      <c r="M1160" s="181">
        <f t="shared" si="202"/>
        <v>-2</v>
      </c>
      <c r="N1160" s="181">
        <f t="shared" si="203"/>
        <v>0</v>
      </c>
      <c r="O1160" s="180"/>
      <c r="P1160" s="192"/>
      <c r="Q1160" s="185" t="str">
        <f t="shared" si="198"/>
        <v>תשושים-אופק</v>
      </c>
      <c r="R1160" s="185">
        <f t="shared" si="199"/>
        <v>90</v>
      </c>
      <c r="S1160" s="185" t="str">
        <f t="shared" si="200"/>
        <v>אביזרים</v>
      </c>
      <c r="T1160" s="186" t="str">
        <f t="shared" si="201"/>
        <v>מדף לסבונים + סבוניה</v>
      </c>
      <c r="U1160" s="187">
        <f t="shared" si="195"/>
        <v>0</v>
      </c>
      <c r="V1160" s="181">
        <f t="shared" si="196"/>
        <v>-2</v>
      </c>
      <c r="W1160" s="181">
        <f t="shared" si="197"/>
        <v>350</v>
      </c>
      <c r="X1160" s="181">
        <f t="shared" si="205"/>
        <v>0</v>
      </c>
      <c r="Y1160" s="193"/>
      <c r="AA1160" s="189" t="str">
        <f>'טבלה מרכזת תקן מקור'!A1160</f>
        <v>תשושים-אופק</v>
      </c>
      <c r="AB1160" s="189">
        <f>'טבלה מרכזת תקן מקור'!B1160</f>
        <v>90</v>
      </c>
      <c r="AC1160" s="189" t="str">
        <f>'טבלה מרכזת תקן מקור'!C1160</f>
        <v>אביזרים</v>
      </c>
      <c r="AD1160" s="189" t="str">
        <f>'טבלה מרכזת תקן מקור'!D1160</f>
        <v>חדר רחצה</v>
      </c>
      <c r="AE1160" s="189" t="str">
        <f>'טבלה מרכזת תקן מקור'!E1160</f>
        <v>מדף לסבונים + סבוניה</v>
      </c>
      <c r="AF1160" s="189">
        <f>'טבלה מרכזת תקן מקור'!F1160</f>
        <v>350</v>
      </c>
      <c r="AG1160" s="189">
        <f>'טבלה מרכזת תקן מקור'!G1160</f>
        <v>2</v>
      </c>
      <c r="AH1160" s="189">
        <f>'טבלה מרכזת תקן מקור'!H1160</f>
        <v>700</v>
      </c>
    </row>
    <row r="1161" spans="2:34" ht="15" thickBot="1" x14ac:dyDescent="0.25">
      <c r="B1161" s="190" t="str">
        <f>תקן[[#This Row],[סוג מרכז]]</f>
        <v>תשושים-אופק</v>
      </c>
      <c r="C1161" s="190">
        <f>תקן[[#This Row],[גודל מרכז]]</f>
        <v>90</v>
      </c>
      <c r="D1161" s="190" t="str">
        <f>תקן[[#This Row],[סוג פריט]]</f>
        <v>אביזרים</v>
      </c>
      <c r="E1161" s="190" t="str">
        <f>תקן[[#This Row],[קטגוריה]]</f>
        <v>שירותים ציבוריים</v>
      </c>
      <c r="F1161" s="177" t="str">
        <f>תקן[[#This Row],[תיאור הפריט]]</f>
        <v>מושב הגבהה לשירותים</v>
      </c>
      <c r="G1161" s="190">
        <f>תקן[[#This Row],[עלות פריט]]</f>
        <v>500</v>
      </c>
      <c r="H1161" s="190">
        <f>תקן[[#This Row],[כמות]]</f>
        <v>2</v>
      </c>
      <c r="I1161" s="190">
        <f>תקן[[#This Row],[סהכ עלות]]</f>
        <v>1000</v>
      </c>
      <c r="J1161" s="191"/>
      <c r="K1161" s="179" t="str">
        <f t="shared" si="204"/>
        <v>מושב הגבהה לשירותים</v>
      </c>
      <c r="L1161" s="180"/>
      <c r="M1161" s="181">
        <f t="shared" si="202"/>
        <v>-2</v>
      </c>
      <c r="N1161" s="181">
        <f t="shared" si="203"/>
        <v>0</v>
      </c>
      <c r="O1161" s="180"/>
      <c r="P1161" s="192"/>
      <c r="Q1161" s="185" t="str">
        <f t="shared" si="198"/>
        <v>תשושים-אופק</v>
      </c>
      <c r="R1161" s="185">
        <f t="shared" si="199"/>
        <v>90</v>
      </c>
      <c r="S1161" s="185" t="str">
        <f t="shared" si="200"/>
        <v>אביזרים</v>
      </c>
      <c r="T1161" s="186" t="str">
        <f t="shared" si="201"/>
        <v>מושב הגבהה לשירותים</v>
      </c>
      <c r="U1161" s="187">
        <f t="shared" ref="U1161:U1224" si="206">L1161</f>
        <v>0</v>
      </c>
      <c r="V1161" s="181">
        <f t="shared" ref="V1161:V1224" si="207">M1161</f>
        <v>-2</v>
      </c>
      <c r="W1161" s="181">
        <f t="shared" ref="W1161:W1224" si="208">G1161</f>
        <v>500</v>
      </c>
      <c r="X1161" s="181">
        <f t="shared" si="205"/>
        <v>0</v>
      </c>
      <c r="Y1161" s="193"/>
      <c r="AA1161" s="189" t="str">
        <f>'טבלה מרכזת תקן מקור'!A1161</f>
        <v>תשושים-אופק</v>
      </c>
      <c r="AB1161" s="189">
        <f>'טבלה מרכזת תקן מקור'!B1161</f>
        <v>90</v>
      </c>
      <c r="AC1161" s="189" t="str">
        <f>'טבלה מרכזת תקן מקור'!C1161</f>
        <v>אביזרים</v>
      </c>
      <c r="AD1161" s="189" t="str">
        <f>'טבלה מרכזת תקן מקור'!D1161</f>
        <v>שירותים ציבוריים</v>
      </c>
      <c r="AE1161" s="189" t="str">
        <f>'טבלה מרכזת תקן מקור'!E1161</f>
        <v>מושב הגבהה לשירותים</v>
      </c>
      <c r="AF1161" s="189">
        <f>'טבלה מרכזת תקן מקור'!F1161</f>
        <v>500</v>
      </c>
      <c r="AG1161" s="189">
        <f>'טבלה מרכזת תקן מקור'!G1161</f>
        <v>2</v>
      </c>
      <c r="AH1161" s="189">
        <f>'טבלה מרכזת תקן מקור'!H1161</f>
        <v>1000</v>
      </c>
    </row>
    <row r="1162" spans="2:34" ht="15" thickBot="1" x14ac:dyDescent="0.25">
      <c r="B1162" s="190" t="str">
        <f>תקן[[#This Row],[סוג מרכז]]</f>
        <v>תשושים-אופק</v>
      </c>
      <c r="C1162" s="190">
        <f>תקן[[#This Row],[גודל מרכז]]</f>
        <v>90</v>
      </c>
      <c r="D1162" s="190" t="str">
        <f>תקן[[#This Row],[סוג פריט]]</f>
        <v>אביזרים</v>
      </c>
      <c r="E1162" s="190" t="str">
        <f>תקן[[#This Row],[קטגוריה]]</f>
        <v>כללי</v>
      </c>
      <c r="F1162" s="177" t="str">
        <f>תקן[[#This Row],[תיאור הפריט]]</f>
        <v>מזוזות</v>
      </c>
      <c r="G1162" s="190">
        <f>תקן[[#This Row],[עלות פריט]]</f>
        <v>200</v>
      </c>
      <c r="H1162" s="190">
        <f>תקן[[#This Row],[כמות]]</f>
        <v>12</v>
      </c>
      <c r="I1162" s="190">
        <f>תקן[[#This Row],[סהכ עלות]]</f>
        <v>2400</v>
      </c>
      <c r="J1162" s="191"/>
      <c r="K1162" s="179" t="str">
        <f t="shared" si="204"/>
        <v>מזוזות</v>
      </c>
      <c r="L1162" s="180"/>
      <c r="M1162" s="181">
        <f t="shared" si="202"/>
        <v>-12</v>
      </c>
      <c r="N1162" s="181">
        <f t="shared" si="203"/>
        <v>0</v>
      </c>
      <c r="O1162" s="180"/>
      <c r="P1162" s="192"/>
      <c r="Q1162" s="185" t="str">
        <f t="shared" ref="Q1162:Q1225" si="209">B1162</f>
        <v>תשושים-אופק</v>
      </c>
      <c r="R1162" s="185">
        <f t="shared" ref="R1162:R1225" si="210">C1162</f>
        <v>90</v>
      </c>
      <c r="S1162" s="185" t="str">
        <f t="shared" ref="S1162:S1225" si="211">D1162</f>
        <v>אביזרים</v>
      </c>
      <c r="T1162" s="186" t="str">
        <f t="shared" ref="T1162:T1225" si="212">F1162</f>
        <v>מזוזות</v>
      </c>
      <c r="U1162" s="187">
        <f t="shared" si="206"/>
        <v>0</v>
      </c>
      <c r="V1162" s="181">
        <f t="shared" si="207"/>
        <v>-12</v>
      </c>
      <c r="W1162" s="181">
        <f t="shared" si="208"/>
        <v>200</v>
      </c>
      <c r="X1162" s="181">
        <f t="shared" si="205"/>
        <v>0</v>
      </c>
      <c r="Y1162" s="193"/>
      <c r="AA1162" s="189" t="str">
        <f>'טבלה מרכזת תקן מקור'!A1162</f>
        <v>תשושים-אופק</v>
      </c>
      <c r="AB1162" s="189">
        <f>'טבלה מרכזת תקן מקור'!B1162</f>
        <v>90</v>
      </c>
      <c r="AC1162" s="189" t="str">
        <f>'טבלה מרכזת תקן מקור'!C1162</f>
        <v>אביזרים</v>
      </c>
      <c r="AD1162" s="189" t="str">
        <f>'טבלה מרכזת תקן מקור'!D1162</f>
        <v>כללי</v>
      </c>
      <c r="AE1162" s="189" t="str">
        <f>'טבלה מרכזת תקן מקור'!E1162</f>
        <v>מזוזות</v>
      </c>
      <c r="AF1162" s="189">
        <f>'טבלה מרכזת תקן מקור'!F1162</f>
        <v>200</v>
      </c>
      <c r="AG1162" s="189">
        <f>'טבלה מרכזת תקן מקור'!G1162</f>
        <v>12</v>
      </c>
      <c r="AH1162" s="189">
        <f>'טבלה מרכזת תקן מקור'!H1162</f>
        <v>2400</v>
      </c>
    </row>
    <row r="1163" spans="2:34" ht="29.25" thickBot="1" x14ac:dyDescent="0.25">
      <c r="B1163" s="190" t="str">
        <f>תקן[[#This Row],[סוג מרכז]]</f>
        <v>תשושים-אופק</v>
      </c>
      <c r="C1163" s="190">
        <f>תקן[[#This Row],[גודל מרכז]]</f>
        <v>90</v>
      </c>
      <c r="D1163" s="190" t="str">
        <f>תקן[[#This Row],[סוג פריט]]</f>
        <v>אביזרים</v>
      </c>
      <c r="E1163" s="190" t="str">
        <f>תקן[[#This Row],[קטגוריה]]</f>
        <v>חדרי צוות/רב תחומי</v>
      </c>
      <c r="F1163" s="177" t="str">
        <f>תקן[[#This Row],[תיאור הפריט]]</f>
        <v>מיכל לאיסוף מחטים משומשות</v>
      </c>
      <c r="G1163" s="190">
        <f>תקן[[#This Row],[עלות פריט]]</f>
        <v>50</v>
      </c>
      <c r="H1163" s="190">
        <f>תקן[[#This Row],[כמות]]</f>
        <v>1</v>
      </c>
      <c r="I1163" s="190">
        <f>תקן[[#This Row],[סהכ עלות]]</f>
        <v>50</v>
      </c>
      <c r="J1163" s="191"/>
      <c r="K1163" s="179" t="str">
        <f t="shared" si="204"/>
        <v>מיכל לאיסוף מחטים משומשות</v>
      </c>
      <c r="L1163" s="180"/>
      <c r="M1163" s="181">
        <f t="shared" si="202"/>
        <v>-1</v>
      </c>
      <c r="N1163" s="181">
        <f t="shared" si="203"/>
        <v>0</v>
      </c>
      <c r="O1163" s="180"/>
      <c r="P1163" s="192"/>
      <c r="Q1163" s="185" t="str">
        <f t="shared" si="209"/>
        <v>תשושים-אופק</v>
      </c>
      <c r="R1163" s="185">
        <f t="shared" si="210"/>
        <v>90</v>
      </c>
      <c r="S1163" s="185" t="str">
        <f t="shared" si="211"/>
        <v>אביזרים</v>
      </c>
      <c r="T1163" s="186" t="str">
        <f t="shared" si="212"/>
        <v>מיכל לאיסוף מחטים משומשות</v>
      </c>
      <c r="U1163" s="187">
        <f t="shared" si="206"/>
        <v>0</v>
      </c>
      <c r="V1163" s="181">
        <f t="shared" si="207"/>
        <v>-1</v>
      </c>
      <c r="W1163" s="181">
        <f t="shared" si="208"/>
        <v>50</v>
      </c>
      <c r="X1163" s="181">
        <f t="shared" si="205"/>
        <v>0</v>
      </c>
      <c r="Y1163" s="193"/>
      <c r="AA1163" s="189" t="str">
        <f>'טבלה מרכזת תקן מקור'!A1163</f>
        <v>תשושים-אופק</v>
      </c>
      <c r="AB1163" s="189">
        <f>'טבלה מרכזת תקן מקור'!B1163</f>
        <v>90</v>
      </c>
      <c r="AC1163" s="189" t="str">
        <f>'טבלה מרכזת תקן מקור'!C1163</f>
        <v>אביזרים</v>
      </c>
      <c r="AD1163" s="189" t="str">
        <f>'טבלה מרכזת תקן מקור'!D1163</f>
        <v>חדרי צוות/רב תחומי</v>
      </c>
      <c r="AE1163" s="189" t="str">
        <f>'טבלה מרכזת תקן מקור'!E1163</f>
        <v>מיכל לאיסוף מחטים משומשות</v>
      </c>
      <c r="AF1163" s="189">
        <f>'טבלה מרכזת תקן מקור'!F1163</f>
        <v>50</v>
      </c>
      <c r="AG1163" s="189">
        <f>'טבלה מרכזת תקן מקור'!G1163</f>
        <v>1</v>
      </c>
      <c r="AH1163" s="189">
        <f>'טבלה מרכזת תקן מקור'!H1163</f>
        <v>50</v>
      </c>
    </row>
    <row r="1164" spans="2:34" ht="15" thickBot="1" x14ac:dyDescent="0.25">
      <c r="B1164" s="190" t="str">
        <f>תקן[[#This Row],[סוג מרכז]]</f>
        <v>תשושים-אופק</v>
      </c>
      <c r="C1164" s="190">
        <f>תקן[[#This Row],[גודל מרכז]]</f>
        <v>90</v>
      </c>
      <c r="D1164" s="190" t="str">
        <f>תקן[[#This Row],[סוג פריט]]</f>
        <v>אביזרים</v>
      </c>
      <c r="E1164" s="190" t="str">
        <f>תקן[[#This Row],[קטגוריה]]</f>
        <v>חדרי צוות/רב תחומי</v>
      </c>
      <c r="F1164" s="177" t="str">
        <f>תקן[[#This Row],[תיאור הפריט]]</f>
        <v>מתקן לגלילי נייר חד פעמי</v>
      </c>
      <c r="G1164" s="190">
        <f>תקן[[#This Row],[עלות פריט]]</f>
        <v>150</v>
      </c>
      <c r="H1164" s="190">
        <f>תקן[[#This Row],[כמות]]</f>
        <v>2</v>
      </c>
      <c r="I1164" s="190">
        <f>תקן[[#This Row],[סהכ עלות]]</f>
        <v>300</v>
      </c>
      <c r="J1164" s="191"/>
      <c r="K1164" s="179" t="str">
        <f t="shared" si="204"/>
        <v>מתקן לגלילי נייר חד פעמי</v>
      </c>
      <c r="L1164" s="180"/>
      <c r="M1164" s="181">
        <f t="shared" si="202"/>
        <v>-2</v>
      </c>
      <c r="N1164" s="181">
        <f t="shared" si="203"/>
        <v>0</v>
      </c>
      <c r="O1164" s="180"/>
      <c r="P1164" s="192"/>
      <c r="Q1164" s="185" t="str">
        <f t="shared" si="209"/>
        <v>תשושים-אופק</v>
      </c>
      <c r="R1164" s="185">
        <f t="shared" si="210"/>
        <v>90</v>
      </c>
      <c r="S1164" s="185" t="str">
        <f t="shared" si="211"/>
        <v>אביזרים</v>
      </c>
      <c r="T1164" s="186" t="str">
        <f t="shared" si="212"/>
        <v>מתקן לגלילי נייר חד פעמי</v>
      </c>
      <c r="U1164" s="187">
        <f t="shared" si="206"/>
        <v>0</v>
      </c>
      <c r="V1164" s="181">
        <f t="shared" si="207"/>
        <v>-2</v>
      </c>
      <c r="W1164" s="181">
        <f t="shared" si="208"/>
        <v>150</v>
      </c>
      <c r="X1164" s="181">
        <f t="shared" si="205"/>
        <v>0</v>
      </c>
      <c r="Y1164" s="193"/>
      <c r="AA1164" s="189" t="str">
        <f>'טבלה מרכזת תקן מקור'!A1164</f>
        <v>תשושים-אופק</v>
      </c>
      <c r="AB1164" s="189">
        <f>'טבלה מרכזת תקן מקור'!B1164</f>
        <v>90</v>
      </c>
      <c r="AC1164" s="189" t="str">
        <f>'טבלה מרכזת תקן מקור'!C1164</f>
        <v>אביזרים</v>
      </c>
      <c r="AD1164" s="189" t="str">
        <f>'טבלה מרכזת תקן מקור'!D1164</f>
        <v>חדרי צוות/רב תחומי</v>
      </c>
      <c r="AE1164" s="189" t="str">
        <f>'טבלה מרכזת תקן מקור'!E1164</f>
        <v>מתקן לגלילי נייר חד פעמי</v>
      </c>
      <c r="AF1164" s="189">
        <f>'טבלה מרכזת תקן מקור'!F1164</f>
        <v>150</v>
      </c>
      <c r="AG1164" s="189">
        <f>'טבלה מרכזת תקן מקור'!G1164</f>
        <v>2</v>
      </c>
      <c r="AH1164" s="189">
        <f>'טבלה מרכזת תקן מקור'!H1164</f>
        <v>300</v>
      </c>
    </row>
    <row r="1165" spans="2:34" ht="15" thickBot="1" x14ac:dyDescent="0.25">
      <c r="B1165" s="190" t="str">
        <f>תקן[[#This Row],[סוג מרכז]]</f>
        <v>תשושים-אופק</v>
      </c>
      <c r="C1165" s="190">
        <f>תקן[[#This Row],[גודל מרכז]]</f>
        <v>90</v>
      </c>
      <c r="D1165" s="190" t="str">
        <f>תקן[[#This Row],[סוג פריט]]</f>
        <v>אביזרים</v>
      </c>
      <c r="E1165" s="190" t="str">
        <f>תקן[[#This Row],[קטגוריה]]</f>
        <v>חדר ניקיון</v>
      </c>
      <c r="F1165" s="177" t="str">
        <f>תקן[[#This Row],[תיאור הפריט]]</f>
        <v>סולם</v>
      </c>
      <c r="G1165" s="190">
        <f>תקן[[#This Row],[עלות פריט]]</f>
        <v>650</v>
      </c>
      <c r="H1165" s="190">
        <f>תקן[[#This Row],[כמות]]</f>
        <v>1</v>
      </c>
      <c r="I1165" s="190">
        <f>תקן[[#This Row],[סהכ עלות]]</f>
        <v>650</v>
      </c>
      <c r="J1165" s="191"/>
      <c r="K1165" s="179" t="str">
        <f t="shared" si="204"/>
        <v>סולם</v>
      </c>
      <c r="L1165" s="180"/>
      <c r="M1165" s="181">
        <f t="shared" si="202"/>
        <v>-1</v>
      </c>
      <c r="N1165" s="181">
        <f t="shared" si="203"/>
        <v>0</v>
      </c>
      <c r="O1165" s="180"/>
      <c r="P1165" s="192"/>
      <c r="Q1165" s="185" t="str">
        <f t="shared" si="209"/>
        <v>תשושים-אופק</v>
      </c>
      <c r="R1165" s="185">
        <f t="shared" si="210"/>
        <v>90</v>
      </c>
      <c r="S1165" s="185" t="str">
        <f t="shared" si="211"/>
        <v>אביזרים</v>
      </c>
      <c r="T1165" s="186" t="str">
        <f t="shared" si="212"/>
        <v>סולם</v>
      </c>
      <c r="U1165" s="187">
        <f t="shared" si="206"/>
        <v>0</v>
      </c>
      <c r="V1165" s="181">
        <f t="shared" si="207"/>
        <v>-1</v>
      </c>
      <c r="W1165" s="181">
        <f t="shared" si="208"/>
        <v>650</v>
      </c>
      <c r="X1165" s="181">
        <f t="shared" si="205"/>
        <v>0</v>
      </c>
      <c r="Y1165" s="193"/>
      <c r="AA1165" s="189" t="str">
        <f>'טבלה מרכזת תקן מקור'!A1165</f>
        <v>תשושים-אופק</v>
      </c>
      <c r="AB1165" s="189">
        <f>'טבלה מרכזת תקן מקור'!B1165</f>
        <v>90</v>
      </c>
      <c r="AC1165" s="189" t="str">
        <f>'טבלה מרכזת תקן מקור'!C1165</f>
        <v>אביזרים</v>
      </c>
      <c r="AD1165" s="189" t="str">
        <f>'טבלה מרכזת תקן מקור'!D1165</f>
        <v>חדר ניקיון</v>
      </c>
      <c r="AE1165" s="189" t="str">
        <f>'טבלה מרכזת תקן מקור'!E1165</f>
        <v>סולם</v>
      </c>
      <c r="AF1165" s="189">
        <f>'טבלה מרכזת תקן מקור'!F1165</f>
        <v>650</v>
      </c>
      <c r="AG1165" s="189">
        <f>'טבלה מרכזת תקן מקור'!G1165</f>
        <v>1</v>
      </c>
      <c r="AH1165" s="189">
        <f>'טבלה מרכזת תקן מקור'!H1165</f>
        <v>650</v>
      </c>
    </row>
    <row r="1166" spans="2:34" ht="15" thickBot="1" x14ac:dyDescent="0.25">
      <c r="B1166" s="190" t="str">
        <f>תקן[[#This Row],[סוג מרכז]]</f>
        <v>תשושים-אופק</v>
      </c>
      <c r="C1166" s="190">
        <f>תקן[[#This Row],[גודל מרכז]]</f>
        <v>90</v>
      </c>
      <c r="D1166" s="190" t="str">
        <f>תקן[[#This Row],[סוג פריט]]</f>
        <v>אביזרים</v>
      </c>
      <c r="E1166" s="190" t="str">
        <f>תקן[[#This Row],[קטגוריה]]</f>
        <v>מכבסה</v>
      </c>
      <c r="F1166" s="177" t="str">
        <f>תקן[[#This Row],[תיאור הפריט]]</f>
        <v>סלי כביסה</v>
      </c>
      <c r="G1166" s="190">
        <f>תקן[[#This Row],[עלות פריט]]</f>
        <v>150</v>
      </c>
      <c r="H1166" s="190">
        <f>תקן[[#This Row],[כמות]]</f>
        <v>1</v>
      </c>
      <c r="I1166" s="190">
        <f>תקן[[#This Row],[סהכ עלות]]</f>
        <v>150</v>
      </c>
      <c r="J1166" s="191"/>
      <c r="K1166" s="179" t="str">
        <f t="shared" si="204"/>
        <v>סלי כביסה</v>
      </c>
      <c r="L1166" s="180"/>
      <c r="M1166" s="181">
        <f t="shared" si="202"/>
        <v>-1</v>
      </c>
      <c r="N1166" s="181">
        <f t="shared" si="203"/>
        <v>0</v>
      </c>
      <c r="O1166" s="180"/>
      <c r="P1166" s="192"/>
      <c r="Q1166" s="185" t="str">
        <f t="shared" si="209"/>
        <v>תשושים-אופק</v>
      </c>
      <c r="R1166" s="185">
        <f t="shared" si="210"/>
        <v>90</v>
      </c>
      <c r="S1166" s="185" t="str">
        <f t="shared" si="211"/>
        <v>אביזרים</v>
      </c>
      <c r="T1166" s="186" t="str">
        <f t="shared" si="212"/>
        <v>סלי כביסה</v>
      </c>
      <c r="U1166" s="187">
        <f t="shared" si="206"/>
        <v>0</v>
      </c>
      <c r="V1166" s="181">
        <f t="shared" si="207"/>
        <v>-1</v>
      </c>
      <c r="W1166" s="181">
        <f t="shared" si="208"/>
        <v>150</v>
      </c>
      <c r="X1166" s="181">
        <f t="shared" si="205"/>
        <v>0</v>
      </c>
      <c r="Y1166" s="193"/>
      <c r="AA1166" s="189" t="str">
        <f>'טבלה מרכזת תקן מקור'!A1166</f>
        <v>תשושים-אופק</v>
      </c>
      <c r="AB1166" s="189">
        <f>'טבלה מרכזת תקן מקור'!B1166</f>
        <v>90</v>
      </c>
      <c r="AC1166" s="189" t="str">
        <f>'טבלה מרכזת תקן מקור'!C1166</f>
        <v>אביזרים</v>
      </c>
      <c r="AD1166" s="189" t="str">
        <f>'טבלה מרכזת תקן מקור'!D1166</f>
        <v>מכבסה</v>
      </c>
      <c r="AE1166" s="189" t="str">
        <f>'טבלה מרכזת תקן מקור'!E1166</f>
        <v>סלי כביסה</v>
      </c>
      <c r="AF1166" s="189">
        <f>'טבלה מרכזת תקן מקור'!F1166</f>
        <v>150</v>
      </c>
      <c r="AG1166" s="189">
        <f>'טבלה מרכזת תקן מקור'!G1166</f>
        <v>1</v>
      </c>
      <c r="AH1166" s="189">
        <f>'טבלה מרכזת תקן מקור'!H1166</f>
        <v>150</v>
      </c>
    </row>
    <row r="1167" spans="2:34" ht="29.25" thickBot="1" x14ac:dyDescent="0.25">
      <c r="B1167" s="190" t="str">
        <f>תקן[[#This Row],[סוג מרכז]]</f>
        <v>תשושים-אופק</v>
      </c>
      <c r="C1167" s="190">
        <f>תקן[[#This Row],[גודל מרכז]]</f>
        <v>90</v>
      </c>
      <c r="D1167" s="190" t="str">
        <f>תקן[[#This Row],[סוג פריט]]</f>
        <v>אביזרים</v>
      </c>
      <c r="E1167" s="190" t="str">
        <f>תקן[[#This Row],[קטגוריה]]</f>
        <v>חדרי פעילות/תעסוקה</v>
      </c>
      <c r="F1167" s="177" t="str">
        <f>תקן[[#This Row],[תיאור הפריט]]</f>
        <v>סלסלות אישיות לעבודות הקשישים</v>
      </c>
      <c r="G1167" s="190">
        <f>תקן[[#This Row],[עלות פריט]]</f>
        <v>30</v>
      </c>
      <c r="H1167" s="190">
        <f>תקן[[#This Row],[כמות]]</f>
        <v>45</v>
      </c>
      <c r="I1167" s="190">
        <f>תקן[[#This Row],[סהכ עלות]]</f>
        <v>1350</v>
      </c>
      <c r="J1167" s="191"/>
      <c r="K1167" s="179" t="str">
        <f t="shared" si="204"/>
        <v>סלסלות אישיות לעבודות הקשישים</v>
      </c>
      <c r="L1167" s="180"/>
      <c r="M1167" s="181">
        <f t="shared" si="202"/>
        <v>-45</v>
      </c>
      <c r="N1167" s="181">
        <f t="shared" si="203"/>
        <v>0</v>
      </c>
      <c r="O1167" s="180"/>
      <c r="P1167" s="192"/>
      <c r="Q1167" s="185" t="str">
        <f t="shared" si="209"/>
        <v>תשושים-אופק</v>
      </c>
      <c r="R1167" s="185">
        <f t="shared" si="210"/>
        <v>90</v>
      </c>
      <c r="S1167" s="185" t="str">
        <f t="shared" si="211"/>
        <v>אביזרים</v>
      </c>
      <c r="T1167" s="186" t="str">
        <f t="shared" si="212"/>
        <v>סלסלות אישיות לעבודות הקשישים</v>
      </c>
      <c r="U1167" s="187">
        <f t="shared" si="206"/>
        <v>0</v>
      </c>
      <c r="V1167" s="181">
        <f t="shared" si="207"/>
        <v>-45</v>
      </c>
      <c r="W1167" s="181">
        <f t="shared" si="208"/>
        <v>30</v>
      </c>
      <c r="X1167" s="181">
        <f t="shared" si="205"/>
        <v>0</v>
      </c>
      <c r="Y1167" s="193"/>
      <c r="AA1167" s="189" t="str">
        <f>'טבלה מרכזת תקן מקור'!A1167</f>
        <v>תשושים-אופק</v>
      </c>
      <c r="AB1167" s="189">
        <f>'טבלה מרכזת תקן מקור'!B1167</f>
        <v>90</v>
      </c>
      <c r="AC1167" s="189" t="str">
        <f>'טבלה מרכזת תקן מקור'!C1167</f>
        <v>אביזרים</v>
      </c>
      <c r="AD1167" s="189" t="str">
        <f>'טבלה מרכזת תקן מקור'!D1167</f>
        <v>חדרי פעילות/תעסוקה</v>
      </c>
      <c r="AE1167" s="189" t="str">
        <f>'טבלה מרכזת תקן מקור'!E1167</f>
        <v>סלסלות אישיות לעבודות הקשישים</v>
      </c>
      <c r="AF1167" s="189">
        <f>'טבלה מרכזת תקן מקור'!F1167</f>
        <v>30</v>
      </c>
      <c r="AG1167" s="189">
        <f>'טבלה מרכזת תקן מקור'!G1167</f>
        <v>45</v>
      </c>
      <c r="AH1167" s="189">
        <f>'טבלה מרכזת תקן מקור'!H1167</f>
        <v>1350</v>
      </c>
    </row>
    <row r="1168" spans="2:34" ht="15" thickBot="1" x14ac:dyDescent="0.25">
      <c r="B1168" s="190" t="str">
        <f>תקן[[#This Row],[סוג מרכז]]</f>
        <v>תשושים-אופק</v>
      </c>
      <c r="C1168" s="190">
        <f>תקן[[#This Row],[גודל מרכז]]</f>
        <v>90</v>
      </c>
      <c r="D1168" s="190" t="str">
        <f>תקן[[#This Row],[סוג פריט]]</f>
        <v>אביזרים</v>
      </c>
      <c r="E1168" s="190" t="str">
        <f>תקן[[#This Row],[קטגוריה]]</f>
        <v>חדר ניקיון</v>
      </c>
      <c r="F1168" s="177" t="str">
        <f>תקן[[#This Row],[תיאור הפריט]]</f>
        <v>עגלת ניקיון</v>
      </c>
      <c r="G1168" s="190">
        <f>תקן[[#This Row],[עלות פריט]]</f>
        <v>750</v>
      </c>
      <c r="H1168" s="190">
        <f>תקן[[#This Row],[כמות]]</f>
        <v>1</v>
      </c>
      <c r="I1168" s="190">
        <f>תקן[[#This Row],[סהכ עלות]]</f>
        <v>750</v>
      </c>
      <c r="J1168" s="191"/>
      <c r="K1168" s="179" t="str">
        <f t="shared" si="204"/>
        <v>עגלת ניקיון</v>
      </c>
      <c r="L1168" s="180"/>
      <c r="M1168" s="181">
        <f t="shared" si="202"/>
        <v>-1</v>
      </c>
      <c r="N1168" s="181">
        <f t="shared" si="203"/>
        <v>0</v>
      </c>
      <c r="O1168" s="180"/>
      <c r="P1168" s="192"/>
      <c r="Q1168" s="185" t="str">
        <f t="shared" si="209"/>
        <v>תשושים-אופק</v>
      </c>
      <c r="R1168" s="185">
        <f t="shared" si="210"/>
        <v>90</v>
      </c>
      <c r="S1168" s="185" t="str">
        <f t="shared" si="211"/>
        <v>אביזרים</v>
      </c>
      <c r="T1168" s="186" t="str">
        <f t="shared" si="212"/>
        <v>עגלת ניקיון</v>
      </c>
      <c r="U1168" s="187">
        <f t="shared" si="206"/>
        <v>0</v>
      </c>
      <c r="V1168" s="181">
        <f t="shared" si="207"/>
        <v>-1</v>
      </c>
      <c r="W1168" s="181">
        <f t="shared" si="208"/>
        <v>750</v>
      </c>
      <c r="X1168" s="181">
        <f t="shared" si="205"/>
        <v>0</v>
      </c>
      <c r="Y1168" s="193"/>
      <c r="AA1168" s="189" t="str">
        <f>'טבלה מרכזת תקן מקור'!A1168</f>
        <v>תשושים-אופק</v>
      </c>
      <c r="AB1168" s="189">
        <f>'טבלה מרכזת תקן מקור'!B1168</f>
        <v>90</v>
      </c>
      <c r="AC1168" s="189" t="str">
        <f>'טבלה מרכזת תקן מקור'!C1168</f>
        <v>אביזרים</v>
      </c>
      <c r="AD1168" s="189" t="str">
        <f>'טבלה מרכזת תקן מקור'!D1168</f>
        <v>חדר ניקיון</v>
      </c>
      <c r="AE1168" s="189" t="str">
        <f>'טבלה מרכזת תקן מקור'!E1168</f>
        <v>עגלת ניקיון</v>
      </c>
      <c r="AF1168" s="189">
        <f>'טבלה מרכזת תקן מקור'!F1168</f>
        <v>750</v>
      </c>
      <c r="AG1168" s="189">
        <f>'טבלה מרכזת תקן מקור'!G1168</f>
        <v>1</v>
      </c>
      <c r="AH1168" s="189">
        <f>'טבלה מרכזת תקן מקור'!H1168</f>
        <v>750</v>
      </c>
    </row>
    <row r="1169" spans="2:34" ht="15" thickBot="1" x14ac:dyDescent="0.25">
      <c r="B1169" s="190" t="str">
        <f>תקן[[#This Row],[סוג מרכז]]</f>
        <v>תשושים-אופק</v>
      </c>
      <c r="C1169" s="190">
        <f>תקן[[#This Row],[גודל מרכז]]</f>
        <v>90</v>
      </c>
      <c r="D1169" s="190" t="str">
        <f>תקן[[#This Row],[סוג פריט]]</f>
        <v>אביזרים</v>
      </c>
      <c r="E1169" s="190" t="str">
        <f>תקן[[#This Row],[קטגוריה]]</f>
        <v>חדר ניקיון</v>
      </c>
      <c r="F1169" s="177" t="str">
        <f>תקן[[#This Row],[תיאור הפריט]]</f>
        <v>פח אשפה</v>
      </c>
      <c r="G1169" s="190">
        <f>תקן[[#This Row],[עלות פריט]]</f>
        <v>150</v>
      </c>
      <c r="H1169" s="190">
        <f>תקן[[#This Row],[כמות]]</f>
        <v>1</v>
      </c>
      <c r="I1169" s="190">
        <f>תקן[[#This Row],[סהכ עלות]]</f>
        <v>150</v>
      </c>
      <c r="J1169" s="191"/>
      <c r="K1169" s="179" t="str">
        <f t="shared" si="204"/>
        <v>פח אשפה</v>
      </c>
      <c r="L1169" s="180"/>
      <c r="M1169" s="181">
        <f t="shared" si="202"/>
        <v>-1</v>
      </c>
      <c r="N1169" s="181">
        <f t="shared" si="203"/>
        <v>0</v>
      </c>
      <c r="O1169" s="180"/>
      <c r="P1169" s="192"/>
      <c r="Q1169" s="185" t="str">
        <f t="shared" si="209"/>
        <v>תשושים-אופק</v>
      </c>
      <c r="R1169" s="185">
        <f t="shared" si="210"/>
        <v>90</v>
      </c>
      <c r="S1169" s="185" t="str">
        <f t="shared" si="211"/>
        <v>אביזרים</v>
      </c>
      <c r="T1169" s="186" t="str">
        <f t="shared" si="212"/>
        <v>פח אשפה</v>
      </c>
      <c r="U1169" s="187">
        <f t="shared" si="206"/>
        <v>0</v>
      </c>
      <c r="V1169" s="181">
        <f t="shared" si="207"/>
        <v>-1</v>
      </c>
      <c r="W1169" s="181">
        <f t="shared" si="208"/>
        <v>150</v>
      </c>
      <c r="X1169" s="181">
        <f t="shared" si="205"/>
        <v>0</v>
      </c>
      <c r="Y1169" s="193"/>
      <c r="AA1169" s="189" t="str">
        <f>'טבלה מרכזת תקן מקור'!A1169</f>
        <v>תשושים-אופק</v>
      </c>
      <c r="AB1169" s="189">
        <f>'טבלה מרכזת תקן מקור'!B1169</f>
        <v>90</v>
      </c>
      <c r="AC1169" s="189" t="str">
        <f>'טבלה מרכזת תקן מקור'!C1169</f>
        <v>אביזרים</v>
      </c>
      <c r="AD1169" s="189" t="str">
        <f>'טבלה מרכזת תקן מקור'!D1169</f>
        <v>חדר ניקיון</v>
      </c>
      <c r="AE1169" s="189" t="str">
        <f>'טבלה מרכזת תקן מקור'!E1169</f>
        <v>פח אשפה</v>
      </c>
      <c r="AF1169" s="189">
        <f>'טבלה מרכזת תקן מקור'!F1169</f>
        <v>150</v>
      </c>
      <c r="AG1169" s="189">
        <f>'טבלה מרכזת תקן מקור'!G1169</f>
        <v>1</v>
      </c>
      <c r="AH1169" s="189">
        <f>'טבלה מרכזת תקן מקור'!H1169</f>
        <v>150</v>
      </c>
    </row>
    <row r="1170" spans="2:34" ht="15" thickBot="1" x14ac:dyDescent="0.25">
      <c r="B1170" s="190" t="str">
        <f>תקן[[#This Row],[סוג מרכז]]</f>
        <v>תשושים-אופק</v>
      </c>
      <c r="C1170" s="190">
        <f>תקן[[#This Row],[גודל מרכז]]</f>
        <v>90</v>
      </c>
      <c r="D1170" s="190" t="str">
        <f>תקן[[#This Row],[סוג פריט]]</f>
        <v>אביזרים</v>
      </c>
      <c r="E1170" s="190" t="str">
        <f>תקן[[#This Row],[קטגוריה]]</f>
        <v>חדר רחצה</v>
      </c>
      <c r="F1170" s="177" t="str">
        <f>תקן[[#This Row],[תיאור הפריט]]</f>
        <v>פח אשפה</v>
      </c>
      <c r="G1170" s="190">
        <f>תקן[[#This Row],[עלות פריט]]</f>
        <v>150</v>
      </c>
      <c r="H1170" s="190">
        <f>תקן[[#This Row],[כמות]]</f>
        <v>2</v>
      </c>
      <c r="I1170" s="190">
        <f>תקן[[#This Row],[סהכ עלות]]</f>
        <v>300</v>
      </c>
      <c r="J1170" s="191"/>
      <c r="K1170" s="179" t="str">
        <f t="shared" si="204"/>
        <v>פח אשפה</v>
      </c>
      <c r="L1170" s="180"/>
      <c r="M1170" s="181">
        <f t="shared" si="202"/>
        <v>-2</v>
      </c>
      <c r="N1170" s="181">
        <f t="shared" si="203"/>
        <v>0</v>
      </c>
      <c r="O1170" s="180"/>
      <c r="P1170" s="192"/>
      <c r="Q1170" s="185" t="str">
        <f t="shared" si="209"/>
        <v>תשושים-אופק</v>
      </c>
      <c r="R1170" s="185">
        <f t="shared" si="210"/>
        <v>90</v>
      </c>
      <c r="S1170" s="185" t="str">
        <f t="shared" si="211"/>
        <v>אביזרים</v>
      </c>
      <c r="T1170" s="186" t="str">
        <f t="shared" si="212"/>
        <v>פח אשפה</v>
      </c>
      <c r="U1170" s="187">
        <f t="shared" si="206"/>
        <v>0</v>
      </c>
      <c r="V1170" s="181">
        <f t="shared" si="207"/>
        <v>-2</v>
      </c>
      <c r="W1170" s="181">
        <f t="shared" si="208"/>
        <v>150</v>
      </c>
      <c r="X1170" s="181">
        <f t="shared" si="205"/>
        <v>0</v>
      </c>
      <c r="Y1170" s="193"/>
      <c r="AA1170" s="189" t="str">
        <f>'טבלה מרכזת תקן מקור'!A1170</f>
        <v>תשושים-אופק</v>
      </c>
      <c r="AB1170" s="189">
        <f>'טבלה מרכזת תקן מקור'!B1170</f>
        <v>90</v>
      </c>
      <c r="AC1170" s="189" t="str">
        <f>'טבלה מרכזת תקן מקור'!C1170</f>
        <v>אביזרים</v>
      </c>
      <c r="AD1170" s="189" t="str">
        <f>'טבלה מרכזת תקן מקור'!D1170</f>
        <v>חדר רחצה</v>
      </c>
      <c r="AE1170" s="189" t="str">
        <f>'טבלה מרכזת תקן מקור'!E1170</f>
        <v>פח אשפה</v>
      </c>
      <c r="AF1170" s="189">
        <f>'טבלה מרכזת תקן מקור'!F1170</f>
        <v>150</v>
      </c>
      <c r="AG1170" s="189">
        <f>'טבלה מרכזת תקן מקור'!G1170</f>
        <v>2</v>
      </c>
      <c r="AH1170" s="189">
        <f>'טבלה מרכזת תקן מקור'!H1170</f>
        <v>300</v>
      </c>
    </row>
    <row r="1171" spans="2:34" ht="15" thickBot="1" x14ac:dyDescent="0.25">
      <c r="B1171" s="190" t="str">
        <f>תקן[[#This Row],[סוג מרכז]]</f>
        <v>תשושים-אופק</v>
      </c>
      <c r="C1171" s="190">
        <f>תקן[[#This Row],[גודל מרכז]]</f>
        <v>90</v>
      </c>
      <c r="D1171" s="190" t="str">
        <f>תקן[[#This Row],[סוג פריט]]</f>
        <v>אביזרים</v>
      </c>
      <c r="E1171" s="190" t="str">
        <f>תקן[[#This Row],[קטגוריה]]</f>
        <v>חדרי פעילות/תעסוקה</v>
      </c>
      <c r="F1171" s="177" t="str">
        <f>תקן[[#This Row],[תיאור הפריט]]</f>
        <v>פח אשפה</v>
      </c>
      <c r="G1171" s="190">
        <f>תקן[[#This Row],[עלות פריט]]</f>
        <v>150</v>
      </c>
      <c r="H1171" s="190">
        <f>תקן[[#This Row],[כמות]]</f>
        <v>6</v>
      </c>
      <c r="I1171" s="190">
        <f>תקן[[#This Row],[סהכ עלות]]</f>
        <v>900</v>
      </c>
      <c r="J1171" s="191"/>
      <c r="K1171" s="179" t="str">
        <f t="shared" si="204"/>
        <v>פח אשפה</v>
      </c>
      <c r="L1171" s="180"/>
      <c r="M1171" s="181">
        <f t="shared" ref="M1171:M1219" si="213">IF(L1171-H1171&lt;&gt;0,L1171-H1171,0)</f>
        <v>-6</v>
      </c>
      <c r="N1171" s="181">
        <f t="shared" ref="N1171:N1219" si="214">L1171*G1171</f>
        <v>0</v>
      </c>
      <c r="O1171" s="180"/>
      <c r="P1171" s="192"/>
      <c r="Q1171" s="185" t="str">
        <f t="shared" si="209"/>
        <v>תשושים-אופק</v>
      </c>
      <c r="R1171" s="185">
        <f t="shared" si="210"/>
        <v>90</v>
      </c>
      <c r="S1171" s="185" t="str">
        <f t="shared" si="211"/>
        <v>אביזרים</v>
      </c>
      <c r="T1171" s="186" t="str">
        <f t="shared" si="212"/>
        <v>פח אשפה</v>
      </c>
      <c r="U1171" s="187">
        <f t="shared" si="206"/>
        <v>0</v>
      </c>
      <c r="V1171" s="181">
        <f t="shared" si="207"/>
        <v>-6</v>
      </c>
      <c r="W1171" s="181">
        <f t="shared" si="208"/>
        <v>150</v>
      </c>
      <c r="X1171" s="181">
        <f t="shared" si="205"/>
        <v>0</v>
      </c>
      <c r="Y1171" s="193"/>
      <c r="AA1171" s="189" t="str">
        <f>'טבלה מרכזת תקן מקור'!A1171</f>
        <v>תשושים-אופק</v>
      </c>
      <c r="AB1171" s="189">
        <f>'טבלה מרכזת תקן מקור'!B1171</f>
        <v>90</v>
      </c>
      <c r="AC1171" s="189" t="str">
        <f>'טבלה מרכזת תקן מקור'!C1171</f>
        <v>אביזרים</v>
      </c>
      <c r="AD1171" s="189" t="str">
        <f>'טבלה מרכזת תקן מקור'!D1171</f>
        <v>חדרי פעילות/תעסוקה</v>
      </c>
      <c r="AE1171" s="189" t="str">
        <f>'טבלה מרכזת תקן מקור'!E1171</f>
        <v>פח אשפה</v>
      </c>
      <c r="AF1171" s="189">
        <f>'טבלה מרכזת תקן מקור'!F1171</f>
        <v>150</v>
      </c>
      <c r="AG1171" s="189">
        <f>'טבלה מרכזת תקן מקור'!G1171</f>
        <v>6</v>
      </c>
      <c r="AH1171" s="189">
        <f>'טבלה מרכזת תקן מקור'!H1171</f>
        <v>900</v>
      </c>
    </row>
    <row r="1172" spans="2:34" ht="29.25" thickBot="1" x14ac:dyDescent="0.25">
      <c r="B1172" s="190" t="str">
        <f>תקן[[#This Row],[סוג מרכז]]</f>
        <v>תשושים-אופק</v>
      </c>
      <c r="C1172" s="190">
        <f>תקן[[#This Row],[גודל מרכז]]</f>
        <v>90</v>
      </c>
      <c r="D1172" s="190" t="str">
        <f>תקן[[#This Row],[סוג פריט]]</f>
        <v>אביזרים</v>
      </c>
      <c r="E1172" s="190" t="str">
        <f>תקן[[#This Row],[קטגוריה]]</f>
        <v>חדר אוכל</v>
      </c>
      <c r="F1172" s="177" t="str">
        <f>תקן[[#This Row],[תיאור הפריט]]</f>
        <v>פריטי עיצוב, תמונות, מיכל צמחים וכדו' (תקציב)</v>
      </c>
      <c r="G1172" s="190">
        <f>תקן[[#This Row],[עלות פריט]]</f>
        <v>1000</v>
      </c>
      <c r="H1172" s="190">
        <f>תקן[[#This Row],[כמות]]</f>
        <v>6</v>
      </c>
      <c r="I1172" s="190">
        <f>תקן[[#This Row],[סהכ עלות]]</f>
        <v>6000</v>
      </c>
      <c r="J1172" s="191"/>
      <c r="K1172" s="179" t="str">
        <f t="shared" ref="K1172:K1220" si="215">F1172</f>
        <v>פריטי עיצוב, תמונות, מיכל צמחים וכדו' (תקציב)</v>
      </c>
      <c r="L1172" s="180"/>
      <c r="M1172" s="181">
        <f t="shared" si="213"/>
        <v>-6</v>
      </c>
      <c r="N1172" s="181">
        <f t="shared" si="214"/>
        <v>0</v>
      </c>
      <c r="O1172" s="180"/>
      <c r="P1172" s="192"/>
      <c r="Q1172" s="185" t="str">
        <f t="shared" si="209"/>
        <v>תשושים-אופק</v>
      </c>
      <c r="R1172" s="185">
        <f t="shared" si="210"/>
        <v>90</v>
      </c>
      <c r="S1172" s="185" t="str">
        <f t="shared" si="211"/>
        <v>אביזרים</v>
      </c>
      <c r="T1172" s="186" t="str">
        <f t="shared" si="212"/>
        <v>פריטי עיצוב, תמונות, מיכל צמחים וכדו' (תקציב)</v>
      </c>
      <c r="U1172" s="187">
        <f t="shared" si="206"/>
        <v>0</v>
      </c>
      <c r="V1172" s="181">
        <f t="shared" si="207"/>
        <v>-6</v>
      </c>
      <c r="W1172" s="181">
        <f t="shared" si="208"/>
        <v>1000</v>
      </c>
      <c r="X1172" s="181">
        <f t="shared" ref="X1172:X1220" si="216">W1172*U1172</f>
        <v>0</v>
      </c>
      <c r="Y1172" s="193"/>
      <c r="AA1172" s="189" t="str">
        <f>'טבלה מרכזת תקן מקור'!A1172</f>
        <v>תשושים-אופק</v>
      </c>
      <c r="AB1172" s="189">
        <f>'טבלה מרכזת תקן מקור'!B1172</f>
        <v>90</v>
      </c>
      <c r="AC1172" s="189" t="str">
        <f>'טבלה מרכזת תקן מקור'!C1172</f>
        <v>אביזרים</v>
      </c>
      <c r="AD1172" s="189" t="str">
        <f>'טבלה מרכזת תקן מקור'!D1172</f>
        <v>חדר אוכל</v>
      </c>
      <c r="AE1172" s="189" t="str">
        <f>'טבלה מרכזת תקן מקור'!E1172</f>
        <v>פריטי עיצוב, תמונות, מיכל צמחים וכדו' (תקציב)</v>
      </c>
      <c r="AF1172" s="189">
        <f>'טבלה מרכזת תקן מקור'!F1172</f>
        <v>1000</v>
      </c>
      <c r="AG1172" s="189">
        <f>'טבלה מרכזת תקן מקור'!G1172</f>
        <v>6</v>
      </c>
      <c r="AH1172" s="189">
        <f>'טבלה מרכזת תקן מקור'!H1172</f>
        <v>6000</v>
      </c>
    </row>
    <row r="1173" spans="2:34" ht="15" thickBot="1" x14ac:dyDescent="0.25">
      <c r="B1173" s="190" t="str">
        <f>תקן[[#This Row],[סוג מרכז]]</f>
        <v>תשושים-אופק</v>
      </c>
      <c r="C1173" s="190">
        <f>תקן[[#This Row],[גודל מרכז]]</f>
        <v>90</v>
      </c>
      <c r="D1173" s="190" t="str">
        <f>תקן[[#This Row],[סוג פריט]]</f>
        <v>אביזרים</v>
      </c>
      <c r="E1173" s="190" t="str">
        <f>תקן[[#This Row],[קטגוריה]]</f>
        <v>חדר רחצה</v>
      </c>
      <c r="F1173" s="177" t="str">
        <f>תקן[[#This Row],[תיאור הפריט]]</f>
        <v>קולב בגדים</v>
      </c>
      <c r="G1173" s="190">
        <f>תקן[[#This Row],[עלות פריט]]</f>
        <v>300</v>
      </c>
      <c r="H1173" s="190">
        <f>תקן[[#This Row],[כמות]]</f>
        <v>2</v>
      </c>
      <c r="I1173" s="190">
        <f>תקן[[#This Row],[סהכ עלות]]</f>
        <v>600</v>
      </c>
      <c r="J1173" s="191"/>
      <c r="K1173" s="179" t="str">
        <f t="shared" si="215"/>
        <v>קולב בגדים</v>
      </c>
      <c r="L1173" s="180"/>
      <c r="M1173" s="181">
        <f t="shared" si="213"/>
        <v>-2</v>
      </c>
      <c r="N1173" s="181">
        <f t="shared" si="214"/>
        <v>0</v>
      </c>
      <c r="O1173" s="180"/>
      <c r="P1173" s="192"/>
      <c r="Q1173" s="185" t="str">
        <f t="shared" si="209"/>
        <v>תשושים-אופק</v>
      </c>
      <c r="R1173" s="185">
        <f t="shared" si="210"/>
        <v>90</v>
      </c>
      <c r="S1173" s="185" t="str">
        <f t="shared" si="211"/>
        <v>אביזרים</v>
      </c>
      <c r="T1173" s="186" t="str">
        <f t="shared" si="212"/>
        <v>קולב בגדים</v>
      </c>
      <c r="U1173" s="187">
        <f t="shared" si="206"/>
        <v>0</v>
      </c>
      <c r="V1173" s="181">
        <f t="shared" si="207"/>
        <v>-2</v>
      </c>
      <c r="W1173" s="181">
        <f t="shared" si="208"/>
        <v>300</v>
      </c>
      <c r="X1173" s="181">
        <f t="shared" si="216"/>
        <v>0</v>
      </c>
      <c r="Y1173" s="193"/>
      <c r="AA1173" s="189" t="str">
        <f>'טבלה מרכזת תקן מקור'!A1173</f>
        <v>תשושים-אופק</v>
      </c>
      <c r="AB1173" s="189">
        <f>'טבלה מרכזת תקן מקור'!B1173</f>
        <v>90</v>
      </c>
      <c r="AC1173" s="189" t="str">
        <f>'טבלה מרכזת תקן מקור'!C1173</f>
        <v>אביזרים</v>
      </c>
      <c r="AD1173" s="189" t="str">
        <f>'טבלה מרכזת תקן מקור'!D1173</f>
        <v>חדר רחצה</v>
      </c>
      <c r="AE1173" s="189" t="str">
        <f>'טבלה מרכזת תקן מקור'!E1173</f>
        <v>קולב בגדים</v>
      </c>
      <c r="AF1173" s="189">
        <f>'טבלה מרכזת תקן מקור'!F1173</f>
        <v>300</v>
      </c>
      <c r="AG1173" s="189">
        <f>'טבלה מרכזת תקן מקור'!G1173</f>
        <v>2</v>
      </c>
      <c r="AH1173" s="189">
        <f>'טבלה מרכזת תקן מקור'!H1173</f>
        <v>600</v>
      </c>
    </row>
    <row r="1174" spans="2:34" ht="15" thickBot="1" x14ac:dyDescent="0.25">
      <c r="B1174" s="190" t="str">
        <f>תקן[[#This Row],[סוג מרכז]]</f>
        <v>תשושים-אופק</v>
      </c>
      <c r="C1174" s="190">
        <f>תקן[[#This Row],[גודל מרכז]]</f>
        <v>90</v>
      </c>
      <c r="D1174" s="190" t="str">
        <f>תקן[[#This Row],[סוג פריט]]</f>
        <v>אביזרים</v>
      </c>
      <c r="E1174" s="190" t="str">
        <f>תקן[[#This Row],[קטגוריה]]</f>
        <v>חדרי צוות/רב תחומי</v>
      </c>
      <c r="F1174" s="177" t="str">
        <f>תקן[[#This Row],[תיאור הפריט]]</f>
        <v>קולב בגדים</v>
      </c>
      <c r="G1174" s="190">
        <f>תקן[[#This Row],[עלות פריט]]</f>
        <v>300</v>
      </c>
      <c r="H1174" s="190">
        <f>תקן[[#This Row],[כמות]]</f>
        <v>1</v>
      </c>
      <c r="I1174" s="190">
        <f>תקן[[#This Row],[סהכ עלות]]</f>
        <v>300</v>
      </c>
      <c r="J1174" s="191"/>
      <c r="K1174" s="179" t="str">
        <f t="shared" si="215"/>
        <v>קולב בגדים</v>
      </c>
      <c r="L1174" s="180"/>
      <c r="M1174" s="181">
        <f t="shared" si="213"/>
        <v>-1</v>
      </c>
      <c r="N1174" s="181">
        <f t="shared" si="214"/>
        <v>0</v>
      </c>
      <c r="O1174" s="180"/>
      <c r="P1174" s="192"/>
      <c r="Q1174" s="185" t="str">
        <f t="shared" si="209"/>
        <v>תשושים-אופק</v>
      </c>
      <c r="R1174" s="185">
        <f t="shared" si="210"/>
        <v>90</v>
      </c>
      <c r="S1174" s="185" t="str">
        <f t="shared" si="211"/>
        <v>אביזרים</v>
      </c>
      <c r="T1174" s="186" t="str">
        <f t="shared" si="212"/>
        <v>קולב בגדים</v>
      </c>
      <c r="U1174" s="187">
        <f t="shared" si="206"/>
        <v>0</v>
      </c>
      <c r="V1174" s="181">
        <f t="shared" si="207"/>
        <v>-1</v>
      </c>
      <c r="W1174" s="181">
        <f t="shared" si="208"/>
        <v>300</v>
      </c>
      <c r="X1174" s="181">
        <f t="shared" si="216"/>
        <v>0</v>
      </c>
      <c r="Y1174" s="193"/>
      <c r="AA1174" s="189" t="str">
        <f>'טבלה מרכזת תקן מקור'!A1174</f>
        <v>תשושים-אופק</v>
      </c>
      <c r="AB1174" s="189">
        <f>'טבלה מרכזת תקן מקור'!B1174</f>
        <v>90</v>
      </c>
      <c r="AC1174" s="189" t="str">
        <f>'טבלה מרכזת תקן מקור'!C1174</f>
        <v>אביזרים</v>
      </c>
      <c r="AD1174" s="189" t="str">
        <f>'טבלה מרכזת תקן מקור'!D1174</f>
        <v>חדרי צוות/רב תחומי</v>
      </c>
      <c r="AE1174" s="189" t="str">
        <f>'טבלה מרכזת תקן מקור'!E1174</f>
        <v>קולב בגדים</v>
      </c>
      <c r="AF1174" s="189">
        <f>'טבלה מרכזת תקן מקור'!F1174</f>
        <v>300</v>
      </c>
      <c r="AG1174" s="189">
        <f>'טבלה מרכזת תקן מקור'!G1174</f>
        <v>1</v>
      </c>
      <c r="AH1174" s="189">
        <f>'טבלה מרכזת תקן מקור'!H1174</f>
        <v>300</v>
      </c>
    </row>
    <row r="1175" spans="2:34" ht="15" thickBot="1" x14ac:dyDescent="0.25">
      <c r="B1175" s="190" t="str">
        <f>תקן[[#This Row],[סוג מרכז]]</f>
        <v>תשושים-אופק</v>
      </c>
      <c r="C1175" s="190">
        <f>תקן[[#This Row],[גודל מרכז]]</f>
        <v>90</v>
      </c>
      <c r="D1175" s="190" t="str">
        <f>תקן[[#This Row],[סוג פריט]]</f>
        <v>אביזרים</v>
      </c>
      <c r="E1175" s="190" t="str">
        <f>תקן[[#This Row],[קטגוריה]]</f>
        <v>מכבסה</v>
      </c>
      <c r="F1175" s="177" t="str">
        <f>תקן[[#This Row],[תיאור הפריט]]</f>
        <v>קרש גיהוץ + מגהץ</v>
      </c>
      <c r="G1175" s="190">
        <f>תקן[[#This Row],[עלות פריט]]</f>
        <v>1000</v>
      </c>
      <c r="H1175" s="190">
        <f>תקן[[#This Row],[כמות]]</f>
        <v>1</v>
      </c>
      <c r="I1175" s="190">
        <f>תקן[[#This Row],[סהכ עלות]]</f>
        <v>1000</v>
      </c>
      <c r="J1175" s="191"/>
      <c r="K1175" s="179" t="str">
        <f t="shared" si="215"/>
        <v>קרש גיהוץ + מגהץ</v>
      </c>
      <c r="L1175" s="180"/>
      <c r="M1175" s="181">
        <f t="shared" si="213"/>
        <v>-1</v>
      </c>
      <c r="N1175" s="181">
        <f t="shared" si="214"/>
        <v>0</v>
      </c>
      <c r="O1175" s="180"/>
      <c r="P1175" s="192"/>
      <c r="Q1175" s="185" t="str">
        <f t="shared" si="209"/>
        <v>תשושים-אופק</v>
      </c>
      <c r="R1175" s="185">
        <f t="shared" si="210"/>
        <v>90</v>
      </c>
      <c r="S1175" s="185" t="str">
        <f t="shared" si="211"/>
        <v>אביזרים</v>
      </c>
      <c r="T1175" s="186" t="str">
        <f t="shared" si="212"/>
        <v>קרש גיהוץ + מגהץ</v>
      </c>
      <c r="U1175" s="187">
        <f t="shared" si="206"/>
        <v>0</v>
      </c>
      <c r="V1175" s="181">
        <f t="shared" si="207"/>
        <v>-1</v>
      </c>
      <c r="W1175" s="181">
        <f t="shared" si="208"/>
        <v>1000</v>
      </c>
      <c r="X1175" s="181">
        <f t="shared" si="216"/>
        <v>0</v>
      </c>
      <c r="Y1175" s="193"/>
      <c r="AA1175" s="189" t="str">
        <f>'טבלה מרכזת תקן מקור'!A1175</f>
        <v>תשושים-אופק</v>
      </c>
      <c r="AB1175" s="189">
        <f>'טבלה מרכזת תקן מקור'!B1175</f>
        <v>90</v>
      </c>
      <c r="AC1175" s="189" t="str">
        <f>'טבלה מרכזת תקן מקור'!C1175</f>
        <v>אביזרים</v>
      </c>
      <c r="AD1175" s="189" t="str">
        <f>'טבלה מרכזת תקן מקור'!D1175</f>
        <v>מכבסה</v>
      </c>
      <c r="AE1175" s="189" t="str">
        <f>'טבלה מרכזת תקן מקור'!E1175</f>
        <v>קרש גיהוץ + מגהץ</v>
      </c>
      <c r="AF1175" s="189">
        <f>'טבלה מרכזת תקן מקור'!F1175</f>
        <v>1000</v>
      </c>
      <c r="AG1175" s="189">
        <f>'טבלה מרכזת תקן מקור'!G1175</f>
        <v>1</v>
      </c>
      <c r="AH1175" s="189">
        <f>'טבלה מרכזת תקן מקור'!H1175</f>
        <v>1000</v>
      </c>
    </row>
    <row r="1176" spans="2:34" ht="15" thickBot="1" x14ac:dyDescent="0.25">
      <c r="B1176" s="190" t="str">
        <f>תקן[[#This Row],[סוג מרכז]]</f>
        <v>תשושים-אופק</v>
      </c>
      <c r="C1176" s="190">
        <f>תקן[[#This Row],[גודל מרכז]]</f>
        <v>90</v>
      </c>
      <c r="D1176" s="190" t="str">
        <f>תקן[[#This Row],[סוג פריט]]</f>
        <v>אביזרים</v>
      </c>
      <c r="E1176" s="190" t="str">
        <f>תקן[[#This Row],[קטגוריה]]</f>
        <v>חדר רחצה</v>
      </c>
      <c r="F1176" s="177" t="str">
        <f>תקן[[#This Row],[תיאור הפריט]]</f>
        <v>שטיח למניעת החלקה</v>
      </c>
      <c r="G1176" s="190">
        <f>תקן[[#This Row],[עלות פריט]]</f>
        <v>200</v>
      </c>
      <c r="H1176" s="190">
        <f>תקן[[#This Row],[כמות]]</f>
        <v>2</v>
      </c>
      <c r="I1176" s="190">
        <f>תקן[[#This Row],[סהכ עלות]]</f>
        <v>400</v>
      </c>
      <c r="J1176" s="191"/>
      <c r="K1176" s="179" t="str">
        <f t="shared" si="215"/>
        <v>שטיח למניעת החלקה</v>
      </c>
      <c r="L1176" s="180"/>
      <c r="M1176" s="181">
        <f t="shared" si="213"/>
        <v>-2</v>
      </c>
      <c r="N1176" s="181">
        <f t="shared" si="214"/>
        <v>0</v>
      </c>
      <c r="O1176" s="180"/>
      <c r="P1176" s="192"/>
      <c r="Q1176" s="185" t="str">
        <f t="shared" si="209"/>
        <v>תשושים-אופק</v>
      </c>
      <c r="R1176" s="185">
        <f t="shared" si="210"/>
        <v>90</v>
      </c>
      <c r="S1176" s="185" t="str">
        <f t="shared" si="211"/>
        <v>אביזרים</v>
      </c>
      <c r="T1176" s="186" t="str">
        <f t="shared" si="212"/>
        <v>שטיח למניעת החלקה</v>
      </c>
      <c r="U1176" s="187">
        <f t="shared" si="206"/>
        <v>0</v>
      </c>
      <c r="V1176" s="181">
        <f t="shared" si="207"/>
        <v>-2</v>
      </c>
      <c r="W1176" s="181">
        <f t="shared" si="208"/>
        <v>200</v>
      </c>
      <c r="X1176" s="181">
        <f t="shared" si="216"/>
        <v>0</v>
      </c>
      <c r="Y1176" s="193"/>
      <c r="AA1176" s="189" t="str">
        <f>'טבלה מרכזת תקן מקור'!A1176</f>
        <v>תשושים-אופק</v>
      </c>
      <c r="AB1176" s="189">
        <f>'טבלה מרכזת תקן מקור'!B1176</f>
        <v>90</v>
      </c>
      <c r="AC1176" s="189" t="str">
        <f>'טבלה מרכזת תקן מקור'!C1176</f>
        <v>אביזרים</v>
      </c>
      <c r="AD1176" s="189" t="str">
        <f>'טבלה מרכזת תקן מקור'!D1176</f>
        <v>חדר רחצה</v>
      </c>
      <c r="AE1176" s="189" t="str">
        <f>'טבלה מרכזת תקן מקור'!E1176</f>
        <v>שטיח למניעת החלקה</v>
      </c>
      <c r="AF1176" s="189">
        <f>'טבלה מרכזת תקן מקור'!F1176</f>
        <v>200</v>
      </c>
      <c r="AG1176" s="189">
        <f>'טבלה מרכזת תקן מקור'!G1176</f>
        <v>2</v>
      </c>
      <c r="AH1176" s="189">
        <f>'טבלה מרכזת תקן מקור'!H1176</f>
        <v>400</v>
      </c>
    </row>
    <row r="1177" spans="2:34" ht="29.25" thickBot="1" x14ac:dyDescent="0.25">
      <c r="B1177" s="190" t="str">
        <f>תקן[[#This Row],[סוג מרכז]]</f>
        <v>תשושים-אופק</v>
      </c>
      <c r="C1177" s="190">
        <f>תקן[[#This Row],[גודל מרכז]]</f>
        <v>90</v>
      </c>
      <c r="D1177" s="190" t="str">
        <f>תקן[[#This Row],[סוג פריט]]</f>
        <v>אביזרים</v>
      </c>
      <c r="E1177" s="190" t="str">
        <f>תקן[[#This Row],[קטגוריה]]</f>
        <v>כללי</v>
      </c>
      <c r="F1177" s="177" t="str">
        <f>תקן[[#This Row],[תיאור הפריט]]</f>
        <v>שילוט חיצוני למרכז (תקציב)</v>
      </c>
      <c r="G1177" s="190">
        <f>תקן[[#This Row],[עלות פריט]]</f>
        <v>8000</v>
      </c>
      <c r="H1177" s="190">
        <f>תקן[[#This Row],[כמות]]</f>
        <v>1</v>
      </c>
      <c r="I1177" s="190">
        <f>תקן[[#This Row],[סהכ עלות]]</f>
        <v>8000</v>
      </c>
      <c r="J1177" s="191"/>
      <c r="K1177" s="179" t="str">
        <f t="shared" si="215"/>
        <v>שילוט חיצוני למרכז (תקציב)</v>
      </c>
      <c r="L1177" s="180"/>
      <c r="M1177" s="181">
        <f t="shared" si="213"/>
        <v>-1</v>
      </c>
      <c r="N1177" s="181">
        <f t="shared" si="214"/>
        <v>0</v>
      </c>
      <c r="O1177" s="180"/>
      <c r="P1177" s="192"/>
      <c r="Q1177" s="185" t="str">
        <f t="shared" si="209"/>
        <v>תשושים-אופק</v>
      </c>
      <c r="R1177" s="185">
        <f t="shared" si="210"/>
        <v>90</v>
      </c>
      <c r="S1177" s="185" t="str">
        <f t="shared" si="211"/>
        <v>אביזרים</v>
      </c>
      <c r="T1177" s="186" t="str">
        <f t="shared" si="212"/>
        <v>שילוט חיצוני למרכז (תקציב)</v>
      </c>
      <c r="U1177" s="187">
        <f t="shared" si="206"/>
        <v>0</v>
      </c>
      <c r="V1177" s="181">
        <f t="shared" si="207"/>
        <v>-1</v>
      </c>
      <c r="W1177" s="181">
        <f t="shared" si="208"/>
        <v>8000</v>
      </c>
      <c r="X1177" s="181">
        <f t="shared" si="216"/>
        <v>0</v>
      </c>
      <c r="Y1177" s="193"/>
      <c r="AA1177" s="189" t="str">
        <f>'טבלה מרכזת תקן מקור'!A1177</f>
        <v>תשושים-אופק</v>
      </c>
      <c r="AB1177" s="189">
        <f>'טבלה מרכזת תקן מקור'!B1177</f>
        <v>90</v>
      </c>
      <c r="AC1177" s="189" t="str">
        <f>'טבלה מרכזת תקן מקור'!C1177</f>
        <v>אביזרים</v>
      </c>
      <c r="AD1177" s="189" t="str">
        <f>'טבלה מרכזת תקן מקור'!D1177</f>
        <v>כללי</v>
      </c>
      <c r="AE1177" s="189" t="str">
        <f>'טבלה מרכזת תקן מקור'!E1177</f>
        <v>שילוט חיצוני למרכז (תקציב)</v>
      </c>
      <c r="AF1177" s="189">
        <f>'טבלה מרכזת תקן מקור'!F1177</f>
        <v>8000</v>
      </c>
      <c r="AG1177" s="189">
        <f>'טבלה מרכזת תקן מקור'!G1177</f>
        <v>1</v>
      </c>
      <c r="AH1177" s="189">
        <f>'טבלה מרכזת תקן מקור'!H1177</f>
        <v>8000</v>
      </c>
    </row>
    <row r="1178" spans="2:34" ht="15" thickBot="1" x14ac:dyDescent="0.25">
      <c r="B1178" s="190" t="str">
        <f>תקן[[#This Row],[סוג מרכז]]</f>
        <v>תשושים-אופק</v>
      </c>
      <c r="C1178" s="190">
        <f>תקן[[#This Row],[גודל מרכז]]</f>
        <v>90</v>
      </c>
      <c r="D1178" s="190" t="str">
        <f>תקן[[#This Row],[סוג פריט]]</f>
        <v>אביזרים</v>
      </c>
      <c r="E1178" s="190" t="str">
        <f>תקן[[#This Row],[קטגוריה]]</f>
        <v>כללי</v>
      </c>
      <c r="F1178" s="177" t="str">
        <f>תקן[[#This Row],[תיאור הפריט]]</f>
        <v>שעון נוכחות</v>
      </c>
      <c r="G1178" s="190">
        <f>תקן[[#This Row],[עלות פריט]]</f>
        <v>900</v>
      </c>
      <c r="H1178" s="190">
        <f>תקן[[#This Row],[כמות]]</f>
        <v>1</v>
      </c>
      <c r="I1178" s="190">
        <f>תקן[[#This Row],[סהכ עלות]]</f>
        <v>900</v>
      </c>
      <c r="J1178" s="191"/>
      <c r="K1178" s="179" t="str">
        <f t="shared" si="215"/>
        <v>שעון נוכחות</v>
      </c>
      <c r="L1178" s="180"/>
      <c r="M1178" s="181">
        <f t="shared" si="213"/>
        <v>-1</v>
      </c>
      <c r="N1178" s="181">
        <f t="shared" si="214"/>
        <v>0</v>
      </c>
      <c r="O1178" s="180"/>
      <c r="P1178" s="192"/>
      <c r="Q1178" s="185" t="str">
        <f t="shared" si="209"/>
        <v>תשושים-אופק</v>
      </c>
      <c r="R1178" s="185">
        <f t="shared" si="210"/>
        <v>90</v>
      </c>
      <c r="S1178" s="185" t="str">
        <f t="shared" si="211"/>
        <v>אביזרים</v>
      </c>
      <c r="T1178" s="186" t="str">
        <f t="shared" si="212"/>
        <v>שעון נוכחות</v>
      </c>
      <c r="U1178" s="187">
        <f t="shared" si="206"/>
        <v>0</v>
      </c>
      <c r="V1178" s="181">
        <f t="shared" si="207"/>
        <v>-1</v>
      </c>
      <c r="W1178" s="181">
        <f t="shared" si="208"/>
        <v>900</v>
      </c>
      <c r="X1178" s="181">
        <f t="shared" si="216"/>
        <v>0</v>
      </c>
      <c r="Y1178" s="193"/>
      <c r="AA1178" s="189" t="str">
        <f>'טבלה מרכזת תקן מקור'!A1178</f>
        <v>תשושים-אופק</v>
      </c>
      <c r="AB1178" s="189">
        <f>'טבלה מרכזת תקן מקור'!B1178</f>
        <v>90</v>
      </c>
      <c r="AC1178" s="189" t="str">
        <f>'טבלה מרכזת תקן מקור'!C1178</f>
        <v>אביזרים</v>
      </c>
      <c r="AD1178" s="189" t="str">
        <f>'טבלה מרכזת תקן מקור'!D1178</f>
        <v>כללי</v>
      </c>
      <c r="AE1178" s="189" t="str">
        <f>'טבלה מרכזת תקן מקור'!E1178</f>
        <v>שעון נוכחות</v>
      </c>
      <c r="AF1178" s="189">
        <f>'טבלה מרכזת תקן מקור'!F1178</f>
        <v>900</v>
      </c>
      <c r="AG1178" s="189">
        <f>'טבלה מרכזת תקן מקור'!G1178</f>
        <v>1</v>
      </c>
      <c r="AH1178" s="189">
        <f>'טבלה מרכזת תקן מקור'!H1178</f>
        <v>900</v>
      </c>
    </row>
    <row r="1179" spans="2:34" ht="15" thickBot="1" x14ac:dyDescent="0.25">
      <c r="B1179" s="190" t="str">
        <f>תקן[[#This Row],[סוג מרכז]]</f>
        <v>תשושים-אופק</v>
      </c>
      <c r="C1179" s="190">
        <f>תקן[[#This Row],[גודל מרכז]]</f>
        <v>90</v>
      </c>
      <c r="D1179" s="190" t="str">
        <f>תקן[[#This Row],[סוג פריט]]</f>
        <v>אביזרים</v>
      </c>
      <c r="E1179" s="190" t="str">
        <f>תקן[[#This Row],[קטגוריה]]</f>
        <v>כללי</v>
      </c>
      <c r="F1179" s="177" t="str">
        <f>תקן[[#This Row],[תיאור הפריט]]</f>
        <v>שעון קיר</v>
      </c>
      <c r="G1179" s="190">
        <f>תקן[[#This Row],[עלות פריט]]</f>
        <v>150</v>
      </c>
      <c r="H1179" s="190">
        <f>תקן[[#This Row],[כמות]]</f>
        <v>3</v>
      </c>
      <c r="I1179" s="190">
        <f>תקן[[#This Row],[סהכ עלות]]</f>
        <v>450</v>
      </c>
      <c r="J1179" s="191"/>
      <c r="K1179" s="179" t="str">
        <f t="shared" si="215"/>
        <v>שעון קיר</v>
      </c>
      <c r="L1179" s="180"/>
      <c r="M1179" s="181">
        <f t="shared" si="213"/>
        <v>-3</v>
      </c>
      <c r="N1179" s="181">
        <f t="shared" si="214"/>
        <v>0</v>
      </c>
      <c r="O1179" s="180"/>
      <c r="P1179" s="192"/>
      <c r="Q1179" s="185" t="str">
        <f t="shared" si="209"/>
        <v>תשושים-אופק</v>
      </c>
      <c r="R1179" s="185">
        <f t="shared" si="210"/>
        <v>90</v>
      </c>
      <c r="S1179" s="185" t="str">
        <f t="shared" si="211"/>
        <v>אביזרים</v>
      </c>
      <c r="T1179" s="186" t="str">
        <f t="shared" si="212"/>
        <v>שעון קיר</v>
      </c>
      <c r="U1179" s="187">
        <f t="shared" si="206"/>
        <v>0</v>
      </c>
      <c r="V1179" s="181">
        <f t="shared" si="207"/>
        <v>-3</v>
      </c>
      <c r="W1179" s="181">
        <f t="shared" si="208"/>
        <v>150</v>
      </c>
      <c r="X1179" s="181">
        <f t="shared" si="216"/>
        <v>0</v>
      </c>
      <c r="Y1179" s="193"/>
      <c r="AA1179" s="189" t="str">
        <f>'טבלה מרכזת תקן מקור'!A1179</f>
        <v>תשושים-אופק</v>
      </c>
      <c r="AB1179" s="189">
        <f>'טבלה מרכזת תקן מקור'!B1179</f>
        <v>90</v>
      </c>
      <c r="AC1179" s="189" t="str">
        <f>'טבלה מרכזת תקן מקור'!C1179</f>
        <v>אביזרים</v>
      </c>
      <c r="AD1179" s="189" t="str">
        <f>'טבלה מרכזת תקן מקור'!D1179</f>
        <v>כללי</v>
      </c>
      <c r="AE1179" s="189" t="str">
        <f>'טבלה מרכזת תקן מקור'!E1179</f>
        <v>שעון קיר</v>
      </c>
      <c r="AF1179" s="189">
        <f>'טבלה מרכזת תקן מקור'!F1179</f>
        <v>150</v>
      </c>
      <c r="AG1179" s="189">
        <f>'טבלה מרכזת תקן מקור'!G1179</f>
        <v>3</v>
      </c>
      <c r="AH1179" s="189">
        <f>'טבלה מרכזת תקן מקור'!H1179</f>
        <v>450</v>
      </c>
    </row>
    <row r="1180" spans="2:34" ht="29.25" thickBot="1" x14ac:dyDescent="0.25">
      <c r="B1180" s="190" t="str">
        <f>תקן[[#This Row],[סוג מרכז]]</f>
        <v>תשושים-אופק</v>
      </c>
      <c r="C1180" s="190">
        <f>תקן[[#This Row],[גודל מרכז]]</f>
        <v>90</v>
      </c>
      <c r="D1180" s="190" t="str">
        <f>תקן[[#This Row],[סוג פריט]]</f>
        <v>אביזרים</v>
      </c>
      <c r="E1180" s="190" t="str">
        <f>תקן[[#This Row],[קטגוריה]]</f>
        <v>כללי</v>
      </c>
      <c r="F1180" s="177" t="str">
        <f>תקן[[#This Row],[תיאור הפריט]]</f>
        <v>תמונות וקישוטי קיר (תקציב)</v>
      </c>
      <c r="G1180" s="190">
        <f>תקן[[#This Row],[עלות פריט]]</f>
        <v>2200</v>
      </c>
      <c r="H1180" s="190">
        <f>תקן[[#This Row],[כמות]]</f>
        <v>2</v>
      </c>
      <c r="I1180" s="190">
        <f>תקן[[#This Row],[סהכ עלות]]</f>
        <v>4400</v>
      </c>
      <c r="J1180" s="191"/>
      <c r="K1180" s="179" t="str">
        <f t="shared" si="215"/>
        <v>תמונות וקישוטי קיר (תקציב)</v>
      </c>
      <c r="L1180" s="180"/>
      <c r="M1180" s="181">
        <f t="shared" si="213"/>
        <v>-2</v>
      </c>
      <c r="N1180" s="181">
        <f t="shared" si="214"/>
        <v>0</v>
      </c>
      <c r="O1180" s="180"/>
      <c r="P1180" s="192"/>
      <c r="Q1180" s="185" t="str">
        <f t="shared" si="209"/>
        <v>תשושים-אופק</v>
      </c>
      <c r="R1180" s="185">
        <f t="shared" si="210"/>
        <v>90</v>
      </c>
      <c r="S1180" s="185" t="str">
        <f t="shared" si="211"/>
        <v>אביזרים</v>
      </c>
      <c r="T1180" s="186" t="str">
        <f t="shared" si="212"/>
        <v>תמונות וקישוטי קיר (תקציב)</v>
      </c>
      <c r="U1180" s="187">
        <f t="shared" si="206"/>
        <v>0</v>
      </c>
      <c r="V1180" s="181">
        <f t="shared" si="207"/>
        <v>-2</v>
      </c>
      <c r="W1180" s="181">
        <f t="shared" si="208"/>
        <v>2200</v>
      </c>
      <c r="X1180" s="181">
        <f t="shared" si="216"/>
        <v>0</v>
      </c>
      <c r="Y1180" s="193"/>
      <c r="AA1180" s="189" t="str">
        <f>'טבלה מרכזת תקן מקור'!A1180</f>
        <v>תשושים-אופק</v>
      </c>
      <c r="AB1180" s="189">
        <f>'טבלה מרכזת תקן מקור'!B1180</f>
        <v>90</v>
      </c>
      <c r="AC1180" s="189" t="str">
        <f>'טבלה מרכזת תקן מקור'!C1180</f>
        <v>אביזרים</v>
      </c>
      <c r="AD1180" s="189" t="str">
        <f>'טבלה מרכזת תקן מקור'!D1180</f>
        <v>כללי</v>
      </c>
      <c r="AE1180" s="189" t="str">
        <f>'טבלה מרכזת תקן מקור'!E1180</f>
        <v>תמונות וקישוטי קיר (תקציב)</v>
      </c>
      <c r="AF1180" s="189">
        <f>'טבלה מרכזת תקן מקור'!F1180</f>
        <v>2200</v>
      </c>
      <c r="AG1180" s="189">
        <f>'טבלה מרכזת תקן מקור'!G1180</f>
        <v>2</v>
      </c>
      <c r="AH1180" s="189">
        <f>'טבלה מרכזת תקן מקור'!H1180</f>
        <v>4400</v>
      </c>
    </row>
    <row r="1181" spans="2:34" ht="29.25" thickBot="1" x14ac:dyDescent="0.25">
      <c r="B1181" s="190" t="str">
        <f>תקן[[#This Row],[סוג מרכז]]</f>
        <v>תשושים-אופק</v>
      </c>
      <c r="C1181" s="190">
        <f>תקן[[#This Row],[גודל מרכז]]</f>
        <v>90</v>
      </c>
      <c r="D1181" s="190" t="str">
        <f>תקן[[#This Row],[סוג פריט]]</f>
        <v>מספרה/טיפוח חן</v>
      </c>
      <c r="E1181" s="190" t="str">
        <f>תקן[[#This Row],[קטגוריה]]</f>
        <v>מספרה/טיפוח חן</v>
      </c>
      <c r="F1181" s="177" t="str">
        <f>תקן[[#This Row],[תיאור הפריט]]</f>
        <v>ארון איחסון (רוחב 80-100 ס"מ)</v>
      </c>
      <c r="G1181" s="190">
        <f>תקן[[#This Row],[עלות פריט]]</f>
        <v>1000</v>
      </c>
      <c r="H1181" s="190">
        <f>תקן[[#This Row],[כמות]]</f>
        <v>1</v>
      </c>
      <c r="I1181" s="190">
        <f>תקן[[#This Row],[סהכ עלות]]</f>
        <v>1000</v>
      </c>
      <c r="J1181" s="191"/>
      <c r="K1181" s="179" t="str">
        <f t="shared" si="215"/>
        <v>ארון איחסון (רוחב 80-100 ס"מ)</v>
      </c>
      <c r="L1181" s="180"/>
      <c r="M1181" s="181">
        <f t="shared" si="213"/>
        <v>-1</v>
      </c>
      <c r="N1181" s="181">
        <f t="shared" si="214"/>
        <v>0</v>
      </c>
      <c r="O1181" s="180"/>
      <c r="P1181" s="192"/>
      <c r="Q1181" s="185" t="str">
        <f t="shared" si="209"/>
        <v>תשושים-אופק</v>
      </c>
      <c r="R1181" s="185">
        <f t="shared" si="210"/>
        <v>90</v>
      </c>
      <c r="S1181" s="185" t="str">
        <f t="shared" si="211"/>
        <v>מספרה/טיפוח חן</v>
      </c>
      <c r="T1181" s="186" t="str">
        <f t="shared" si="212"/>
        <v>ארון איחסון (רוחב 80-100 ס"מ)</v>
      </c>
      <c r="U1181" s="187">
        <f t="shared" si="206"/>
        <v>0</v>
      </c>
      <c r="V1181" s="181">
        <f t="shared" si="207"/>
        <v>-1</v>
      </c>
      <c r="W1181" s="181">
        <f t="shared" si="208"/>
        <v>1000</v>
      </c>
      <c r="X1181" s="181">
        <f t="shared" si="216"/>
        <v>0</v>
      </c>
      <c r="Y1181" s="193"/>
      <c r="AA1181" s="189" t="str">
        <f>'טבלה מרכזת תקן מקור'!A1181</f>
        <v>תשושים-אופק</v>
      </c>
      <c r="AB1181" s="189">
        <f>'טבלה מרכזת תקן מקור'!B1181</f>
        <v>90</v>
      </c>
      <c r="AC1181" s="189" t="str">
        <f>'טבלה מרכזת תקן מקור'!C1181</f>
        <v>מספרה/טיפוח חן</v>
      </c>
      <c r="AD1181" s="189" t="str">
        <f>'טבלה מרכזת תקן מקור'!D1181</f>
        <v>מספרה/טיפוח חן</v>
      </c>
      <c r="AE1181" s="189" t="str">
        <f>'טבלה מרכזת תקן מקור'!E1181</f>
        <v>ארון איחסון (רוחב 80-100 ס"מ)</v>
      </c>
      <c r="AF1181" s="189">
        <f>'טבלה מרכזת תקן מקור'!F1181</f>
        <v>1000</v>
      </c>
      <c r="AG1181" s="189">
        <f>'טבלה מרכזת תקן מקור'!G1181</f>
        <v>1</v>
      </c>
      <c r="AH1181" s="189">
        <f>'טבלה מרכזת תקן מקור'!H1181</f>
        <v>1000</v>
      </c>
    </row>
    <row r="1182" spans="2:34" ht="29.25" thickBot="1" x14ac:dyDescent="0.25">
      <c r="B1182" s="190" t="str">
        <f>תקן[[#This Row],[סוג מרכז]]</f>
        <v>תשושים-אופק</v>
      </c>
      <c r="C1182" s="190">
        <f>תקן[[#This Row],[גודל מרכז]]</f>
        <v>90</v>
      </c>
      <c r="D1182" s="190" t="str">
        <f>תקן[[#This Row],[סוג פריט]]</f>
        <v>מספרה/טיפוח חן</v>
      </c>
      <c r="E1182" s="190" t="str">
        <f>תקן[[#This Row],[קטגוריה]]</f>
        <v>מספרה/טיפוח חן</v>
      </c>
      <c r="F1182" s="177" t="str">
        <f>תקן[[#This Row],[תיאור הפריט]]</f>
        <v>ארון תחתון+כיור+ברז+משטח</v>
      </c>
      <c r="G1182" s="190">
        <f>תקן[[#This Row],[עלות פריט]]</f>
        <v>2500</v>
      </c>
      <c r="H1182" s="190">
        <f>תקן[[#This Row],[כמות]]</f>
        <v>1</v>
      </c>
      <c r="I1182" s="190">
        <f>תקן[[#This Row],[סהכ עלות]]</f>
        <v>2500</v>
      </c>
      <c r="J1182" s="191"/>
      <c r="K1182" s="179" t="str">
        <f t="shared" si="215"/>
        <v>ארון תחתון+כיור+ברז+משטח</v>
      </c>
      <c r="L1182" s="180"/>
      <c r="M1182" s="181">
        <f t="shared" si="213"/>
        <v>-1</v>
      </c>
      <c r="N1182" s="181">
        <f t="shared" si="214"/>
        <v>0</v>
      </c>
      <c r="O1182" s="180"/>
      <c r="P1182" s="192"/>
      <c r="Q1182" s="185" t="str">
        <f t="shared" si="209"/>
        <v>תשושים-אופק</v>
      </c>
      <c r="R1182" s="185">
        <f t="shared" si="210"/>
        <v>90</v>
      </c>
      <c r="S1182" s="185" t="str">
        <f t="shared" si="211"/>
        <v>מספרה/טיפוח חן</v>
      </c>
      <c r="T1182" s="186" t="str">
        <f t="shared" si="212"/>
        <v>ארון תחתון+כיור+ברז+משטח</v>
      </c>
      <c r="U1182" s="187">
        <f t="shared" si="206"/>
        <v>0</v>
      </c>
      <c r="V1182" s="181">
        <f t="shared" si="207"/>
        <v>-1</v>
      </c>
      <c r="W1182" s="181">
        <f t="shared" si="208"/>
        <v>2500</v>
      </c>
      <c r="X1182" s="181">
        <f t="shared" si="216"/>
        <v>0</v>
      </c>
      <c r="Y1182" s="193"/>
      <c r="AA1182" s="189" t="str">
        <f>'טבלה מרכזת תקן מקור'!A1182</f>
        <v>תשושים-אופק</v>
      </c>
      <c r="AB1182" s="189">
        <f>'טבלה מרכזת תקן מקור'!B1182</f>
        <v>90</v>
      </c>
      <c r="AC1182" s="189" t="str">
        <f>'טבלה מרכזת תקן מקור'!C1182</f>
        <v>מספרה/טיפוח חן</v>
      </c>
      <c r="AD1182" s="189" t="str">
        <f>'טבלה מרכזת תקן מקור'!D1182</f>
        <v>מספרה/טיפוח חן</v>
      </c>
      <c r="AE1182" s="189" t="str">
        <f>'טבלה מרכזת תקן מקור'!E1182</f>
        <v>ארון תחתון+כיור+ברז+משטח</v>
      </c>
      <c r="AF1182" s="189">
        <f>'טבלה מרכזת תקן מקור'!F1182</f>
        <v>2500</v>
      </c>
      <c r="AG1182" s="189">
        <f>'טבלה מרכזת תקן מקור'!G1182</f>
        <v>1</v>
      </c>
      <c r="AH1182" s="189">
        <f>'טבלה מרכזת תקן מקור'!H1182</f>
        <v>2500</v>
      </c>
    </row>
    <row r="1183" spans="2:34" ht="15" thickBot="1" x14ac:dyDescent="0.25">
      <c r="B1183" s="190" t="str">
        <f>תקן[[#This Row],[סוג מרכז]]</f>
        <v>תשושים-אופק</v>
      </c>
      <c r="C1183" s="190">
        <f>תקן[[#This Row],[גודל מרכז]]</f>
        <v>90</v>
      </c>
      <c r="D1183" s="190" t="str">
        <f>תקן[[#This Row],[סוג פריט]]</f>
        <v>מספרה/טיפוח חן</v>
      </c>
      <c r="E1183" s="190" t="str">
        <f>תקן[[#This Row],[קטגוריה]]</f>
        <v>מספרה/טיפוח חן</v>
      </c>
      <c r="F1183" s="177" t="str">
        <f>תקן[[#This Row],[תיאור הפריט]]</f>
        <v>דלפק עבודה למספרה</v>
      </c>
      <c r="G1183" s="190">
        <f>תקן[[#This Row],[עלות פריט]]</f>
        <v>2000</v>
      </c>
      <c r="H1183" s="190">
        <f>תקן[[#This Row],[כמות]]</f>
        <v>1</v>
      </c>
      <c r="I1183" s="190">
        <f>תקן[[#This Row],[סהכ עלות]]</f>
        <v>2000</v>
      </c>
      <c r="J1183" s="191"/>
      <c r="K1183" s="179" t="str">
        <f t="shared" si="215"/>
        <v>דלפק עבודה למספרה</v>
      </c>
      <c r="L1183" s="180"/>
      <c r="M1183" s="181">
        <f t="shared" si="213"/>
        <v>-1</v>
      </c>
      <c r="N1183" s="181">
        <f t="shared" si="214"/>
        <v>0</v>
      </c>
      <c r="O1183" s="180"/>
      <c r="P1183" s="192"/>
      <c r="Q1183" s="185" t="str">
        <f t="shared" si="209"/>
        <v>תשושים-אופק</v>
      </c>
      <c r="R1183" s="185">
        <f t="shared" si="210"/>
        <v>90</v>
      </c>
      <c r="S1183" s="185" t="str">
        <f t="shared" si="211"/>
        <v>מספרה/טיפוח חן</v>
      </c>
      <c r="T1183" s="186" t="str">
        <f t="shared" si="212"/>
        <v>דלפק עבודה למספרה</v>
      </c>
      <c r="U1183" s="187">
        <f t="shared" si="206"/>
        <v>0</v>
      </c>
      <c r="V1183" s="181">
        <f t="shared" si="207"/>
        <v>-1</v>
      </c>
      <c r="W1183" s="181">
        <f t="shared" si="208"/>
        <v>2000</v>
      </c>
      <c r="X1183" s="181">
        <f t="shared" si="216"/>
        <v>0</v>
      </c>
      <c r="Y1183" s="193"/>
      <c r="AA1183" s="189" t="str">
        <f>'טבלה מרכזת תקן מקור'!A1183</f>
        <v>תשושים-אופק</v>
      </c>
      <c r="AB1183" s="189">
        <f>'טבלה מרכזת תקן מקור'!B1183</f>
        <v>90</v>
      </c>
      <c r="AC1183" s="189" t="str">
        <f>'טבלה מרכזת תקן מקור'!C1183</f>
        <v>מספרה/טיפוח חן</v>
      </c>
      <c r="AD1183" s="189" t="str">
        <f>'טבלה מרכזת תקן מקור'!D1183</f>
        <v>מספרה/טיפוח חן</v>
      </c>
      <c r="AE1183" s="189" t="str">
        <f>'טבלה מרכזת תקן מקור'!E1183</f>
        <v>דלפק עבודה למספרה</v>
      </c>
      <c r="AF1183" s="189">
        <f>'טבלה מרכזת תקן מקור'!F1183</f>
        <v>2000</v>
      </c>
      <c r="AG1183" s="189">
        <f>'טבלה מרכזת תקן מקור'!G1183</f>
        <v>1</v>
      </c>
      <c r="AH1183" s="189">
        <f>'טבלה מרכזת תקן מקור'!H1183</f>
        <v>2000</v>
      </c>
    </row>
    <row r="1184" spans="2:34" ht="15" thickBot="1" x14ac:dyDescent="0.25">
      <c r="B1184" s="190" t="str">
        <f>תקן[[#This Row],[סוג מרכז]]</f>
        <v>תשושים-אופק</v>
      </c>
      <c r="C1184" s="190">
        <f>תקן[[#This Row],[גודל מרכז]]</f>
        <v>90</v>
      </c>
      <c r="D1184" s="190" t="str">
        <f>תקן[[#This Row],[סוג פריט]]</f>
        <v>מספרה/טיפוח חן</v>
      </c>
      <c r="E1184" s="190" t="str">
        <f>תקן[[#This Row],[קטגוריה]]</f>
        <v>מספרה/טיפוח חן</v>
      </c>
      <c r="F1184" s="177" t="str">
        <f>תקן[[#This Row],[תיאור הפריט]]</f>
        <v>כיסא טיפולים</v>
      </c>
      <c r="G1184" s="190">
        <f>תקן[[#This Row],[עלות פריט]]</f>
        <v>1500</v>
      </c>
      <c r="H1184" s="190">
        <f>תקן[[#This Row],[כמות]]</f>
        <v>1</v>
      </c>
      <c r="I1184" s="190">
        <f>תקן[[#This Row],[סהכ עלות]]</f>
        <v>1500</v>
      </c>
      <c r="J1184" s="191"/>
      <c r="K1184" s="179" t="str">
        <f t="shared" si="215"/>
        <v>כיסא טיפולים</v>
      </c>
      <c r="L1184" s="180"/>
      <c r="M1184" s="181">
        <f t="shared" si="213"/>
        <v>-1</v>
      </c>
      <c r="N1184" s="181">
        <f t="shared" si="214"/>
        <v>0</v>
      </c>
      <c r="O1184" s="180"/>
      <c r="P1184" s="192"/>
      <c r="Q1184" s="185" t="str">
        <f t="shared" si="209"/>
        <v>תשושים-אופק</v>
      </c>
      <c r="R1184" s="185">
        <f t="shared" si="210"/>
        <v>90</v>
      </c>
      <c r="S1184" s="185" t="str">
        <f t="shared" si="211"/>
        <v>מספרה/טיפוח חן</v>
      </c>
      <c r="T1184" s="186" t="str">
        <f t="shared" si="212"/>
        <v>כיסא טיפולים</v>
      </c>
      <c r="U1184" s="187">
        <f t="shared" si="206"/>
        <v>0</v>
      </c>
      <c r="V1184" s="181">
        <f t="shared" si="207"/>
        <v>-1</v>
      </c>
      <c r="W1184" s="181">
        <f t="shared" si="208"/>
        <v>1500</v>
      </c>
      <c r="X1184" s="181">
        <f t="shared" si="216"/>
        <v>0</v>
      </c>
      <c r="Y1184" s="193"/>
      <c r="AA1184" s="189" t="str">
        <f>'טבלה מרכזת תקן מקור'!A1184</f>
        <v>תשושים-אופק</v>
      </c>
      <c r="AB1184" s="189">
        <f>'טבלה מרכזת תקן מקור'!B1184</f>
        <v>90</v>
      </c>
      <c r="AC1184" s="189" t="str">
        <f>'טבלה מרכזת תקן מקור'!C1184</f>
        <v>מספרה/טיפוח חן</v>
      </c>
      <c r="AD1184" s="189" t="str">
        <f>'טבלה מרכזת תקן מקור'!D1184</f>
        <v>מספרה/טיפוח חן</v>
      </c>
      <c r="AE1184" s="189" t="str">
        <f>'טבלה מרכזת תקן מקור'!E1184</f>
        <v>כיסא טיפולים</v>
      </c>
      <c r="AF1184" s="189">
        <f>'טבלה מרכזת תקן מקור'!F1184</f>
        <v>1500</v>
      </c>
      <c r="AG1184" s="189">
        <f>'טבלה מרכזת תקן מקור'!G1184</f>
        <v>1</v>
      </c>
      <c r="AH1184" s="189">
        <f>'טבלה מרכזת תקן מקור'!H1184</f>
        <v>1500</v>
      </c>
    </row>
    <row r="1185" spans="2:34" ht="15" thickBot="1" x14ac:dyDescent="0.25">
      <c r="B1185" s="190" t="str">
        <f>תקן[[#This Row],[סוג מרכז]]</f>
        <v>תשושים-אופק</v>
      </c>
      <c r="C1185" s="190">
        <f>תקן[[#This Row],[גודל מרכז]]</f>
        <v>90</v>
      </c>
      <c r="D1185" s="190" t="str">
        <f>תקן[[#This Row],[סוג פריט]]</f>
        <v>מספרה/טיפוח חן</v>
      </c>
      <c r="E1185" s="190" t="str">
        <f>תקן[[#This Row],[קטגוריה]]</f>
        <v>מספרה/טיפוח חן</v>
      </c>
      <c r="F1185" s="177" t="str">
        <f>תקן[[#This Row],[תיאור הפריט]]</f>
        <v>כיסא לייבוש + הדום</v>
      </c>
      <c r="G1185" s="190">
        <f>תקן[[#This Row],[עלות פריט]]</f>
        <v>1600</v>
      </c>
      <c r="H1185" s="190">
        <f>תקן[[#This Row],[כמות]]</f>
        <v>1</v>
      </c>
      <c r="I1185" s="190">
        <f>תקן[[#This Row],[סהכ עלות]]</f>
        <v>1600</v>
      </c>
      <c r="J1185" s="191"/>
      <c r="K1185" s="179" t="str">
        <f t="shared" si="215"/>
        <v>כיסא לייבוש + הדום</v>
      </c>
      <c r="L1185" s="180"/>
      <c r="M1185" s="181">
        <f t="shared" si="213"/>
        <v>-1</v>
      </c>
      <c r="N1185" s="181">
        <f t="shared" si="214"/>
        <v>0</v>
      </c>
      <c r="O1185" s="180"/>
      <c r="P1185" s="192"/>
      <c r="Q1185" s="185" t="str">
        <f t="shared" si="209"/>
        <v>תשושים-אופק</v>
      </c>
      <c r="R1185" s="185">
        <f t="shared" si="210"/>
        <v>90</v>
      </c>
      <c r="S1185" s="185" t="str">
        <f t="shared" si="211"/>
        <v>מספרה/טיפוח חן</v>
      </c>
      <c r="T1185" s="186" t="str">
        <f t="shared" si="212"/>
        <v>כיסא לייבוש + הדום</v>
      </c>
      <c r="U1185" s="187">
        <f t="shared" si="206"/>
        <v>0</v>
      </c>
      <c r="V1185" s="181">
        <f t="shared" si="207"/>
        <v>-1</v>
      </c>
      <c r="W1185" s="181">
        <f t="shared" si="208"/>
        <v>1600</v>
      </c>
      <c r="X1185" s="181">
        <f t="shared" si="216"/>
        <v>0</v>
      </c>
      <c r="Y1185" s="193"/>
      <c r="AA1185" s="189" t="str">
        <f>'טבלה מרכזת תקן מקור'!A1185</f>
        <v>תשושים-אופק</v>
      </c>
      <c r="AB1185" s="189">
        <f>'טבלה מרכזת תקן מקור'!B1185</f>
        <v>90</v>
      </c>
      <c r="AC1185" s="189" t="str">
        <f>'טבלה מרכזת תקן מקור'!C1185</f>
        <v>מספרה/טיפוח חן</v>
      </c>
      <c r="AD1185" s="189" t="str">
        <f>'טבלה מרכזת תקן מקור'!D1185</f>
        <v>מספרה/טיפוח חן</v>
      </c>
      <c r="AE1185" s="189" t="str">
        <f>'טבלה מרכזת תקן מקור'!E1185</f>
        <v>כיסא לייבוש + הדום</v>
      </c>
      <c r="AF1185" s="189">
        <f>'טבלה מרכזת תקן מקור'!F1185</f>
        <v>1600</v>
      </c>
      <c r="AG1185" s="189">
        <f>'טבלה מרכזת תקן מקור'!G1185</f>
        <v>1</v>
      </c>
      <c r="AH1185" s="189">
        <f>'טבלה מרכזת תקן מקור'!H1185</f>
        <v>1600</v>
      </c>
    </row>
    <row r="1186" spans="2:34" ht="15" thickBot="1" x14ac:dyDescent="0.25">
      <c r="B1186" s="190" t="str">
        <f>תקן[[#This Row],[סוג מרכז]]</f>
        <v>תשושים-אופק</v>
      </c>
      <c r="C1186" s="190">
        <f>תקן[[#This Row],[גודל מרכז]]</f>
        <v>90</v>
      </c>
      <c r="D1186" s="190" t="str">
        <f>תקן[[#This Row],[סוג פריט]]</f>
        <v>מספרה/טיפוח חן</v>
      </c>
      <c r="E1186" s="190" t="str">
        <f>תקן[[#This Row],[קטגוריה]]</f>
        <v>מספרה/טיפוח חן</v>
      </c>
      <c r="F1186" s="177" t="str">
        <f>תקן[[#This Row],[תיאור הפריט]]</f>
        <v>כיסא מספרה</v>
      </c>
      <c r="G1186" s="190">
        <f>תקן[[#This Row],[עלות פריט]]</f>
        <v>2950</v>
      </c>
      <c r="H1186" s="190">
        <f>תקן[[#This Row],[כמות]]</f>
        <v>1</v>
      </c>
      <c r="I1186" s="190">
        <f>תקן[[#This Row],[סהכ עלות]]</f>
        <v>2950</v>
      </c>
      <c r="J1186" s="191"/>
      <c r="K1186" s="179" t="str">
        <f t="shared" si="215"/>
        <v>כיסא מספרה</v>
      </c>
      <c r="L1186" s="180"/>
      <c r="M1186" s="181">
        <f t="shared" si="213"/>
        <v>-1</v>
      </c>
      <c r="N1186" s="181">
        <f t="shared" si="214"/>
        <v>0</v>
      </c>
      <c r="O1186" s="180"/>
      <c r="P1186" s="192"/>
      <c r="Q1186" s="185" t="str">
        <f t="shared" si="209"/>
        <v>תשושים-אופק</v>
      </c>
      <c r="R1186" s="185">
        <f t="shared" si="210"/>
        <v>90</v>
      </c>
      <c r="S1186" s="185" t="str">
        <f t="shared" si="211"/>
        <v>מספרה/טיפוח חן</v>
      </c>
      <c r="T1186" s="186" t="str">
        <f t="shared" si="212"/>
        <v>כיסא מספרה</v>
      </c>
      <c r="U1186" s="187">
        <f t="shared" si="206"/>
        <v>0</v>
      </c>
      <c r="V1186" s="181">
        <f t="shared" si="207"/>
        <v>-1</v>
      </c>
      <c r="W1186" s="181">
        <f t="shared" si="208"/>
        <v>2950</v>
      </c>
      <c r="X1186" s="181">
        <f t="shared" si="216"/>
        <v>0</v>
      </c>
      <c r="Y1186" s="193"/>
      <c r="AA1186" s="189" t="str">
        <f>'טבלה מרכזת תקן מקור'!A1186</f>
        <v>תשושים-אופק</v>
      </c>
      <c r="AB1186" s="189">
        <f>'טבלה מרכזת תקן מקור'!B1186</f>
        <v>90</v>
      </c>
      <c r="AC1186" s="189" t="str">
        <f>'טבלה מרכזת תקן מקור'!C1186</f>
        <v>מספרה/טיפוח חן</v>
      </c>
      <c r="AD1186" s="189" t="str">
        <f>'טבלה מרכזת תקן מקור'!D1186</f>
        <v>מספרה/טיפוח חן</v>
      </c>
      <c r="AE1186" s="189" t="str">
        <f>'טבלה מרכזת תקן מקור'!E1186</f>
        <v>כיסא מספרה</v>
      </c>
      <c r="AF1186" s="189">
        <f>'טבלה מרכזת תקן מקור'!F1186</f>
        <v>2950</v>
      </c>
      <c r="AG1186" s="189">
        <f>'טבלה מרכזת תקן מקור'!G1186</f>
        <v>1</v>
      </c>
      <c r="AH1186" s="189">
        <f>'טבלה מרכזת תקן מקור'!H1186</f>
        <v>2950</v>
      </c>
    </row>
    <row r="1187" spans="2:34" ht="15" thickBot="1" x14ac:dyDescent="0.25">
      <c r="B1187" s="190" t="str">
        <f>תקן[[#This Row],[סוג מרכז]]</f>
        <v>תשושים-אופק</v>
      </c>
      <c r="C1187" s="190">
        <f>תקן[[#This Row],[גודל מרכז]]</f>
        <v>90</v>
      </c>
      <c r="D1187" s="190" t="str">
        <f>תקן[[#This Row],[סוג פריט]]</f>
        <v>מספרה/טיפוח חן</v>
      </c>
      <c r="E1187" s="190" t="str">
        <f>תקן[[#This Row],[קטגוריה]]</f>
        <v>מספרה/טיפוח חן</v>
      </c>
      <c r="F1187" s="177" t="str">
        <f>תקן[[#This Row],[תיאור הפריט]]</f>
        <v>כיסא פעילות/עובד</v>
      </c>
      <c r="G1187" s="190">
        <f>תקן[[#This Row],[עלות פריט]]</f>
        <v>450</v>
      </c>
      <c r="H1187" s="190">
        <f>תקן[[#This Row],[כמות]]</f>
        <v>2</v>
      </c>
      <c r="I1187" s="190">
        <f>תקן[[#This Row],[סהכ עלות]]</f>
        <v>900</v>
      </c>
      <c r="J1187" s="191"/>
      <c r="K1187" s="179" t="str">
        <f t="shared" si="215"/>
        <v>כיסא פעילות/עובד</v>
      </c>
      <c r="L1187" s="180"/>
      <c r="M1187" s="181">
        <f t="shared" si="213"/>
        <v>-2</v>
      </c>
      <c r="N1187" s="181">
        <f t="shared" si="214"/>
        <v>0</v>
      </c>
      <c r="O1187" s="180"/>
      <c r="P1187" s="192"/>
      <c r="Q1187" s="185" t="str">
        <f t="shared" si="209"/>
        <v>תשושים-אופק</v>
      </c>
      <c r="R1187" s="185">
        <f t="shared" si="210"/>
        <v>90</v>
      </c>
      <c r="S1187" s="185" t="str">
        <f t="shared" si="211"/>
        <v>מספרה/טיפוח חן</v>
      </c>
      <c r="T1187" s="186" t="str">
        <f t="shared" si="212"/>
        <v>כיסא פעילות/עובד</v>
      </c>
      <c r="U1187" s="187">
        <f t="shared" si="206"/>
        <v>0</v>
      </c>
      <c r="V1187" s="181">
        <f t="shared" si="207"/>
        <v>-2</v>
      </c>
      <c r="W1187" s="181">
        <f t="shared" si="208"/>
        <v>450</v>
      </c>
      <c r="X1187" s="181">
        <f t="shared" si="216"/>
        <v>0</v>
      </c>
      <c r="Y1187" s="193"/>
      <c r="AA1187" s="189" t="str">
        <f>'טבלה מרכזת תקן מקור'!A1187</f>
        <v>תשושים-אופק</v>
      </c>
      <c r="AB1187" s="189">
        <f>'טבלה מרכזת תקן מקור'!B1187</f>
        <v>90</v>
      </c>
      <c r="AC1187" s="189" t="str">
        <f>'טבלה מרכזת תקן מקור'!C1187</f>
        <v>מספרה/טיפוח חן</v>
      </c>
      <c r="AD1187" s="189" t="str">
        <f>'טבלה מרכזת תקן מקור'!D1187</f>
        <v>מספרה/טיפוח חן</v>
      </c>
      <c r="AE1187" s="189" t="str">
        <f>'טבלה מרכזת תקן מקור'!E1187</f>
        <v>כיסא פעילות/עובד</v>
      </c>
      <c r="AF1187" s="189">
        <f>'טבלה מרכזת תקן מקור'!F1187</f>
        <v>450</v>
      </c>
      <c r="AG1187" s="189">
        <f>'טבלה מרכזת תקן מקור'!G1187</f>
        <v>2</v>
      </c>
      <c r="AH1187" s="189">
        <f>'טבלה מרכזת תקן מקור'!H1187</f>
        <v>900</v>
      </c>
    </row>
    <row r="1188" spans="2:34" ht="15" thickBot="1" x14ac:dyDescent="0.25">
      <c r="B1188" s="190" t="str">
        <f>תקן[[#This Row],[סוג מרכז]]</f>
        <v>תשושים-אופק</v>
      </c>
      <c r="C1188" s="190">
        <f>תקן[[#This Row],[גודל מרכז]]</f>
        <v>90</v>
      </c>
      <c r="D1188" s="190" t="str">
        <f>תקן[[#This Row],[סוג פריט]]</f>
        <v>מספרה/טיפוח חן</v>
      </c>
      <c r="E1188" s="190" t="str">
        <f>תקן[[#This Row],[קטגוריה]]</f>
        <v>מספרה/טיפוח חן</v>
      </c>
      <c r="F1188" s="177" t="str">
        <f>תקן[[#This Row],[תיאור הפריט]]</f>
        <v>כיסא+כיור חפיפה</v>
      </c>
      <c r="G1188" s="190">
        <f>תקן[[#This Row],[עלות פריט]]</f>
        <v>2500</v>
      </c>
      <c r="H1188" s="190">
        <f>תקן[[#This Row],[כמות]]</f>
        <v>1</v>
      </c>
      <c r="I1188" s="190">
        <f>תקן[[#This Row],[סהכ עלות]]</f>
        <v>2500</v>
      </c>
      <c r="J1188" s="191"/>
      <c r="K1188" s="179" t="str">
        <f t="shared" si="215"/>
        <v>כיסא+כיור חפיפה</v>
      </c>
      <c r="L1188" s="180"/>
      <c r="M1188" s="181">
        <f t="shared" si="213"/>
        <v>-1</v>
      </c>
      <c r="N1188" s="181">
        <f t="shared" si="214"/>
        <v>0</v>
      </c>
      <c r="O1188" s="180"/>
      <c r="P1188" s="192"/>
      <c r="Q1188" s="185" t="str">
        <f t="shared" si="209"/>
        <v>תשושים-אופק</v>
      </c>
      <c r="R1188" s="185">
        <f t="shared" si="210"/>
        <v>90</v>
      </c>
      <c r="S1188" s="185" t="str">
        <f t="shared" si="211"/>
        <v>מספרה/טיפוח חן</v>
      </c>
      <c r="T1188" s="186" t="str">
        <f t="shared" si="212"/>
        <v>כיסא+כיור חפיפה</v>
      </c>
      <c r="U1188" s="187">
        <f t="shared" si="206"/>
        <v>0</v>
      </c>
      <c r="V1188" s="181">
        <f t="shared" si="207"/>
        <v>-1</v>
      </c>
      <c r="W1188" s="181">
        <f t="shared" si="208"/>
        <v>2500</v>
      </c>
      <c r="X1188" s="181">
        <f t="shared" si="216"/>
        <v>0</v>
      </c>
      <c r="Y1188" s="193"/>
      <c r="AA1188" s="189" t="str">
        <f>'טבלה מרכזת תקן מקור'!A1188</f>
        <v>תשושים-אופק</v>
      </c>
      <c r="AB1188" s="189">
        <f>'טבלה מרכזת תקן מקור'!B1188</f>
        <v>90</v>
      </c>
      <c r="AC1188" s="189" t="str">
        <f>'טבלה מרכזת תקן מקור'!C1188</f>
        <v>מספרה/טיפוח חן</v>
      </c>
      <c r="AD1188" s="189" t="str">
        <f>'טבלה מרכזת תקן מקור'!D1188</f>
        <v>מספרה/טיפוח חן</v>
      </c>
      <c r="AE1188" s="189" t="str">
        <f>'טבלה מרכזת תקן מקור'!E1188</f>
        <v>כיסא+כיור חפיפה</v>
      </c>
      <c r="AF1188" s="189">
        <f>'טבלה מרכזת תקן מקור'!F1188</f>
        <v>2500</v>
      </c>
      <c r="AG1188" s="189">
        <f>'טבלה מרכזת תקן מקור'!G1188</f>
        <v>1</v>
      </c>
      <c r="AH1188" s="189">
        <f>'טבלה מרכזת תקן מקור'!H1188</f>
        <v>2500</v>
      </c>
    </row>
    <row r="1189" spans="2:34" ht="15" thickBot="1" x14ac:dyDescent="0.25">
      <c r="B1189" s="190" t="str">
        <f>תקן[[#This Row],[סוג מרכז]]</f>
        <v>תשושים-אופק</v>
      </c>
      <c r="C1189" s="190">
        <f>תקן[[#This Row],[גודל מרכז]]</f>
        <v>90</v>
      </c>
      <c r="D1189" s="190" t="str">
        <f>תקן[[#This Row],[סוג פריט]]</f>
        <v>מספרה/טיפוח חן</v>
      </c>
      <c r="E1189" s="190" t="str">
        <f>תקן[[#This Row],[קטגוריה]]</f>
        <v>מספרה/טיפוח חן</v>
      </c>
      <c r="F1189" s="177" t="str">
        <f>תקן[[#This Row],[תיאור הפריט]]</f>
        <v>מייבש שיער מקצועי</v>
      </c>
      <c r="G1189" s="190">
        <f>תקן[[#This Row],[עלות פריט]]</f>
        <v>500</v>
      </c>
      <c r="H1189" s="190">
        <f>תקן[[#This Row],[כמות]]</f>
        <v>2</v>
      </c>
      <c r="I1189" s="190">
        <f>תקן[[#This Row],[סהכ עלות]]</f>
        <v>1000</v>
      </c>
      <c r="J1189" s="191"/>
      <c r="K1189" s="179" t="str">
        <f t="shared" si="215"/>
        <v>מייבש שיער מקצועי</v>
      </c>
      <c r="L1189" s="180"/>
      <c r="M1189" s="181">
        <f t="shared" si="213"/>
        <v>-2</v>
      </c>
      <c r="N1189" s="181">
        <f t="shared" si="214"/>
        <v>0</v>
      </c>
      <c r="O1189" s="180"/>
      <c r="P1189" s="192"/>
      <c r="Q1189" s="185" t="str">
        <f t="shared" si="209"/>
        <v>תשושים-אופק</v>
      </c>
      <c r="R1189" s="185">
        <f t="shared" si="210"/>
        <v>90</v>
      </c>
      <c r="S1189" s="185" t="str">
        <f t="shared" si="211"/>
        <v>מספרה/טיפוח חן</v>
      </c>
      <c r="T1189" s="186" t="str">
        <f t="shared" si="212"/>
        <v>מייבש שיער מקצועי</v>
      </c>
      <c r="U1189" s="187">
        <f t="shared" si="206"/>
        <v>0</v>
      </c>
      <c r="V1189" s="181">
        <f t="shared" si="207"/>
        <v>-2</v>
      </c>
      <c r="W1189" s="181">
        <f t="shared" si="208"/>
        <v>500</v>
      </c>
      <c r="X1189" s="181">
        <f t="shared" si="216"/>
        <v>0</v>
      </c>
      <c r="Y1189" s="193"/>
      <c r="AA1189" s="189" t="str">
        <f>'טבלה מרכזת תקן מקור'!A1189</f>
        <v>תשושים-אופק</v>
      </c>
      <c r="AB1189" s="189">
        <f>'טבלה מרכזת תקן מקור'!B1189</f>
        <v>90</v>
      </c>
      <c r="AC1189" s="189" t="str">
        <f>'טבלה מרכזת תקן מקור'!C1189</f>
        <v>מספרה/טיפוח חן</v>
      </c>
      <c r="AD1189" s="189" t="str">
        <f>'טבלה מרכזת תקן מקור'!D1189</f>
        <v>מספרה/טיפוח חן</v>
      </c>
      <c r="AE1189" s="189" t="str">
        <f>'טבלה מרכזת תקן מקור'!E1189</f>
        <v>מייבש שיער מקצועי</v>
      </c>
      <c r="AF1189" s="189">
        <f>'טבלה מרכזת תקן מקור'!F1189</f>
        <v>500</v>
      </c>
      <c r="AG1189" s="189">
        <f>'טבלה מרכזת תקן מקור'!G1189</f>
        <v>2</v>
      </c>
      <c r="AH1189" s="189">
        <f>'טבלה מרכזת תקן מקור'!H1189</f>
        <v>1000</v>
      </c>
    </row>
    <row r="1190" spans="2:34" ht="15" thickBot="1" x14ac:dyDescent="0.25">
      <c r="B1190" s="190" t="str">
        <f>תקן[[#This Row],[סוג מרכז]]</f>
        <v>תשושים-אופק</v>
      </c>
      <c r="C1190" s="190">
        <f>תקן[[#This Row],[גודל מרכז]]</f>
        <v>90</v>
      </c>
      <c r="D1190" s="190" t="str">
        <f>תקן[[#This Row],[סוג פריט]]</f>
        <v>מספרה/טיפוח חן</v>
      </c>
      <c r="E1190" s="190" t="str">
        <f>תקן[[#This Row],[קטגוריה]]</f>
        <v>מספרה/טיפוח חן</v>
      </c>
      <c r="F1190" s="177" t="str">
        <f>תקן[[#This Row],[תיאור הפריט]]</f>
        <v>מכונת ייבוש</v>
      </c>
      <c r="G1190" s="190">
        <f>תקן[[#This Row],[עלות פריט]]</f>
        <v>2200</v>
      </c>
      <c r="H1190" s="190">
        <f>תקן[[#This Row],[כמות]]</f>
        <v>1</v>
      </c>
      <c r="I1190" s="190">
        <f>תקן[[#This Row],[סהכ עלות]]</f>
        <v>2200</v>
      </c>
      <c r="J1190" s="191"/>
      <c r="K1190" s="179" t="str">
        <f t="shared" si="215"/>
        <v>מכונת ייבוש</v>
      </c>
      <c r="L1190" s="180"/>
      <c r="M1190" s="181">
        <f t="shared" si="213"/>
        <v>-1</v>
      </c>
      <c r="N1190" s="181">
        <f t="shared" si="214"/>
        <v>0</v>
      </c>
      <c r="O1190" s="180"/>
      <c r="P1190" s="192"/>
      <c r="Q1190" s="185" t="str">
        <f t="shared" si="209"/>
        <v>תשושים-אופק</v>
      </c>
      <c r="R1190" s="185">
        <f t="shared" si="210"/>
        <v>90</v>
      </c>
      <c r="S1190" s="185" t="str">
        <f t="shared" si="211"/>
        <v>מספרה/טיפוח חן</v>
      </c>
      <c r="T1190" s="186" t="str">
        <f t="shared" si="212"/>
        <v>מכונת ייבוש</v>
      </c>
      <c r="U1190" s="187">
        <f t="shared" si="206"/>
        <v>0</v>
      </c>
      <c r="V1190" s="181">
        <f t="shared" si="207"/>
        <v>-1</v>
      </c>
      <c r="W1190" s="181">
        <f t="shared" si="208"/>
        <v>2200</v>
      </c>
      <c r="X1190" s="181">
        <f t="shared" si="216"/>
        <v>0</v>
      </c>
      <c r="Y1190" s="193"/>
      <c r="AA1190" s="189" t="str">
        <f>'טבלה מרכזת תקן מקור'!A1190</f>
        <v>תשושים-אופק</v>
      </c>
      <c r="AB1190" s="189">
        <f>'טבלה מרכזת תקן מקור'!B1190</f>
        <v>90</v>
      </c>
      <c r="AC1190" s="189" t="str">
        <f>'טבלה מרכזת תקן מקור'!C1190</f>
        <v>מספרה/טיפוח חן</v>
      </c>
      <c r="AD1190" s="189" t="str">
        <f>'טבלה מרכזת תקן מקור'!D1190</f>
        <v>מספרה/טיפוח חן</v>
      </c>
      <c r="AE1190" s="189" t="str">
        <f>'טבלה מרכזת תקן מקור'!E1190</f>
        <v>מכונת ייבוש</v>
      </c>
      <c r="AF1190" s="189">
        <f>'טבלה מרכזת תקן מקור'!F1190</f>
        <v>2200</v>
      </c>
      <c r="AG1190" s="189">
        <f>'טבלה מרכזת תקן מקור'!G1190</f>
        <v>1</v>
      </c>
      <c r="AH1190" s="189">
        <f>'טבלה מרכזת תקן מקור'!H1190</f>
        <v>2200</v>
      </c>
    </row>
    <row r="1191" spans="2:34" ht="15" thickBot="1" x14ac:dyDescent="0.25">
      <c r="B1191" s="190" t="str">
        <f>תקן[[#This Row],[סוג מרכז]]</f>
        <v>תשושים-אופק</v>
      </c>
      <c r="C1191" s="190">
        <f>תקן[[#This Row],[גודל מרכז]]</f>
        <v>90</v>
      </c>
      <c r="D1191" s="190" t="str">
        <f>תקן[[#This Row],[סוג פריט]]</f>
        <v>מספרה/טיפוח חן</v>
      </c>
      <c r="E1191" s="190" t="str">
        <f>תקן[[#This Row],[קטגוריה]]</f>
        <v>מספרה/טיפוח חן</v>
      </c>
      <c r="F1191" s="177" t="str">
        <f>תקן[[#This Row],[תיאור הפריט]]</f>
        <v>מכונת תספורת</v>
      </c>
      <c r="G1191" s="190">
        <f>תקן[[#This Row],[עלות פריט]]</f>
        <v>550</v>
      </c>
      <c r="H1191" s="190">
        <f>תקן[[#This Row],[כמות]]</f>
        <v>1</v>
      </c>
      <c r="I1191" s="190">
        <f>תקן[[#This Row],[סהכ עלות]]</f>
        <v>550</v>
      </c>
      <c r="J1191" s="191"/>
      <c r="K1191" s="179" t="str">
        <f t="shared" si="215"/>
        <v>מכונת תספורת</v>
      </c>
      <c r="L1191" s="180"/>
      <c r="M1191" s="181">
        <f t="shared" si="213"/>
        <v>-1</v>
      </c>
      <c r="N1191" s="181">
        <f t="shared" si="214"/>
        <v>0</v>
      </c>
      <c r="O1191" s="180"/>
      <c r="P1191" s="192"/>
      <c r="Q1191" s="185" t="str">
        <f t="shared" si="209"/>
        <v>תשושים-אופק</v>
      </c>
      <c r="R1191" s="185">
        <f t="shared" si="210"/>
        <v>90</v>
      </c>
      <c r="S1191" s="185" t="str">
        <f t="shared" si="211"/>
        <v>מספרה/טיפוח חן</v>
      </c>
      <c r="T1191" s="186" t="str">
        <f t="shared" si="212"/>
        <v>מכונת תספורת</v>
      </c>
      <c r="U1191" s="187">
        <f t="shared" si="206"/>
        <v>0</v>
      </c>
      <c r="V1191" s="181">
        <f t="shared" si="207"/>
        <v>-1</v>
      </c>
      <c r="W1191" s="181">
        <f t="shared" si="208"/>
        <v>550</v>
      </c>
      <c r="X1191" s="181">
        <f t="shared" si="216"/>
        <v>0</v>
      </c>
      <c r="Y1191" s="193"/>
      <c r="AA1191" s="189" t="str">
        <f>'טבלה מרכזת תקן מקור'!A1191</f>
        <v>תשושים-אופק</v>
      </c>
      <c r="AB1191" s="189">
        <f>'טבלה מרכזת תקן מקור'!B1191</f>
        <v>90</v>
      </c>
      <c r="AC1191" s="189" t="str">
        <f>'טבלה מרכזת תקן מקור'!C1191</f>
        <v>מספרה/טיפוח חן</v>
      </c>
      <c r="AD1191" s="189" t="str">
        <f>'טבלה מרכזת תקן מקור'!D1191</f>
        <v>מספרה/טיפוח חן</v>
      </c>
      <c r="AE1191" s="189" t="str">
        <f>'טבלה מרכזת תקן מקור'!E1191</f>
        <v>מכונת תספורת</v>
      </c>
      <c r="AF1191" s="189">
        <f>'טבלה מרכזת תקן מקור'!F1191</f>
        <v>550</v>
      </c>
      <c r="AG1191" s="189">
        <f>'טבלה מרכזת תקן מקור'!G1191</f>
        <v>1</v>
      </c>
      <c r="AH1191" s="189">
        <f>'טבלה מרכזת תקן מקור'!H1191</f>
        <v>550</v>
      </c>
    </row>
    <row r="1192" spans="2:34" ht="15" thickBot="1" x14ac:dyDescent="0.25">
      <c r="B1192" s="190" t="str">
        <f>תקן[[#This Row],[סוג מרכז]]</f>
        <v>תשושים-אופק</v>
      </c>
      <c r="C1192" s="190">
        <f>תקן[[#This Row],[גודל מרכז]]</f>
        <v>90</v>
      </c>
      <c r="D1192" s="190" t="str">
        <f>תקן[[#This Row],[סוג פריט]]</f>
        <v>מספרה/טיפוח חן</v>
      </c>
      <c r="E1192" s="190" t="str">
        <f>תקן[[#This Row],[קטגוריה]]</f>
        <v>מספרה/טיפוח חן</v>
      </c>
      <c r="F1192" s="177" t="str">
        <f>תקן[[#This Row],[תיאור הפריט]]</f>
        <v>מנורה מכוונת</v>
      </c>
      <c r="G1192" s="190">
        <f>תקן[[#This Row],[עלות פריט]]</f>
        <v>400</v>
      </c>
      <c r="H1192" s="190">
        <f>תקן[[#This Row],[כמות]]</f>
        <v>1</v>
      </c>
      <c r="I1192" s="190">
        <f>תקן[[#This Row],[סהכ עלות]]</f>
        <v>400</v>
      </c>
      <c r="J1192" s="191"/>
      <c r="K1192" s="179" t="str">
        <f t="shared" si="215"/>
        <v>מנורה מכוונת</v>
      </c>
      <c r="L1192" s="180"/>
      <c r="M1192" s="181">
        <f t="shared" si="213"/>
        <v>-1</v>
      </c>
      <c r="N1192" s="181">
        <f t="shared" si="214"/>
        <v>0</v>
      </c>
      <c r="O1192" s="180"/>
      <c r="P1192" s="192"/>
      <c r="Q1192" s="185" t="str">
        <f t="shared" si="209"/>
        <v>תשושים-אופק</v>
      </c>
      <c r="R1192" s="185">
        <f t="shared" si="210"/>
        <v>90</v>
      </c>
      <c r="S1192" s="185" t="str">
        <f t="shared" si="211"/>
        <v>מספרה/טיפוח חן</v>
      </c>
      <c r="T1192" s="186" t="str">
        <f t="shared" si="212"/>
        <v>מנורה מכוונת</v>
      </c>
      <c r="U1192" s="187">
        <f t="shared" si="206"/>
        <v>0</v>
      </c>
      <c r="V1192" s="181">
        <f t="shared" si="207"/>
        <v>-1</v>
      </c>
      <c r="W1192" s="181">
        <f t="shared" si="208"/>
        <v>400</v>
      </c>
      <c r="X1192" s="181">
        <f t="shared" si="216"/>
        <v>0</v>
      </c>
      <c r="Y1192" s="193"/>
      <c r="AA1192" s="189" t="str">
        <f>'טבלה מרכזת תקן מקור'!A1192</f>
        <v>תשושים-אופק</v>
      </c>
      <c r="AB1192" s="189">
        <f>'טבלה מרכזת תקן מקור'!B1192</f>
        <v>90</v>
      </c>
      <c r="AC1192" s="189" t="str">
        <f>'טבלה מרכזת תקן מקור'!C1192</f>
        <v>מספרה/טיפוח חן</v>
      </c>
      <c r="AD1192" s="189" t="str">
        <f>'טבלה מרכזת תקן מקור'!D1192</f>
        <v>מספרה/טיפוח חן</v>
      </c>
      <c r="AE1192" s="189" t="str">
        <f>'טבלה מרכזת תקן מקור'!E1192</f>
        <v>מנורה מכוונת</v>
      </c>
      <c r="AF1192" s="189">
        <f>'טבלה מרכזת תקן מקור'!F1192</f>
        <v>400</v>
      </c>
      <c r="AG1192" s="189">
        <f>'טבלה מרכזת תקן מקור'!G1192</f>
        <v>1</v>
      </c>
      <c r="AH1192" s="189">
        <f>'טבלה מרכזת תקן מקור'!H1192</f>
        <v>400</v>
      </c>
    </row>
    <row r="1193" spans="2:34" ht="15" thickBot="1" x14ac:dyDescent="0.25">
      <c r="B1193" s="190" t="str">
        <f>תקן[[#This Row],[סוג מרכז]]</f>
        <v>תשושים-אופק</v>
      </c>
      <c r="C1193" s="190">
        <f>תקן[[#This Row],[גודל מרכז]]</f>
        <v>90</v>
      </c>
      <c r="D1193" s="190" t="str">
        <f>תקן[[#This Row],[סוג פריט]]</f>
        <v>מספרה/טיפוח חן</v>
      </c>
      <c r="E1193" s="190" t="str">
        <f>תקן[[#This Row],[קטגוריה]]</f>
        <v>מספרה/טיפוח חן</v>
      </c>
      <c r="F1193" s="177" t="str">
        <f>תקן[[#This Row],[תיאור הפריט]]</f>
        <v>מראה</v>
      </c>
      <c r="G1193" s="190">
        <f>תקן[[#This Row],[עלות פריט]]</f>
        <v>600</v>
      </c>
      <c r="H1193" s="190">
        <f>תקן[[#This Row],[כמות]]</f>
        <v>1</v>
      </c>
      <c r="I1193" s="190">
        <f>תקן[[#This Row],[סהכ עלות]]</f>
        <v>600</v>
      </c>
      <c r="J1193" s="191"/>
      <c r="K1193" s="179" t="str">
        <f t="shared" si="215"/>
        <v>מראה</v>
      </c>
      <c r="L1193" s="180"/>
      <c r="M1193" s="181">
        <f t="shared" si="213"/>
        <v>-1</v>
      </c>
      <c r="N1193" s="181">
        <f t="shared" si="214"/>
        <v>0</v>
      </c>
      <c r="O1193" s="180"/>
      <c r="P1193" s="192"/>
      <c r="Q1193" s="185" t="str">
        <f t="shared" si="209"/>
        <v>תשושים-אופק</v>
      </c>
      <c r="R1193" s="185">
        <f t="shared" si="210"/>
        <v>90</v>
      </c>
      <c r="S1193" s="185" t="str">
        <f t="shared" si="211"/>
        <v>מספרה/טיפוח חן</v>
      </c>
      <c r="T1193" s="186" t="str">
        <f t="shared" si="212"/>
        <v>מראה</v>
      </c>
      <c r="U1193" s="187">
        <f t="shared" si="206"/>
        <v>0</v>
      </c>
      <c r="V1193" s="181">
        <f t="shared" si="207"/>
        <v>-1</v>
      </c>
      <c r="W1193" s="181">
        <f t="shared" si="208"/>
        <v>600</v>
      </c>
      <c r="X1193" s="181">
        <f t="shared" si="216"/>
        <v>0</v>
      </c>
      <c r="Y1193" s="193"/>
      <c r="AA1193" s="189" t="str">
        <f>'טבלה מרכזת תקן מקור'!A1193</f>
        <v>תשושים-אופק</v>
      </c>
      <c r="AB1193" s="189">
        <f>'טבלה מרכזת תקן מקור'!B1193</f>
        <v>90</v>
      </c>
      <c r="AC1193" s="189" t="str">
        <f>'טבלה מרכזת תקן מקור'!C1193</f>
        <v>מספרה/טיפוח חן</v>
      </c>
      <c r="AD1193" s="189" t="str">
        <f>'טבלה מרכזת תקן מקור'!D1193</f>
        <v>מספרה/טיפוח חן</v>
      </c>
      <c r="AE1193" s="189" t="str">
        <f>'טבלה מרכזת תקן מקור'!E1193</f>
        <v>מראה</v>
      </c>
      <c r="AF1193" s="189">
        <f>'טבלה מרכזת תקן מקור'!F1193</f>
        <v>600</v>
      </c>
      <c r="AG1193" s="189">
        <f>'טבלה מרכזת תקן מקור'!G1193</f>
        <v>1</v>
      </c>
      <c r="AH1193" s="189">
        <f>'טבלה מרכזת תקן מקור'!H1193</f>
        <v>600</v>
      </c>
    </row>
    <row r="1194" spans="2:34" ht="15" thickBot="1" x14ac:dyDescent="0.25">
      <c r="B1194" s="190" t="str">
        <f>תקן[[#This Row],[סוג מרכז]]</f>
        <v>תשושים-אופק</v>
      </c>
      <c r="C1194" s="190">
        <f>תקן[[#This Row],[גודל מרכז]]</f>
        <v>90</v>
      </c>
      <c r="D1194" s="190" t="str">
        <f>תקן[[#This Row],[סוג פריט]]</f>
        <v>מספרה/טיפוח חן</v>
      </c>
      <c r="E1194" s="190" t="str">
        <f>תקן[[#This Row],[קטגוריה]]</f>
        <v>מספרה/טיפוח חן</v>
      </c>
      <c r="F1194" s="177" t="str">
        <f>תקן[[#This Row],[תיאור הפריט]]</f>
        <v>מתלה נייד למגבות</v>
      </c>
      <c r="G1194" s="190">
        <f>תקן[[#This Row],[עלות פריט]]</f>
        <v>300</v>
      </c>
      <c r="H1194" s="190">
        <f>תקן[[#This Row],[כמות]]</f>
        <v>1</v>
      </c>
      <c r="I1194" s="190">
        <f>תקן[[#This Row],[סהכ עלות]]</f>
        <v>300</v>
      </c>
      <c r="J1194" s="191"/>
      <c r="K1194" s="179" t="str">
        <f t="shared" si="215"/>
        <v>מתלה נייד למגבות</v>
      </c>
      <c r="L1194" s="180"/>
      <c r="M1194" s="181">
        <f t="shared" si="213"/>
        <v>-1</v>
      </c>
      <c r="N1194" s="181">
        <f t="shared" si="214"/>
        <v>0</v>
      </c>
      <c r="O1194" s="180"/>
      <c r="P1194" s="192"/>
      <c r="Q1194" s="185" t="str">
        <f t="shared" si="209"/>
        <v>תשושים-אופק</v>
      </c>
      <c r="R1194" s="185">
        <f t="shared" si="210"/>
        <v>90</v>
      </c>
      <c r="S1194" s="185" t="str">
        <f t="shared" si="211"/>
        <v>מספרה/טיפוח חן</v>
      </c>
      <c r="T1194" s="186" t="str">
        <f t="shared" si="212"/>
        <v>מתלה נייד למגבות</v>
      </c>
      <c r="U1194" s="187">
        <f t="shared" si="206"/>
        <v>0</v>
      </c>
      <c r="V1194" s="181">
        <f t="shared" si="207"/>
        <v>-1</v>
      </c>
      <c r="W1194" s="181">
        <f t="shared" si="208"/>
        <v>300</v>
      </c>
      <c r="X1194" s="181">
        <f t="shared" si="216"/>
        <v>0</v>
      </c>
      <c r="Y1194" s="193"/>
      <c r="AA1194" s="189" t="str">
        <f>'טבלה מרכזת תקן מקור'!A1194</f>
        <v>תשושים-אופק</v>
      </c>
      <c r="AB1194" s="189">
        <f>'טבלה מרכזת תקן מקור'!B1194</f>
        <v>90</v>
      </c>
      <c r="AC1194" s="189" t="str">
        <f>'טבלה מרכזת תקן מקור'!C1194</f>
        <v>מספרה/טיפוח חן</v>
      </c>
      <c r="AD1194" s="189" t="str">
        <f>'טבלה מרכזת תקן מקור'!D1194</f>
        <v>מספרה/טיפוח חן</v>
      </c>
      <c r="AE1194" s="189" t="str">
        <f>'טבלה מרכזת תקן מקור'!E1194</f>
        <v>מתלה נייד למגבות</v>
      </c>
      <c r="AF1194" s="189">
        <f>'טבלה מרכזת תקן מקור'!F1194</f>
        <v>300</v>
      </c>
      <c r="AG1194" s="189">
        <f>'טבלה מרכזת תקן מקור'!G1194</f>
        <v>1</v>
      </c>
      <c r="AH1194" s="189">
        <f>'טבלה מרכזת תקן מקור'!H1194</f>
        <v>300</v>
      </c>
    </row>
    <row r="1195" spans="2:34" ht="15" thickBot="1" x14ac:dyDescent="0.25">
      <c r="B1195" s="190" t="str">
        <f>תקן[[#This Row],[סוג מרכז]]</f>
        <v>תשושים-אופק</v>
      </c>
      <c r="C1195" s="190">
        <f>תקן[[#This Row],[גודל מרכז]]</f>
        <v>90</v>
      </c>
      <c r="D1195" s="190" t="str">
        <f>תקן[[#This Row],[סוג פריט]]</f>
        <v>מספרה/טיפוח חן</v>
      </c>
      <c r="E1195" s="190" t="str">
        <f>תקן[[#This Row],[קטגוריה]]</f>
        <v>מספרה/טיפוח חן</v>
      </c>
      <c r="F1195" s="177" t="str">
        <f>תקן[[#This Row],[תיאור הפריט]]</f>
        <v xml:space="preserve">סטרליזטור </v>
      </c>
      <c r="G1195" s="190">
        <f>תקן[[#This Row],[עלות פריט]]</f>
        <v>900</v>
      </c>
      <c r="H1195" s="190">
        <f>תקן[[#This Row],[כמות]]</f>
        <v>1</v>
      </c>
      <c r="I1195" s="190">
        <f>תקן[[#This Row],[סהכ עלות]]</f>
        <v>900</v>
      </c>
      <c r="J1195" s="191"/>
      <c r="K1195" s="179" t="str">
        <f t="shared" si="215"/>
        <v xml:space="preserve">סטרליזטור </v>
      </c>
      <c r="L1195" s="180"/>
      <c r="M1195" s="181">
        <f t="shared" si="213"/>
        <v>-1</v>
      </c>
      <c r="N1195" s="181">
        <f t="shared" si="214"/>
        <v>0</v>
      </c>
      <c r="O1195" s="180"/>
      <c r="P1195" s="192"/>
      <c r="Q1195" s="185" t="str">
        <f t="shared" si="209"/>
        <v>תשושים-אופק</v>
      </c>
      <c r="R1195" s="185">
        <f t="shared" si="210"/>
        <v>90</v>
      </c>
      <c r="S1195" s="185" t="str">
        <f t="shared" si="211"/>
        <v>מספרה/טיפוח חן</v>
      </c>
      <c r="T1195" s="186" t="str">
        <f t="shared" si="212"/>
        <v xml:space="preserve">סטרליזטור </v>
      </c>
      <c r="U1195" s="187">
        <f t="shared" si="206"/>
        <v>0</v>
      </c>
      <c r="V1195" s="181">
        <f t="shared" si="207"/>
        <v>-1</v>
      </c>
      <c r="W1195" s="181">
        <f t="shared" si="208"/>
        <v>900</v>
      </c>
      <c r="X1195" s="181">
        <f t="shared" si="216"/>
        <v>0</v>
      </c>
      <c r="Y1195" s="193"/>
      <c r="AA1195" s="189" t="str">
        <f>'טבלה מרכזת תקן מקור'!A1195</f>
        <v>תשושים-אופק</v>
      </c>
      <c r="AB1195" s="189">
        <f>'טבלה מרכזת תקן מקור'!B1195</f>
        <v>90</v>
      </c>
      <c r="AC1195" s="189" t="str">
        <f>'טבלה מרכזת תקן מקור'!C1195</f>
        <v>מספרה/טיפוח חן</v>
      </c>
      <c r="AD1195" s="189" t="str">
        <f>'טבלה מרכזת תקן מקור'!D1195</f>
        <v>מספרה/טיפוח חן</v>
      </c>
      <c r="AE1195" s="189" t="str">
        <f>'טבלה מרכזת תקן מקור'!E1195</f>
        <v xml:space="preserve">סטרליזטור </v>
      </c>
      <c r="AF1195" s="189">
        <f>'טבלה מרכזת תקן מקור'!F1195</f>
        <v>900</v>
      </c>
      <c r="AG1195" s="189">
        <f>'טבלה מרכזת תקן מקור'!G1195</f>
        <v>1</v>
      </c>
      <c r="AH1195" s="189">
        <f>'טבלה מרכזת תקן מקור'!H1195</f>
        <v>900</v>
      </c>
    </row>
    <row r="1196" spans="2:34" ht="15" thickBot="1" x14ac:dyDescent="0.25">
      <c r="B1196" s="190" t="str">
        <f>תקן[[#This Row],[סוג מרכז]]</f>
        <v>תשושים-אופק</v>
      </c>
      <c r="C1196" s="190">
        <f>תקן[[#This Row],[גודל מרכז]]</f>
        <v>90</v>
      </c>
      <c r="D1196" s="190" t="str">
        <f>תקן[[#This Row],[סוג פריט]]</f>
        <v>מספרה/טיפוח חן</v>
      </c>
      <c r="E1196" s="190" t="str">
        <f>תקן[[#This Row],[קטגוריה]]</f>
        <v>מספרה/טיפוח חן</v>
      </c>
      <c r="F1196" s="177" t="str">
        <f>תקן[[#This Row],[תיאור הפריט]]</f>
        <v>עגלת טיפולים</v>
      </c>
      <c r="G1196" s="190">
        <f>תקן[[#This Row],[עלות פריט]]</f>
        <v>800</v>
      </c>
      <c r="H1196" s="190">
        <f>תקן[[#This Row],[כמות]]</f>
        <v>1</v>
      </c>
      <c r="I1196" s="190">
        <f>תקן[[#This Row],[סהכ עלות]]</f>
        <v>800</v>
      </c>
      <c r="J1196" s="191"/>
      <c r="K1196" s="179" t="str">
        <f t="shared" si="215"/>
        <v>עגלת טיפולים</v>
      </c>
      <c r="L1196" s="180"/>
      <c r="M1196" s="181">
        <f t="shared" si="213"/>
        <v>-1</v>
      </c>
      <c r="N1196" s="181">
        <f t="shared" si="214"/>
        <v>0</v>
      </c>
      <c r="O1196" s="180"/>
      <c r="P1196" s="192"/>
      <c r="Q1196" s="185" t="str">
        <f t="shared" si="209"/>
        <v>תשושים-אופק</v>
      </c>
      <c r="R1196" s="185">
        <f t="shared" si="210"/>
        <v>90</v>
      </c>
      <c r="S1196" s="185" t="str">
        <f t="shared" si="211"/>
        <v>מספרה/טיפוח חן</v>
      </c>
      <c r="T1196" s="186" t="str">
        <f t="shared" si="212"/>
        <v>עגלת טיפולים</v>
      </c>
      <c r="U1196" s="187">
        <f t="shared" si="206"/>
        <v>0</v>
      </c>
      <c r="V1196" s="181">
        <f t="shared" si="207"/>
        <v>-1</v>
      </c>
      <c r="W1196" s="181">
        <f t="shared" si="208"/>
        <v>800</v>
      </c>
      <c r="X1196" s="181">
        <f t="shared" si="216"/>
        <v>0</v>
      </c>
      <c r="Y1196" s="193"/>
      <c r="AA1196" s="189" t="str">
        <f>'טבלה מרכזת תקן מקור'!A1196</f>
        <v>תשושים-אופק</v>
      </c>
      <c r="AB1196" s="189">
        <f>'טבלה מרכזת תקן מקור'!B1196</f>
        <v>90</v>
      </c>
      <c r="AC1196" s="189" t="str">
        <f>'טבלה מרכזת תקן מקור'!C1196</f>
        <v>מספרה/טיפוח חן</v>
      </c>
      <c r="AD1196" s="189" t="str">
        <f>'טבלה מרכזת תקן מקור'!D1196</f>
        <v>מספרה/טיפוח חן</v>
      </c>
      <c r="AE1196" s="189" t="str">
        <f>'טבלה מרכזת תקן מקור'!E1196</f>
        <v>עגלת טיפולים</v>
      </c>
      <c r="AF1196" s="189">
        <f>'טבלה מרכזת תקן מקור'!F1196</f>
        <v>800</v>
      </c>
      <c r="AG1196" s="189">
        <f>'טבלה מרכזת תקן מקור'!G1196</f>
        <v>1</v>
      </c>
      <c r="AH1196" s="189">
        <f>'טבלה מרכזת תקן מקור'!H1196</f>
        <v>800</v>
      </c>
    </row>
    <row r="1197" spans="2:34" ht="15" thickBot="1" x14ac:dyDescent="0.25">
      <c r="B1197" s="190" t="str">
        <f>תקן[[#This Row],[סוג מרכז]]</f>
        <v>תשושים-אופק</v>
      </c>
      <c r="C1197" s="190">
        <f>תקן[[#This Row],[גודל מרכז]]</f>
        <v>90</v>
      </c>
      <c r="D1197" s="190" t="str">
        <f>תקן[[#This Row],[סוג פריט]]</f>
        <v>מספרה/טיפוח חן</v>
      </c>
      <c r="E1197" s="190" t="str">
        <f>תקן[[#This Row],[קטגוריה]]</f>
        <v>מספרה/טיפוח חן</v>
      </c>
      <c r="F1197" s="177" t="str">
        <f>תקן[[#This Row],[תיאור הפריט]]</f>
        <v>פח אשפה</v>
      </c>
      <c r="G1197" s="190">
        <f>תקן[[#This Row],[עלות פריט]]</f>
        <v>150</v>
      </c>
      <c r="H1197" s="190">
        <f>תקן[[#This Row],[כמות]]</f>
        <v>1</v>
      </c>
      <c r="I1197" s="190">
        <f>תקן[[#This Row],[סהכ עלות]]</f>
        <v>150</v>
      </c>
      <c r="J1197" s="191"/>
      <c r="K1197" s="179" t="str">
        <f t="shared" si="215"/>
        <v>פח אשפה</v>
      </c>
      <c r="L1197" s="180"/>
      <c r="M1197" s="181">
        <f t="shared" si="213"/>
        <v>-1</v>
      </c>
      <c r="N1197" s="181">
        <f t="shared" si="214"/>
        <v>0</v>
      </c>
      <c r="O1197" s="180"/>
      <c r="P1197" s="192"/>
      <c r="Q1197" s="185" t="str">
        <f t="shared" si="209"/>
        <v>תשושים-אופק</v>
      </c>
      <c r="R1197" s="185">
        <f t="shared" si="210"/>
        <v>90</v>
      </c>
      <c r="S1197" s="185" t="str">
        <f t="shared" si="211"/>
        <v>מספרה/טיפוח חן</v>
      </c>
      <c r="T1197" s="186" t="str">
        <f t="shared" si="212"/>
        <v>פח אשפה</v>
      </c>
      <c r="U1197" s="187">
        <f t="shared" si="206"/>
        <v>0</v>
      </c>
      <c r="V1197" s="181">
        <f t="shared" si="207"/>
        <v>-1</v>
      </c>
      <c r="W1197" s="181">
        <f t="shared" si="208"/>
        <v>150</v>
      </c>
      <c r="X1197" s="181">
        <f t="shared" si="216"/>
        <v>0</v>
      </c>
      <c r="Y1197" s="193"/>
      <c r="AA1197" s="189" t="str">
        <f>'טבלה מרכזת תקן מקור'!A1197</f>
        <v>תשושים-אופק</v>
      </c>
      <c r="AB1197" s="189">
        <f>'טבלה מרכזת תקן מקור'!B1197</f>
        <v>90</v>
      </c>
      <c r="AC1197" s="189" t="str">
        <f>'טבלה מרכזת תקן מקור'!C1197</f>
        <v>מספרה/טיפוח חן</v>
      </c>
      <c r="AD1197" s="189" t="str">
        <f>'טבלה מרכזת תקן מקור'!D1197</f>
        <v>מספרה/טיפוח חן</v>
      </c>
      <c r="AE1197" s="189" t="str">
        <f>'טבלה מרכזת תקן מקור'!E1197</f>
        <v>פח אשפה</v>
      </c>
      <c r="AF1197" s="189">
        <f>'טבלה מרכזת תקן מקור'!F1197</f>
        <v>150</v>
      </c>
      <c r="AG1197" s="189">
        <f>'טבלה מרכזת תקן מקור'!G1197</f>
        <v>1</v>
      </c>
      <c r="AH1197" s="189">
        <f>'טבלה מרכזת תקן מקור'!H1197</f>
        <v>150</v>
      </c>
    </row>
    <row r="1198" spans="2:34" ht="15" thickBot="1" x14ac:dyDescent="0.25">
      <c r="B1198" s="190" t="str">
        <f>תקן[[#This Row],[סוג מרכז]]</f>
        <v>תשושים-אופק</v>
      </c>
      <c r="C1198" s="190">
        <f>תקן[[#This Row],[גודל מרכז]]</f>
        <v>90</v>
      </c>
      <c r="D1198" s="190" t="str">
        <f>תקן[[#This Row],[סוג פריט]]</f>
        <v>מספרה/טיפוח חן</v>
      </c>
      <c r="E1198" s="190" t="str">
        <f>תקן[[#This Row],[קטגוריה]]</f>
        <v>מספרה/טיפוח חן</v>
      </c>
      <c r="F1198" s="177" t="str">
        <f>תקן[[#This Row],[תיאור הפריט]]</f>
        <v>קולב בגדים</v>
      </c>
      <c r="G1198" s="190">
        <f>תקן[[#This Row],[עלות פריט]]</f>
        <v>300</v>
      </c>
      <c r="H1198" s="190">
        <f>תקן[[#This Row],[כמות]]</f>
        <v>1</v>
      </c>
      <c r="I1198" s="190">
        <f>תקן[[#This Row],[סהכ עלות]]</f>
        <v>300</v>
      </c>
      <c r="J1198" s="191"/>
      <c r="K1198" s="179" t="str">
        <f t="shared" si="215"/>
        <v>קולב בגדים</v>
      </c>
      <c r="L1198" s="180"/>
      <c r="M1198" s="181">
        <f t="shared" si="213"/>
        <v>-1</v>
      </c>
      <c r="N1198" s="181">
        <f t="shared" si="214"/>
        <v>0</v>
      </c>
      <c r="O1198" s="180"/>
      <c r="P1198" s="192"/>
      <c r="Q1198" s="185" t="str">
        <f t="shared" si="209"/>
        <v>תשושים-אופק</v>
      </c>
      <c r="R1198" s="185">
        <f t="shared" si="210"/>
        <v>90</v>
      </c>
      <c r="S1198" s="185" t="str">
        <f t="shared" si="211"/>
        <v>מספרה/טיפוח חן</v>
      </c>
      <c r="T1198" s="186" t="str">
        <f t="shared" si="212"/>
        <v>קולב בגדים</v>
      </c>
      <c r="U1198" s="187">
        <f t="shared" si="206"/>
        <v>0</v>
      </c>
      <c r="V1198" s="181">
        <f t="shared" si="207"/>
        <v>-1</v>
      </c>
      <c r="W1198" s="181">
        <f t="shared" si="208"/>
        <v>300</v>
      </c>
      <c r="X1198" s="181">
        <f t="shared" si="216"/>
        <v>0</v>
      </c>
      <c r="Y1198" s="193"/>
      <c r="AA1198" s="189" t="str">
        <f>'טבלה מרכזת תקן מקור'!A1198</f>
        <v>תשושים-אופק</v>
      </c>
      <c r="AB1198" s="189">
        <f>'טבלה מרכזת תקן מקור'!B1198</f>
        <v>90</v>
      </c>
      <c r="AC1198" s="189" t="str">
        <f>'טבלה מרכזת תקן מקור'!C1198</f>
        <v>מספרה/טיפוח חן</v>
      </c>
      <c r="AD1198" s="189" t="str">
        <f>'טבלה מרכזת תקן מקור'!D1198</f>
        <v>מספרה/טיפוח חן</v>
      </c>
      <c r="AE1198" s="189" t="str">
        <f>'טבלה מרכזת תקן מקור'!E1198</f>
        <v>קולב בגדים</v>
      </c>
      <c r="AF1198" s="189">
        <f>'טבלה מרכזת תקן מקור'!F1198</f>
        <v>300</v>
      </c>
      <c r="AG1198" s="189">
        <f>'טבלה מרכזת תקן מקור'!G1198</f>
        <v>1</v>
      </c>
      <c r="AH1198" s="189">
        <f>'טבלה מרכזת תקן מקור'!H1198</f>
        <v>300</v>
      </c>
    </row>
    <row r="1199" spans="2:34" ht="15" thickBot="1" x14ac:dyDescent="0.25">
      <c r="B1199" s="190" t="str">
        <f>תקן[[#This Row],[סוג מרכז]]</f>
        <v>תשושים-אופק</v>
      </c>
      <c r="C1199" s="190">
        <f>תקן[[#This Row],[גודל מרכז]]</f>
        <v>90</v>
      </c>
      <c r="D1199" s="190" t="str">
        <f>תקן[[#This Row],[סוג פריט]]</f>
        <v>מספרה/טיפוח חן</v>
      </c>
      <c r="E1199" s="190" t="str">
        <f>תקן[[#This Row],[קטגוריה]]</f>
        <v>מספרה/טיפוח חן</v>
      </c>
      <c r="F1199" s="177" t="str">
        <f>תקן[[#This Row],[תיאור הפריט]]</f>
        <v>רגלית פדיקור</v>
      </c>
      <c r="G1199" s="190">
        <f>תקן[[#This Row],[עלות פריט]]</f>
        <v>350</v>
      </c>
      <c r="H1199" s="190">
        <f>תקן[[#This Row],[כמות]]</f>
        <v>1</v>
      </c>
      <c r="I1199" s="190">
        <f>תקן[[#This Row],[סהכ עלות]]</f>
        <v>350</v>
      </c>
      <c r="J1199" s="191"/>
      <c r="K1199" s="179" t="str">
        <f t="shared" si="215"/>
        <v>רגלית פדיקור</v>
      </c>
      <c r="L1199" s="180"/>
      <c r="M1199" s="181">
        <f t="shared" si="213"/>
        <v>-1</v>
      </c>
      <c r="N1199" s="181">
        <f t="shared" si="214"/>
        <v>0</v>
      </c>
      <c r="O1199" s="180"/>
      <c r="P1199" s="192"/>
      <c r="Q1199" s="185" t="str">
        <f t="shared" si="209"/>
        <v>תשושים-אופק</v>
      </c>
      <c r="R1199" s="185">
        <f t="shared" si="210"/>
        <v>90</v>
      </c>
      <c r="S1199" s="185" t="str">
        <f t="shared" si="211"/>
        <v>מספרה/טיפוח חן</v>
      </c>
      <c r="T1199" s="186" t="str">
        <f t="shared" si="212"/>
        <v>רגלית פדיקור</v>
      </c>
      <c r="U1199" s="187">
        <f t="shared" si="206"/>
        <v>0</v>
      </c>
      <c r="V1199" s="181">
        <f t="shared" si="207"/>
        <v>-1</v>
      </c>
      <c r="W1199" s="181">
        <f t="shared" si="208"/>
        <v>350</v>
      </c>
      <c r="X1199" s="181">
        <f t="shared" si="216"/>
        <v>0</v>
      </c>
      <c r="Y1199" s="193"/>
      <c r="AA1199" s="189" t="str">
        <f>'טבלה מרכזת תקן מקור'!A1199</f>
        <v>תשושים-אופק</v>
      </c>
      <c r="AB1199" s="189">
        <f>'טבלה מרכזת תקן מקור'!B1199</f>
        <v>90</v>
      </c>
      <c r="AC1199" s="189" t="str">
        <f>'טבלה מרכזת תקן מקור'!C1199</f>
        <v>מספרה/טיפוח חן</v>
      </c>
      <c r="AD1199" s="189" t="str">
        <f>'טבלה מרכזת תקן מקור'!D1199</f>
        <v>מספרה/טיפוח חן</v>
      </c>
      <c r="AE1199" s="189" t="str">
        <f>'טבלה מרכזת תקן מקור'!E1199</f>
        <v>רגלית פדיקור</v>
      </c>
      <c r="AF1199" s="189">
        <f>'טבלה מרכזת תקן מקור'!F1199</f>
        <v>350</v>
      </c>
      <c r="AG1199" s="189">
        <f>'טבלה מרכזת תקן מקור'!G1199</f>
        <v>1</v>
      </c>
      <c r="AH1199" s="189">
        <f>'טבלה מרכזת תקן מקור'!H1199</f>
        <v>350</v>
      </c>
    </row>
    <row r="1200" spans="2:34" ht="15" thickBot="1" x14ac:dyDescent="0.25">
      <c r="B1200" s="190" t="str">
        <f>תקן[[#This Row],[סוג מרכז]]</f>
        <v>תשושים-אופק</v>
      </c>
      <c r="C1200" s="190">
        <f>תקן[[#This Row],[גודל מרכז]]</f>
        <v>90</v>
      </c>
      <c r="D1200" s="190" t="str">
        <f>תקן[[#This Row],[סוג פריט]]</f>
        <v>מספרה/טיפוח חן</v>
      </c>
      <c r="E1200" s="190" t="str">
        <f>תקן[[#This Row],[קטגוריה]]</f>
        <v>מספרה/טיפוח חן</v>
      </c>
      <c r="F1200" s="177" t="str">
        <f>תקן[[#This Row],[תיאור הפריט]]</f>
        <v>שרפרף למטפל</v>
      </c>
      <c r="G1200" s="190">
        <f>תקן[[#This Row],[עלות פריט]]</f>
        <v>750</v>
      </c>
      <c r="H1200" s="190">
        <f>תקן[[#This Row],[כמות]]</f>
        <v>1</v>
      </c>
      <c r="I1200" s="190">
        <f>תקן[[#This Row],[סהכ עלות]]</f>
        <v>750</v>
      </c>
      <c r="J1200" s="191"/>
      <c r="K1200" s="179" t="str">
        <f t="shared" si="215"/>
        <v>שרפרף למטפל</v>
      </c>
      <c r="L1200" s="180"/>
      <c r="M1200" s="181">
        <f t="shared" si="213"/>
        <v>-1</v>
      </c>
      <c r="N1200" s="181">
        <f t="shared" si="214"/>
        <v>0</v>
      </c>
      <c r="O1200" s="180"/>
      <c r="P1200" s="192"/>
      <c r="Q1200" s="185" t="str">
        <f t="shared" si="209"/>
        <v>תשושים-אופק</v>
      </c>
      <c r="R1200" s="185">
        <f t="shared" si="210"/>
        <v>90</v>
      </c>
      <c r="S1200" s="185" t="str">
        <f t="shared" si="211"/>
        <v>מספרה/טיפוח חן</v>
      </c>
      <c r="T1200" s="186" t="str">
        <f t="shared" si="212"/>
        <v>שרפרף למטפל</v>
      </c>
      <c r="U1200" s="187">
        <f t="shared" si="206"/>
        <v>0</v>
      </c>
      <c r="V1200" s="181">
        <f t="shared" si="207"/>
        <v>-1</v>
      </c>
      <c r="W1200" s="181">
        <f t="shared" si="208"/>
        <v>750</v>
      </c>
      <c r="X1200" s="181">
        <f t="shared" si="216"/>
        <v>0</v>
      </c>
      <c r="Y1200" s="193"/>
      <c r="AA1200" s="189" t="str">
        <f>'טבלה מרכזת תקן מקור'!A1200</f>
        <v>תשושים-אופק</v>
      </c>
      <c r="AB1200" s="189">
        <f>'טבלה מרכזת תקן מקור'!B1200</f>
        <v>90</v>
      </c>
      <c r="AC1200" s="189" t="str">
        <f>'טבלה מרכזת תקן מקור'!C1200</f>
        <v>מספרה/טיפוח חן</v>
      </c>
      <c r="AD1200" s="189" t="str">
        <f>'טבלה מרכזת תקן מקור'!D1200</f>
        <v>מספרה/טיפוח חן</v>
      </c>
      <c r="AE1200" s="189" t="str">
        <f>'טבלה מרכזת תקן מקור'!E1200</f>
        <v>שרפרף למטפל</v>
      </c>
      <c r="AF1200" s="189">
        <f>'טבלה מרכזת תקן מקור'!F1200</f>
        <v>750</v>
      </c>
      <c r="AG1200" s="189">
        <f>'טבלה מרכזת תקן מקור'!G1200</f>
        <v>1</v>
      </c>
      <c r="AH1200" s="189">
        <f>'טבלה מרכזת תקן מקור'!H1200</f>
        <v>750</v>
      </c>
    </row>
    <row r="1201" spans="2:34" ht="15" thickBot="1" x14ac:dyDescent="0.25">
      <c r="B1201" s="190" t="str">
        <f>תקן[[#This Row],[סוג מרכז]]</f>
        <v>תשושים-אופק</v>
      </c>
      <c r="C1201" s="190">
        <f>תקן[[#This Row],[גודל מרכז]]</f>
        <v>90</v>
      </c>
      <c r="D1201" s="190" t="str">
        <f>תקן[[#This Row],[סוג פריט]]</f>
        <v>כלי חשמל</v>
      </c>
      <c r="E1201" s="190" t="str">
        <f>תקן[[#This Row],[קטגוריה]]</f>
        <v>מכבסה</v>
      </c>
      <c r="F1201" s="177" t="str">
        <f>תקן[[#This Row],[תיאור הפריט]]</f>
        <v xml:space="preserve">מייבש כביסה  </v>
      </c>
      <c r="G1201" s="190">
        <f>תקן[[#This Row],[עלות פריט]]</f>
        <v>2500</v>
      </c>
      <c r="H1201" s="190">
        <f>תקן[[#This Row],[כמות]]</f>
        <v>1</v>
      </c>
      <c r="I1201" s="190">
        <f>תקן[[#This Row],[סהכ עלות]]</f>
        <v>2500</v>
      </c>
      <c r="J1201" s="191"/>
      <c r="K1201" s="179" t="str">
        <f t="shared" si="215"/>
        <v xml:space="preserve">מייבש כביסה  </v>
      </c>
      <c r="L1201" s="180"/>
      <c r="M1201" s="181">
        <f t="shared" si="213"/>
        <v>-1</v>
      </c>
      <c r="N1201" s="181">
        <f t="shared" si="214"/>
        <v>0</v>
      </c>
      <c r="O1201" s="180"/>
      <c r="P1201" s="192"/>
      <c r="Q1201" s="185" t="str">
        <f t="shared" si="209"/>
        <v>תשושים-אופק</v>
      </c>
      <c r="R1201" s="185">
        <f t="shared" si="210"/>
        <v>90</v>
      </c>
      <c r="S1201" s="185" t="str">
        <f t="shared" si="211"/>
        <v>כלי חשמל</v>
      </c>
      <c r="T1201" s="186" t="str">
        <f t="shared" si="212"/>
        <v xml:space="preserve">מייבש כביסה  </v>
      </c>
      <c r="U1201" s="187">
        <f t="shared" si="206"/>
        <v>0</v>
      </c>
      <c r="V1201" s="181">
        <f t="shared" si="207"/>
        <v>-1</v>
      </c>
      <c r="W1201" s="181">
        <f t="shared" si="208"/>
        <v>2500</v>
      </c>
      <c r="X1201" s="181">
        <f t="shared" si="216"/>
        <v>0</v>
      </c>
      <c r="Y1201" s="193"/>
      <c r="AA1201" s="189" t="str">
        <f>'טבלה מרכזת תקן מקור'!A1201</f>
        <v>תשושים-אופק</v>
      </c>
      <c r="AB1201" s="189">
        <f>'טבלה מרכזת תקן מקור'!B1201</f>
        <v>90</v>
      </c>
      <c r="AC1201" s="189" t="str">
        <f>'טבלה מרכזת תקן מקור'!C1201</f>
        <v>כלי חשמל</v>
      </c>
      <c r="AD1201" s="189" t="str">
        <f>'טבלה מרכזת תקן מקור'!D1201</f>
        <v>מכבסה</v>
      </c>
      <c r="AE1201" s="189" t="str">
        <f>'טבלה מרכזת תקן מקור'!E1201</f>
        <v xml:space="preserve">מייבש כביסה  </v>
      </c>
      <c r="AF1201" s="189">
        <f>'טבלה מרכזת תקן מקור'!F1201</f>
        <v>2500</v>
      </c>
      <c r="AG1201" s="189">
        <f>'טבלה מרכזת תקן מקור'!G1201</f>
        <v>1</v>
      </c>
      <c r="AH1201" s="189">
        <f>'טבלה מרכזת תקן מקור'!H1201</f>
        <v>2500</v>
      </c>
    </row>
    <row r="1202" spans="2:34" ht="15" thickBot="1" x14ac:dyDescent="0.25">
      <c r="B1202" s="190" t="str">
        <f>תקן[[#This Row],[סוג מרכז]]</f>
        <v>תשושים-אופק</v>
      </c>
      <c r="C1202" s="190">
        <f>תקן[[#This Row],[גודל מרכז]]</f>
        <v>90</v>
      </c>
      <c r="D1202" s="190" t="str">
        <f>תקן[[#This Row],[סוג פריט]]</f>
        <v>כלי חשמל</v>
      </c>
      <c r="E1202" s="190" t="str">
        <f>תקן[[#This Row],[קטגוריה]]</f>
        <v>חדר רחצה</v>
      </c>
      <c r="F1202" s="177" t="str">
        <f>תקן[[#This Row],[תיאור הפריט]]</f>
        <v>מייבש שיער</v>
      </c>
      <c r="G1202" s="190">
        <f>תקן[[#This Row],[עלות פריט]]</f>
        <v>250</v>
      </c>
      <c r="H1202" s="190">
        <f>תקן[[#This Row],[כמות]]</f>
        <v>2</v>
      </c>
      <c r="I1202" s="190">
        <f>תקן[[#This Row],[סהכ עלות]]</f>
        <v>500</v>
      </c>
      <c r="J1202" s="191"/>
      <c r="K1202" s="179" t="str">
        <f t="shared" si="215"/>
        <v>מייבש שיער</v>
      </c>
      <c r="L1202" s="180"/>
      <c r="M1202" s="181">
        <f t="shared" si="213"/>
        <v>-2</v>
      </c>
      <c r="N1202" s="181">
        <f t="shared" si="214"/>
        <v>0</v>
      </c>
      <c r="O1202" s="180"/>
      <c r="P1202" s="192"/>
      <c r="Q1202" s="185" t="str">
        <f t="shared" si="209"/>
        <v>תשושים-אופק</v>
      </c>
      <c r="R1202" s="185">
        <f t="shared" si="210"/>
        <v>90</v>
      </c>
      <c r="S1202" s="185" t="str">
        <f t="shared" si="211"/>
        <v>כלי חשמל</v>
      </c>
      <c r="T1202" s="186" t="str">
        <f t="shared" si="212"/>
        <v>מייבש שיער</v>
      </c>
      <c r="U1202" s="187">
        <f t="shared" si="206"/>
        <v>0</v>
      </c>
      <c r="V1202" s="181">
        <f t="shared" si="207"/>
        <v>-2</v>
      </c>
      <c r="W1202" s="181">
        <f t="shared" si="208"/>
        <v>250</v>
      </c>
      <c r="X1202" s="181">
        <f t="shared" si="216"/>
        <v>0</v>
      </c>
      <c r="Y1202" s="193"/>
      <c r="AA1202" s="189" t="str">
        <f>'טבלה מרכזת תקן מקור'!A1202</f>
        <v>תשושים-אופק</v>
      </c>
      <c r="AB1202" s="189">
        <f>'טבלה מרכזת תקן מקור'!B1202</f>
        <v>90</v>
      </c>
      <c r="AC1202" s="189" t="str">
        <f>'טבלה מרכזת תקן מקור'!C1202</f>
        <v>כלי חשמל</v>
      </c>
      <c r="AD1202" s="189" t="str">
        <f>'טבלה מרכזת תקן מקור'!D1202</f>
        <v>חדר רחצה</v>
      </c>
      <c r="AE1202" s="189" t="str">
        <f>'טבלה מרכזת תקן מקור'!E1202</f>
        <v>מייבש שיער</v>
      </c>
      <c r="AF1202" s="189">
        <f>'טבלה מרכזת תקן מקור'!F1202</f>
        <v>250</v>
      </c>
      <c r="AG1202" s="189">
        <f>'טבלה מרכזת תקן מקור'!G1202</f>
        <v>2</v>
      </c>
      <c r="AH1202" s="189">
        <f>'טבלה מרכזת תקן מקור'!H1202</f>
        <v>500</v>
      </c>
    </row>
    <row r="1203" spans="2:34" ht="15" thickBot="1" x14ac:dyDescent="0.25">
      <c r="B1203" s="190" t="str">
        <f>תקן[[#This Row],[סוג מרכז]]</f>
        <v>תשושים-אופק</v>
      </c>
      <c r="C1203" s="190">
        <f>תקן[[#This Row],[גודל מרכז]]</f>
        <v>90</v>
      </c>
      <c r="D1203" s="190" t="str">
        <f>תקן[[#This Row],[סוג פריט]]</f>
        <v>כלי חשמל</v>
      </c>
      <c r="E1203" s="190" t="str">
        <f>תקן[[#This Row],[קטגוריה]]</f>
        <v>מכבסה</v>
      </c>
      <c r="F1203" s="177" t="str">
        <f>תקן[[#This Row],[תיאור הפריט]]</f>
        <v>מכונת כביסה 7 ק"ג</v>
      </c>
      <c r="G1203" s="190">
        <f>תקן[[#This Row],[עלות פריט]]</f>
        <v>3500</v>
      </c>
      <c r="H1203" s="190">
        <f>תקן[[#This Row],[כמות]]</f>
        <v>1</v>
      </c>
      <c r="I1203" s="190">
        <f>תקן[[#This Row],[סהכ עלות]]</f>
        <v>3500</v>
      </c>
      <c r="J1203" s="191"/>
      <c r="K1203" s="179" t="str">
        <f t="shared" si="215"/>
        <v>מכונת כביסה 7 ק"ג</v>
      </c>
      <c r="L1203" s="180"/>
      <c r="M1203" s="181">
        <f t="shared" si="213"/>
        <v>-1</v>
      </c>
      <c r="N1203" s="181">
        <f t="shared" si="214"/>
        <v>0</v>
      </c>
      <c r="O1203" s="180"/>
      <c r="P1203" s="192"/>
      <c r="Q1203" s="185" t="str">
        <f t="shared" si="209"/>
        <v>תשושים-אופק</v>
      </c>
      <c r="R1203" s="185">
        <f t="shared" si="210"/>
        <v>90</v>
      </c>
      <c r="S1203" s="185" t="str">
        <f t="shared" si="211"/>
        <v>כלי חשמל</v>
      </c>
      <c r="T1203" s="186" t="str">
        <f t="shared" si="212"/>
        <v>מכונת כביסה 7 ק"ג</v>
      </c>
      <c r="U1203" s="187">
        <f t="shared" si="206"/>
        <v>0</v>
      </c>
      <c r="V1203" s="181">
        <f t="shared" si="207"/>
        <v>-1</v>
      </c>
      <c r="W1203" s="181">
        <f t="shared" si="208"/>
        <v>3500</v>
      </c>
      <c r="X1203" s="181">
        <f t="shared" si="216"/>
        <v>0</v>
      </c>
      <c r="Y1203" s="193"/>
      <c r="AA1203" s="189" t="str">
        <f>'טבלה מרכזת תקן מקור'!A1203</f>
        <v>תשושים-אופק</v>
      </c>
      <c r="AB1203" s="189">
        <f>'טבלה מרכזת תקן מקור'!B1203</f>
        <v>90</v>
      </c>
      <c r="AC1203" s="189" t="str">
        <f>'טבלה מרכזת תקן מקור'!C1203</f>
        <v>כלי חשמל</v>
      </c>
      <c r="AD1203" s="189" t="str">
        <f>'טבלה מרכזת תקן מקור'!D1203</f>
        <v>מכבסה</v>
      </c>
      <c r="AE1203" s="189" t="str">
        <f>'טבלה מרכזת תקן מקור'!E1203</f>
        <v>מכונת כביסה 7 ק"ג</v>
      </c>
      <c r="AF1203" s="189">
        <f>'טבלה מרכזת תקן מקור'!F1203</f>
        <v>3500</v>
      </c>
      <c r="AG1203" s="189">
        <f>'טבלה מרכזת תקן מקור'!G1203</f>
        <v>1</v>
      </c>
      <c r="AH1203" s="189">
        <f>'טבלה מרכזת תקן מקור'!H1203</f>
        <v>3500</v>
      </c>
    </row>
    <row r="1204" spans="2:34" ht="15" thickBot="1" x14ac:dyDescent="0.25">
      <c r="B1204" s="190" t="str">
        <f>תקן[[#This Row],[סוג מרכז]]</f>
        <v>תשושים-אופק</v>
      </c>
      <c r="C1204" s="190">
        <f>תקן[[#This Row],[גודל מרכז]]</f>
        <v>90</v>
      </c>
      <c r="D1204" s="190" t="str">
        <f>תקן[[#This Row],[סוג פריט]]</f>
        <v>כלי חשמל</v>
      </c>
      <c r="E1204" s="190" t="str">
        <f>תקן[[#This Row],[קטגוריה]]</f>
        <v>חדר ניקיון</v>
      </c>
      <c r="F1204" s="177" t="str">
        <f>תקן[[#This Row],[תיאור הפריט]]</f>
        <v>מכונת שטיפה</v>
      </c>
      <c r="G1204" s="190">
        <f>תקן[[#This Row],[עלות פריט]]</f>
        <v>15000</v>
      </c>
      <c r="H1204" s="190">
        <f>תקן[[#This Row],[כמות]]</f>
        <v>1</v>
      </c>
      <c r="I1204" s="190">
        <f>תקן[[#This Row],[סהכ עלות]]</f>
        <v>15000</v>
      </c>
      <c r="J1204" s="191"/>
      <c r="K1204" s="179" t="str">
        <f t="shared" si="215"/>
        <v>מכונת שטיפה</v>
      </c>
      <c r="L1204" s="180"/>
      <c r="M1204" s="181">
        <f t="shared" si="213"/>
        <v>-1</v>
      </c>
      <c r="N1204" s="181">
        <f t="shared" si="214"/>
        <v>0</v>
      </c>
      <c r="O1204" s="180"/>
      <c r="P1204" s="192"/>
      <c r="Q1204" s="185" t="str">
        <f t="shared" si="209"/>
        <v>תשושים-אופק</v>
      </c>
      <c r="R1204" s="185">
        <f t="shared" si="210"/>
        <v>90</v>
      </c>
      <c r="S1204" s="185" t="str">
        <f t="shared" si="211"/>
        <v>כלי חשמל</v>
      </c>
      <c r="T1204" s="186" t="str">
        <f t="shared" si="212"/>
        <v>מכונת שטיפה</v>
      </c>
      <c r="U1204" s="187">
        <f t="shared" si="206"/>
        <v>0</v>
      </c>
      <c r="V1204" s="181">
        <f t="shared" si="207"/>
        <v>-1</v>
      </c>
      <c r="W1204" s="181">
        <f t="shared" si="208"/>
        <v>15000</v>
      </c>
      <c r="X1204" s="181">
        <f t="shared" si="216"/>
        <v>0</v>
      </c>
      <c r="Y1204" s="193"/>
      <c r="AA1204" s="189" t="str">
        <f>'טבלה מרכזת תקן מקור'!A1204</f>
        <v>תשושים-אופק</v>
      </c>
      <c r="AB1204" s="189">
        <f>'טבלה מרכזת תקן מקור'!B1204</f>
        <v>90</v>
      </c>
      <c r="AC1204" s="189" t="str">
        <f>'טבלה מרכזת תקן מקור'!C1204</f>
        <v>כלי חשמל</v>
      </c>
      <c r="AD1204" s="189" t="str">
        <f>'טבלה מרכזת תקן מקור'!D1204</f>
        <v>חדר ניקיון</v>
      </c>
      <c r="AE1204" s="189" t="str">
        <f>'טבלה מרכזת תקן מקור'!E1204</f>
        <v>מכונת שטיפה</v>
      </c>
      <c r="AF1204" s="189">
        <f>'טבלה מרכזת תקן מקור'!F1204</f>
        <v>15000</v>
      </c>
      <c r="AG1204" s="189">
        <f>'טבלה מרכזת תקן מקור'!G1204</f>
        <v>1</v>
      </c>
      <c r="AH1204" s="189">
        <f>'טבלה מרכזת תקן מקור'!H1204</f>
        <v>15000</v>
      </c>
    </row>
    <row r="1205" spans="2:34" ht="15" thickBot="1" x14ac:dyDescent="0.25">
      <c r="B1205" s="190" t="str">
        <f>תקן[[#This Row],[סוג מרכז]]</f>
        <v>תשושים-אופק</v>
      </c>
      <c r="C1205" s="190">
        <f>תקן[[#This Row],[גודל מרכז]]</f>
        <v>90</v>
      </c>
      <c r="D1205" s="190" t="str">
        <f>תקן[[#This Row],[סוג פריט]]</f>
        <v>כלי חשמל</v>
      </c>
      <c r="E1205" s="190" t="str">
        <f>תקן[[#This Row],[קטגוריה]]</f>
        <v>שירותים ציבוריים</v>
      </c>
      <c r="F1205" s="177" t="str">
        <f>תקן[[#This Row],[תיאור הפריט]]</f>
        <v>מתקן טיהור אויר חשמלי</v>
      </c>
      <c r="G1205" s="190">
        <f>תקן[[#This Row],[עלות פריט]]</f>
        <v>650</v>
      </c>
      <c r="H1205" s="190">
        <f>תקן[[#This Row],[כמות]]</f>
        <v>4</v>
      </c>
      <c r="I1205" s="190">
        <f>תקן[[#This Row],[סהכ עלות]]</f>
        <v>2600</v>
      </c>
      <c r="J1205" s="191"/>
      <c r="K1205" s="179" t="str">
        <f t="shared" si="215"/>
        <v>מתקן טיהור אויר חשמלי</v>
      </c>
      <c r="L1205" s="180"/>
      <c r="M1205" s="181">
        <f t="shared" si="213"/>
        <v>-4</v>
      </c>
      <c r="N1205" s="181">
        <f t="shared" si="214"/>
        <v>0</v>
      </c>
      <c r="O1205" s="180"/>
      <c r="P1205" s="192"/>
      <c r="Q1205" s="185" t="str">
        <f t="shared" si="209"/>
        <v>תשושים-אופק</v>
      </c>
      <c r="R1205" s="185">
        <f t="shared" si="210"/>
        <v>90</v>
      </c>
      <c r="S1205" s="185" t="str">
        <f t="shared" si="211"/>
        <v>כלי חשמל</v>
      </c>
      <c r="T1205" s="186" t="str">
        <f t="shared" si="212"/>
        <v>מתקן טיהור אויר חשמלי</v>
      </c>
      <c r="U1205" s="187">
        <f t="shared" si="206"/>
        <v>0</v>
      </c>
      <c r="V1205" s="181">
        <f t="shared" si="207"/>
        <v>-4</v>
      </c>
      <c r="W1205" s="181">
        <f t="shared" si="208"/>
        <v>650</v>
      </c>
      <c r="X1205" s="181">
        <f t="shared" si="216"/>
        <v>0</v>
      </c>
      <c r="Y1205" s="193"/>
      <c r="AA1205" s="189" t="str">
        <f>'טבלה מרכזת תקן מקור'!A1205</f>
        <v>תשושים-אופק</v>
      </c>
      <c r="AB1205" s="189">
        <f>'טבלה מרכזת תקן מקור'!B1205</f>
        <v>90</v>
      </c>
      <c r="AC1205" s="189" t="str">
        <f>'טבלה מרכזת תקן מקור'!C1205</f>
        <v>כלי חשמל</v>
      </c>
      <c r="AD1205" s="189" t="str">
        <f>'טבלה מרכזת תקן מקור'!D1205</f>
        <v>שירותים ציבוריים</v>
      </c>
      <c r="AE1205" s="189" t="str">
        <f>'טבלה מרכזת תקן מקור'!E1205</f>
        <v>מתקן טיהור אויר חשמלי</v>
      </c>
      <c r="AF1205" s="189">
        <f>'טבלה מרכזת תקן מקור'!F1205</f>
        <v>650</v>
      </c>
      <c r="AG1205" s="189">
        <f>'טבלה מרכזת תקן מקור'!G1205</f>
        <v>4</v>
      </c>
      <c r="AH1205" s="189">
        <f>'טבלה מרכזת תקן מקור'!H1205</f>
        <v>2600</v>
      </c>
    </row>
    <row r="1206" spans="2:34" ht="15" thickBot="1" x14ac:dyDescent="0.25">
      <c r="B1206" s="190" t="str">
        <f>תקן[[#This Row],[סוג מרכז]]</f>
        <v>תשושים-אופק</v>
      </c>
      <c r="C1206" s="190">
        <f>תקן[[#This Row],[גודל מרכז]]</f>
        <v>90</v>
      </c>
      <c r="D1206" s="190" t="str">
        <f>תקן[[#This Row],[סוג פריט]]</f>
        <v>כלי חשמל</v>
      </c>
      <c r="E1206" s="190" t="str">
        <f>תקן[[#This Row],[קטגוריה]]</f>
        <v>אולם כניסה</v>
      </c>
      <c r="F1206" s="177" t="str">
        <f>תקן[[#This Row],[תיאור הפריט]]</f>
        <v>מתקן מים קרים</v>
      </c>
      <c r="G1206" s="190">
        <f>תקן[[#This Row],[עלות פריט]]</f>
        <v>2500</v>
      </c>
      <c r="H1206" s="190">
        <f>תקן[[#This Row],[כמות]]</f>
        <v>1</v>
      </c>
      <c r="I1206" s="190">
        <f>תקן[[#This Row],[סהכ עלות]]</f>
        <v>2500</v>
      </c>
      <c r="J1206" s="191"/>
      <c r="K1206" s="179" t="str">
        <f t="shared" si="215"/>
        <v>מתקן מים קרים</v>
      </c>
      <c r="L1206" s="180"/>
      <c r="M1206" s="181">
        <f t="shared" si="213"/>
        <v>-1</v>
      </c>
      <c r="N1206" s="181">
        <f t="shared" si="214"/>
        <v>0</v>
      </c>
      <c r="O1206" s="180"/>
      <c r="P1206" s="192"/>
      <c r="Q1206" s="185" t="str">
        <f t="shared" si="209"/>
        <v>תשושים-אופק</v>
      </c>
      <c r="R1206" s="185">
        <f t="shared" si="210"/>
        <v>90</v>
      </c>
      <c r="S1206" s="185" t="str">
        <f t="shared" si="211"/>
        <v>כלי חשמל</v>
      </c>
      <c r="T1206" s="186" t="str">
        <f t="shared" si="212"/>
        <v>מתקן מים קרים</v>
      </c>
      <c r="U1206" s="187">
        <f t="shared" si="206"/>
        <v>0</v>
      </c>
      <c r="V1206" s="181">
        <f t="shared" si="207"/>
        <v>-1</v>
      </c>
      <c r="W1206" s="181">
        <f t="shared" si="208"/>
        <v>2500</v>
      </c>
      <c r="X1206" s="181">
        <f t="shared" si="216"/>
        <v>0</v>
      </c>
      <c r="Y1206" s="193"/>
      <c r="AA1206" s="189" t="str">
        <f>'טבלה מרכזת תקן מקור'!A1206</f>
        <v>תשושים-אופק</v>
      </c>
      <c r="AB1206" s="189">
        <f>'טבלה מרכזת תקן מקור'!B1206</f>
        <v>90</v>
      </c>
      <c r="AC1206" s="189" t="str">
        <f>'טבלה מרכזת תקן מקור'!C1206</f>
        <v>כלי חשמל</v>
      </c>
      <c r="AD1206" s="189" t="str">
        <f>'טבלה מרכזת תקן מקור'!D1206</f>
        <v>אולם כניסה</v>
      </c>
      <c r="AE1206" s="189" t="str">
        <f>'טבלה מרכזת תקן מקור'!E1206</f>
        <v>מתקן מים קרים</v>
      </c>
      <c r="AF1206" s="189">
        <f>'טבלה מרכזת תקן מקור'!F1206</f>
        <v>2500</v>
      </c>
      <c r="AG1206" s="189">
        <f>'טבלה מרכזת תקן מקור'!G1206</f>
        <v>1</v>
      </c>
      <c r="AH1206" s="189">
        <f>'טבלה מרכזת תקן מקור'!H1206</f>
        <v>2500</v>
      </c>
    </row>
    <row r="1207" spans="2:34" ht="29.25" thickBot="1" x14ac:dyDescent="0.25">
      <c r="B1207" s="190" t="str">
        <f>תקן[[#This Row],[סוג מרכז]]</f>
        <v>תשושים-אופק</v>
      </c>
      <c r="C1207" s="190">
        <f>תקן[[#This Row],[גודל מרכז]]</f>
        <v>90</v>
      </c>
      <c r="D1207" s="190" t="str">
        <f>תקן[[#This Row],[סוג פריט]]</f>
        <v>כלי חשמל</v>
      </c>
      <c r="E1207" s="190" t="str">
        <f>תקן[[#This Row],[קטגוריה]]</f>
        <v>חדר אוכל</v>
      </c>
      <c r="F1207" s="177" t="str">
        <f>תקן[[#This Row],[תיאור הפריט]]</f>
        <v>מתקן שתיה קלה (דיספנסר)</v>
      </c>
      <c r="G1207" s="190">
        <f>תקן[[#This Row],[עלות פריט]]</f>
        <v>4500</v>
      </c>
      <c r="H1207" s="190">
        <f>תקן[[#This Row],[כמות]]</f>
        <v>1</v>
      </c>
      <c r="I1207" s="190">
        <f>תקן[[#This Row],[סהכ עלות]]</f>
        <v>4500</v>
      </c>
      <c r="J1207" s="191"/>
      <c r="K1207" s="179" t="str">
        <f t="shared" si="215"/>
        <v>מתקן שתיה קלה (דיספנסר)</v>
      </c>
      <c r="L1207" s="180"/>
      <c r="M1207" s="181">
        <f t="shared" si="213"/>
        <v>-1</v>
      </c>
      <c r="N1207" s="181">
        <f t="shared" si="214"/>
        <v>0</v>
      </c>
      <c r="O1207" s="180"/>
      <c r="P1207" s="192"/>
      <c r="Q1207" s="185" t="str">
        <f t="shared" si="209"/>
        <v>תשושים-אופק</v>
      </c>
      <c r="R1207" s="185">
        <f t="shared" si="210"/>
        <v>90</v>
      </c>
      <c r="S1207" s="185" t="str">
        <f t="shared" si="211"/>
        <v>כלי חשמל</v>
      </c>
      <c r="T1207" s="186" t="str">
        <f t="shared" si="212"/>
        <v>מתקן שתיה קלה (דיספנסר)</v>
      </c>
      <c r="U1207" s="187">
        <f t="shared" si="206"/>
        <v>0</v>
      </c>
      <c r="V1207" s="181">
        <f t="shared" si="207"/>
        <v>-1</v>
      </c>
      <c r="W1207" s="181">
        <f t="shared" si="208"/>
        <v>4500</v>
      </c>
      <c r="X1207" s="181">
        <f t="shared" si="216"/>
        <v>0</v>
      </c>
      <c r="Y1207" s="193"/>
      <c r="AA1207" s="189" t="str">
        <f>'טבלה מרכזת תקן מקור'!A1207</f>
        <v>תשושים-אופק</v>
      </c>
      <c r="AB1207" s="189">
        <f>'טבלה מרכזת תקן מקור'!B1207</f>
        <v>90</v>
      </c>
      <c r="AC1207" s="189" t="str">
        <f>'טבלה מרכזת תקן מקור'!C1207</f>
        <v>כלי חשמל</v>
      </c>
      <c r="AD1207" s="189" t="str">
        <f>'טבלה מרכזת תקן מקור'!D1207</f>
        <v>חדר אוכל</v>
      </c>
      <c r="AE1207" s="189" t="str">
        <f>'טבלה מרכזת תקן מקור'!E1207</f>
        <v>מתקן שתיה קלה (דיספנסר)</v>
      </c>
      <c r="AF1207" s="189">
        <f>'טבלה מרכזת תקן מקור'!F1207</f>
        <v>4500</v>
      </c>
      <c r="AG1207" s="189">
        <f>'טבלה מרכזת תקן מקור'!G1207</f>
        <v>1</v>
      </c>
      <c r="AH1207" s="189">
        <f>'טבלה מרכזת תקן מקור'!H1207</f>
        <v>4500</v>
      </c>
    </row>
    <row r="1208" spans="2:34" ht="15" thickBot="1" x14ac:dyDescent="0.25">
      <c r="B1208" s="190" t="str">
        <f>תקן[[#This Row],[סוג מרכז]]</f>
        <v>תשושים-אופק</v>
      </c>
      <c r="C1208" s="190">
        <f>תקן[[#This Row],[גודל מרכז]]</f>
        <v>90</v>
      </c>
      <c r="D1208" s="190" t="str">
        <f>תקן[[#This Row],[סוג פריט]]</f>
        <v>כלי חשמל</v>
      </c>
      <c r="E1208" s="190" t="str">
        <f>תקן[[#This Row],[קטגוריה]]</f>
        <v>חדר רחצה</v>
      </c>
      <c r="F1208" s="177" t="str">
        <f>תקן[[#This Row],[תיאור הפריט]]</f>
        <v>תנור חימום</v>
      </c>
      <c r="G1208" s="190">
        <f>תקן[[#This Row],[עלות פריט]]</f>
        <v>250</v>
      </c>
      <c r="H1208" s="190">
        <f>תקן[[#This Row],[כמות]]</f>
        <v>2</v>
      </c>
      <c r="I1208" s="190">
        <f>תקן[[#This Row],[סהכ עלות]]</f>
        <v>500</v>
      </c>
      <c r="J1208" s="191"/>
      <c r="K1208" s="179" t="str">
        <f t="shared" si="215"/>
        <v>תנור חימום</v>
      </c>
      <c r="L1208" s="180"/>
      <c r="M1208" s="181">
        <f t="shared" si="213"/>
        <v>-2</v>
      </c>
      <c r="N1208" s="181">
        <f t="shared" si="214"/>
        <v>0</v>
      </c>
      <c r="O1208" s="180"/>
      <c r="P1208" s="192"/>
      <c r="Q1208" s="185" t="str">
        <f t="shared" si="209"/>
        <v>תשושים-אופק</v>
      </c>
      <c r="R1208" s="185">
        <f t="shared" si="210"/>
        <v>90</v>
      </c>
      <c r="S1208" s="185" t="str">
        <f t="shared" si="211"/>
        <v>כלי חשמל</v>
      </c>
      <c r="T1208" s="186" t="str">
        <f t="shared" si="212"/>
        <v>תנור חימום</v>
      </c>
      <c r="U1208" s="187">
        <f t="shared" si="206"/>
        <v>0</v>
      </c>
      <c r="V1208" s="181">
        <f t="shared" si="207"/>
        <v>-2</v>
      </c>
      <c r="W1208" s="181">
        <f t="shared" si="208"/>
        <v>250</v>
      </c>
      <c r="X1208" s="181">
        <f t="shared" si="216"/>
        <v>0</v>
      </c>
      <c r="Y1208" s="193"/>
      <c r="AA1208" s="189" t="str">
        <f>'טבלה מרכזת תקן מקור'!A1208</f>
        <v>תשושים-אופק</v>
      </c>
      <c r="AB1208" s="189">
        <f>'טבלה מרכזת תקן מקור'!B1208</f>
        <v>90</v>
      </c>
      <c r="AC1208" s="189" t="str">
        <f>'טבלה מרכזת תקן מקור'!C1208</f>
        <v>כלי חשמל</v>
      </c>
      <c r="AD1208" s="189" t="str">
        <f>'טבלה מרכזת תקן מקור'!D1208</f>
        <v>חדר רחצה</v>
      </c>
      <c r="AE1208" s="189" t="str">
        <f>'טבלה מרכזת תקן מקור'!E1208</f>
        <v>תנור חימום</v>
      </c>
      <c r="AF1208" s="189">
        <f>'טבלה מרכזת תקן מקור'!F1208</f>
        <v>250</v>
      </c>
      <c r="AG1208" s="189">
        <f>'טבלה מרכזת תקן מקור'!G1208</f>
        <v>2</v>
      </c>
      <c r="AH1208" s="189">
        <f>'טבלה מרכזת תקן מקור'!H1208</f>
        <v>500</v>
      </c>
    </row>
    <row r="1209" spans="2:34" ht="15" thickBot="1" x14ac:dyDescent="0.25">
      <c r="B1209" s="190" t="str">
        <f>תקן[[#This Row],[סוג מרכז]]</f>
        <v>תשושים-אופק</v>
      </c>
      <c r="C1209" s="190">
        <f>תקן[[#This Row],[גודל מרכז]]</f>
        <v>90</v>
      </c>
      <c r="D1209" s="190" t="str">
        <f>תקן[[#This Row],[סוג פריט]]</f>
        <v>כללי</v>
      </c>
      <c r="E1209" s="190" t="str">
        <f>תקן[[#This Row],[קטגוריה]]</f>
        <v>חדרי צוות/רב תחומי</v>
      </c>
      <c r="F1209" s="177" t="str">
        <f>תקן[[#This Row],[תיאור הפריט]]</f>
        <v>מד חום אינפרא אדום</v>
      </c>
      <c r="G1209" s="190">
        <f>תקן[[#This Row],[עלות פריט]]</f>
        <v>250</v>
      </c>
      <c r="H1209" s="190">
        <f>תקן[[#This Row],[כמות]]</f>
        <v>1</v>
      </c>
      <c r="I1209" s="190">
        <f>תקן[[#This Row],[סהכ עלות]]</f>
        <v>250</v>
      </c>
      <c r="J1209" s="191"/>
      <c r="K1209" s="179" t="str">
        <f t="shared" si="215"/>
        <v>מד חום אינפרא אדום</v>
      </c>
      <c r="L1209" s="180"/>
      <c r="M1209" s="181">
        <f t="shared" si="213"/>
        <v>-1</v>
      </c>
      <c r="N1209" s="181">
        <f t="shared" si="214"/>
        <v>0</v>
      </c>
      <c r="O1209" s="180"/>
      <c r="P1209" s="192"/>
      <c r="Q1209" s="185" t="str">
        <f t="shared" si="209"/>
        <v>תשושים-אופק</v>
      </c>
      <c r="R1209" s="185">
        <f t="shared" si="210"/>
        <v>90</v>
      </c>
      <c r="S1209" s="185" t="str">
        <f t="shared" si="211"/>
        <v>כללי</v>
      </c>
      <c r="T1209" s="186" t="str">
        <f t="shared" si="212"/>
        <v>מד חום אינפרא אדום</v>
      </c>
      <c r="U1209" s="187">
        <f t="shared" si="206"/>
        <v>0</v>
      </c>
      <c r="V1209" s="181">
        <f t="shared" si="207"/>
        <v>-1</v>
      </c>
      <c r="W1209" s="181">
        <f t="shared" si="208"/>
        <v>250</v>
      </c>
      <c r="X1209" s="181">
        <f t="shared" si="216"/>
        <v>0</v>
      </c>
      <c r="Y1209" s="193"/>
      <c r="AA1209" s="189" t="str">
        <f>'טבלה מרכזת תקן מקור'!A1209</f>
        <v>תשושים-אופק</v>
      </c>
      <c r="AB1209" s="189">
        <f>'טבלה מרכזת תקן מקור'!B1209</f>
        <v>90</v>
      </c>
      <c r="AC1209" s="189" t="str">
        <f>'טבלה מרכזת תקן מקור'!C1209</f>
        <v>כללי</v>
      </c>
      <c r="AD1209" s="189" t="str">
        <f>'טבלה מרכזת תקן מקור'!D1209</f>
        <v>חדרי צוות/רב תחומי</v>
      </c>
      <c r="AE1209" s="189" t="str">
        <f>'טבלה מרכזת תקן מקור'!E1209</f>
        <v>מד חום אינפרא אדום</v>
      </c>
      <c r="AF1209" s="189">
        <f>'טבלה מרכזת תקן מקור'!F1209</f>
        <v>250</v>
      </c>
      <c r="AG1209" s="189">
        <f>'טבלה מרכזת תקן מקור'!G1209</f>
        <v>1</v>
      </c>
      <c r="AH1209" s="189">
        <f>'טבלה מרכזת תקן מקור'!H1209</f>
        <v>250</v>
      </c>
    </row>
    <row r="1210" spans="2:34" ht="29.25" thickBot="1" x14ac:dyDescent="0.25">
      <c r="B1210" s="190" t="str">
        <f>תקן[[#This Row],[סוג מרכז]]</f>
        <v>תשושים-אופק</v>
      </c>
      <c r="C1210" s="190">
        <f>תקן[[#This Row],[גודל מרכז]]</f>
        <v>90</v>
      </c>
      <c r="D1210" s="190" t="str">
        <f>תקן[[#This Row],[סוג פריט]]</f>
        <v>כללי</v>
      </c>
      <c r="E1210" s="190" t="str">
        <f>תקן[[#This Row],[קטגוריה]]</f>
        <v>חדרי צוות/רב תחומי</v>
      </c>
      <c r="F1210" s="177" t="str">
        <f>תקן[[#This Row],[תיאור הפריט]]</f>
        <v>מד לחץ דם, חום, דופק  וסוטורציה</v>
      </c>
      <c r="G1210" s="190">
        <f>תקן[[#This Row],[עלות פריט]]</f>
        <v>2500</v>
      </c>
      <c r="H1210" s="190">
        <f>תקן[[#This Row],[כמות]]</f>
        <v>1</v>
      </c>
      <c r="I1210" s="190">
        <f>תקן[[#This Row],[סהכ עלות]]</f>
        <v>2500</v>
      </c>
      <c r="J1210" s="191"/>
      <c r="K1210" s="179" t="str">
        <f t="shared" si="215"/>
        <v>מד לחץ דם, חום, דופק  וסוטורציה</v>
      </c>
      <c r="L1210" s="180"/>
      <c r="M1210" s="181">
        <f t="shared" si="213"/>
        <v>-1</v>
      </c>
      <c r="N1210" s="181">
        <f t="shared" si="214"/>
        <v>0</v>
      </c>
      <c r="O1210" s="180"/>
      <c r="P1210" s="192"/>
      <c r="Q1210" s="185" t="str">
        <f t="shared" si="209"/>
        <v>תשושים-אופק</v>
      </c>
      <c r="R1210" s="185">
        <f t="shared" si="210"/>
        <v>90</v>
      </c>
      <c r="S1210" s="185" t="str">
        <f t="shared" si="211"/>
        <v>כללי</v>
      </c>
      <c r="T1210" s="186" t="str">
        <f t="shared" si="212"/>
        <v>מד לחץ דם, חום, דופק  וסוטורציה</v>
      </c>
      <c r="U1210" s="187">
        <f t="shared" si="206"/>
        <v>0</v>
      </c>
      <c r="V1210" s="181">
        <f t="shared" si="207"/>
        <v>-1</v>
      </c>
      <c r="W1210" s="181">
        <f t="shared" si="208"/>
        <v>2500</v>
      </c>
      <c r="X1210" s="181">
        <f t="shared" si="216"/>
        <v>0</v>
      </c>
      <c r="Y1210" s="193"/>
      <c r="AA1210" s="189" t="str">
        <f>'טבלה מרכזת תקן מקור'!A1210</f>
        <v>תשושים-אופק</v>
      </c>
      <c r="AB1210" s="189">
        <f>'טבלה מרכזת תקן מקור'!B1210</f>
        <v>90</v>
      </c>
      <c r="AC1210" s="189" t="str">
        <f>'טבלה מרכזת תקן מקור'!C1210</f>
        <v>כללי</v>
      </c>
      <c r="AD1210" s="189" t="str">
        <f>'טבלה מרכזת תקן מקור'!D1210</f>
        <v>חדרי צוות/רב תחומי</v>
      </c>
      <c r="AE1210" s="189" t="str">
        <f>'טבלה מרכזת תקן מקור'!E1210</f>
        <v>מד לחץ דם, חום, דופק  וסוטורציה</v>
      </c>
      <c r="AF1210" s="189">
        <f>'טבלה מרכזת תקן מקור'!F1210</f>
        <v>2500</v>
      </c>
      <c r="AG1210" s="189">
        <f>'טבלה מרכזת תקן מקור'!G1210</f>
        <v>1</v>
      </c>
      <c r="AH1210" s="189">
        <f>'טבלה מרכזת תקן מקור'!H1210</f>
        <v>2500</v>
      </c>
    </row>
    <row r="1211" spans="2:34" ht="15" thickBot="1" x14ac:dyDescent="0.25">
      <c r="B1211" s="190" t="str">
        <f>תקן[[#This Row],[סוג מרכז]]</f>
        <v>תשושים-אופק</v>
      </c>
      <c r="C1211" s="190">
        <f>תקן[[#This Row],[גודל מרכז]]</f>
        <v>90</v>
      </c>
      <c r="D1211" s="190" t="str">
        <f>תקן[[#This Row],[סוג פריט]]</f>
        <v>כללי</v>
      </c>
      <c r="E1211" s="190" t="str">
        <f>תקן[[#This Row],[קטגוריה]]</f>
        <v>כללי</v>
      </c>
      <c r="F1211" s="177" t="str">
        <f>תקן[[#This Row],[תיאור הפריט]]</f>
        <v>מזרקי אפיפן</v>
      </c>
      <c r="G1211" s="190">
        <f>תקן[[#This Row],[עלות פריט]]</f>
        <v>350</v>
      </c>
      <c r="H1211" s="190">
        <f>תקן[[#This Row],[כמות]]</f>
        <v>2</v>
      </c>
      <c r="I1211" s="190">
        <f>תקן[[#This Row],[סהכ עלות]]</f>
        <v>700</v>
      </c>
      <c r="J1211" s="191"/>
      <c r="K1211" s="179" t="str">
        <f t="shared" si="215"/>
        <v>מזרקי אפיפן</v>
      </c>
      <c r="L1211" s="180"/>
      <c r="M1211" s="181">
        <f t="shared" si="213"/>
        <v>-2</v>
      </c>
      <c r="N1211" s="181">
        <f t="shared" si="214"/>
        <v>0</v>
      </c>
      <c r="O1211" s="180"/>
      <c r="P1211" s="192"/>
      <c r="Q1211" s="185" t="str">
        <f t="shared" si="209"/>
        <v>תשושים-אופק</v>
      </c>
      <c r="R1211" s="185">
        <f t="shared" si="210"/>
        <v>90</v>
      </c>
      <c r="S1211" s="185" t="str">
        <f t="shared" si="211"/>
        <v>כללי</v>
      </c>
      <c r="T1211" s="186" t="str">
        <f t="shared" si="212"/>
        <v>מזרקי אפיפן</v>
      </c>
      <c r="U1211" s="187">
        <f t="shared" si="206"/>
        <v>0</v>
      </c>
      <c r="V1211" s="181">
        <f t="shared" si="207"/>
        <v>-2</v>
      </c>
      <c r="W1211" s="181">
        <f t="shared" si="208"/>
        <v>350</v>
      </c>
      <c r="X1211" s="181">
        <f t="shared" si="216"/>
        <v>0</v>
      </c>
      <c r="Y1211" s="193"/>
      <c r="AA1211" s="189" t="str">
        <f>'טבלה מרכזת תקן מקור'!A1211</f>
        <v>תשושים-אופק</v>
      </c>
      <c r="AB1211" s="189">
        <f>'טבלה מרכזת תקן מקור'!B1211</f>
        <v>90</v>
      </c>
      <c r="AC1211" s="189" t="str">
        <f>'טבלה מרכזת תקן מקור'!C1211</f>
        <v>כללי</v>
      </c>
      <c r="AD1211" s="189" t="str">
        <f>'טבלה מרכזת תקן מקור'!D1211</f>
        <v>כללי</v>
      </c>
      <c r="AE1211" s="189" t="str">
        <f>'טבלה מרכזת תקן מקור'!E1211</f>
        <v>מזרקי אפיפן</v>
      </c>
      <c r="AF1211" s="189">
        <f>'טבלה מרכזת תקן מקור'!F1211</f>
        <v>350</v>
      </c>
      <c r="AG1211" s="189">
        <f>'טבלה מרכזת תקן מקור'!G1211</f>
        <v>2</v>
      </c>
      <c r="AH1211" s="189">
        <f>'טבלה מרכזת תקן מקור'!H1211</f>
        <v>700</v>
      </c>
    </row>
    <row r="1212" spans="2:34" ht="29.25" thickBot="1" x14ac:dyDescent="0.25">
      <c r="B1212" s="190" t="str">
        <f>תקן[[#This Row],[סוג מרכז]]</f>
        <v>תשושים-אופק</v>
      </c>
      <c r="C1212" s="190">
        <f>תקן[[#This Row],[גודל מרכז]]</f>
        <v>90</v>
      </c>
      <c r="D1212" s="190" t="str">
        <f>תקן[[#This Row],[סוג פריט]]</f>
        <v>כללי</v>
      </c>
      <c r="E1212" s="190" t="str">
        <f>תקן[[#This Row],[קטגוריה]]</f>
        <v>כללי</v>
      </c>
      <c r="F1212" s="177" t="str">
        <f>תקן[[#This Row],[תיאור הפריט]]</f>
        <v>עיצוב פנים - תקציב למעצב/ת</v>
      </c>
      <c r="G1212" s="190">
        <f>תקן[[#This Row],[עלות פריט]]</f>
        <v>10000</v>
      </c>
      <c r="H1212" s="190">
        <f>תקן[[#This Row],[כמות]]</f>
        <v>3</v>
      </c>
      <c r="I1212" s="190">
        <f>תקן[[#This Row],[סהכ עלות]]</f>
        <v>30000</v>
      </c>
      <c r="J1212" s="191"/>
      <c r="K1212" s="179" t="str">
        <f t="shared" si="215"/>
        <v>עיצוב פנים - תקציב למעצב/ת</v>
      </c>
      <c r="L1212" s="180"/>
      <c r="M1212" s="181">
        <f t="shared" si="213"/>
        <v>-3</v>
      </c>
      <c r="N1212" s="181">
        <f t="shared" si="214"/>
        <v>0</v>
      </c>
      <c r="O1212" s="180"/>
      <c r="P1212" s="192"/>
      <c r="Q1212" s="185" t="str">
        <f t="shared" si="209"/>
        <v>תשושים-אופק</v>
      </c>
      <c r="R1212" s="185">
        <f t="shared" si="210"/>
        <v>90</v>
      </c>
      <c r="S1212" s="185" t="str">
        <f t="shared" si="211"/>
        <v>כללי</v>
      </c>
      <c r="T1212" s="186" t="str">
        <f t="shared" si="212"/>
        <v>עיצוב פנים - תקציב למעצב/ת</v>
      </c>
      <c r="U1212" s="187">
        <f t="shared" si="206"/>
        <v>0</v>
      </c>
      <c r="V1212" s="181">
        <f t="shared" si="207"/>
        <v>-3</v>
      </c>
      <c r="W1212" s="181">
        <f t="shared" si="208"/>
        <v>10000</v>
      </c>
      <c r="X1212" s="181">
        <f t="shared" si="216"/>
        <v>0</v>
      </c>
      <c r="Y1212" s="193"/>
      <c r="AA1212" s="189" t="str">
        <f>'טבלה מרכזת תקן מקור'!A1212</f>
        <v>תשושים-אופק</v>
      </c>
      <c r="AB1212" s="189">
        <f>'טבלה מרכזת תקן מקור'!B1212</f>
        <v>90</v>
      </c>
      <c r="AC1212" s="189" t="str">
        <f>'טבלה מרכזת תקן מקור'!C1212</f>
        <v>כללי</v>
      </c>
      <c r="AD1212" s="189" t="str">
        <f>'טבלה מרכזת תקן מקור'!D1212</f>
        <v>כללי</v>
      </c>
      <c r="AE1212" s="189" t="str">
        <f>'טבלה מרכזת תקן מקור'!E1212</f>
        <v>עיצוב פנים - תקציב למעצב/ת</v>
      </c>
      <c r="AF1212" s="189">
        <f>'טבלה מרכזת תקן מקור'!F1212</f>
        <v>10000</v>
      </c>
      <c r="AG1212" s="189">
        <f>'טבלה מרכזת תקן מקור'!G1212</f>
        <v>3</v>
      </c>
      <c r="AH1212" s="189">
        <f>'טבלה מרכזת תקן מקור'!H1212</f>
        <v>30000</v>
      </c>
    </row>
    <row r="1213" spans="2:34" ht="15" thickBot="1" x14ac:dyDescent="0.25">
      <c r="B1213" s="190" t="str">
        <f>תקן[[#This Row],[סוג מרכז]]</f>
        <v>תשושים-אופק</v>
      </c>
      <c r="C1213" s="190">
        <f>תקן[[#This Row],[גודל מרכז]]</f>
        <v>90</v>
      </c>
      <c r="D1213" s="190" t="str">
        <f>תקן[[#This Row],[סוג פריט]]</f>
        <v>כללי</v>
      </c>
      <c r="E1213" s="190" t="str">
        <f>תקן[[#This Row],[קטגוריה]]</f>
        <v>כללי</v>
      </c>
      <c r="F1213" s="177" t="str">
        <f>תקן[[#This Row],[תיאור הפריט]]</f>
        <v>קטלן יתושים</v>
      </c>
      <c r="G1213" s="190">
        <f>תקן[[#This Row],[עלות פריט]]</f>
        <v>250</v>
      </c>
      <c r="H1213" s="190">
        <f>תקן[[#This Row],[כמות]]</f>
        <v>4</v>
      </c>
      <c r="I1213" s="190">
        <f>תקן[[#This Row],[סהכ עלות]]</f>
        <v>1000</v>
      </c>
      <c r="J1213" s="191"/>
      <c r="K1213" s="179" t="str">
        <f t="shared" si="215"/>
        <v>קטלן יתושים</v>
      </c>
      <c r="L1213" s="180"/>
      <c r="M1213" s="181">
        <f t="shared" si="213"/>
        <v>-4</v>
      </c>
      <c r="N1213" s="181">
        <f t="shared" si="214"/>
        <v>0</v>
      </c>
      <c r="O1213" s="180"/>
      <c r="P1213" s="192"/>
      <c r="Q1213" s="185" t="str">
        <f t="shared" si="209"/>
        <v>תשושים-אופק</v>
      </c>
      <c r="R1213" s="185">
        <f t="shared" si="210"/>
        <v>90</v>
      </c>
      <c r="S1213" s="185" t="str">
        <f t="shared" si="211"/>
        <v>כללי</v>
      </c>
      <c r="T1213" s="186" t="str">
        <f t="shared" si="212"/>
        <v>קטלן יתושים</v>
      </c>
      <c r="U1213" s="187">
        <f t="shared" si="206"/>
        <v>0</v>
      </c>
      <c r="V1213" s="181">
        <f t="shared" si="207"/>
        <v>-4</v>
      </c>
      <c r="W1213" s="181">
        <f t="shared" si="208"/>
        <v>250</v>
      </c>
      <c r="X1213" s="181">
        <f t="shared" si="216"/>
        <v>0</v>
      </c>
      <c r="Y1213" s="193"/>
      <c r="AA1213" s="189" t="str">
        <f>'טבלה מרכזת תקן מקור'!A1213</f>
        <v>תשושים-אופק</v>
      </c>
      <c r="AB1213" s="189">
        <f>'טבלה מרכזת תקן מקור'!B1213</f>
        <v>90</v>
      </c>
      <c r="AC1213" s="189" t="str">
        <f>'טבלה מרכזת תקן מקור'!C1213</f>
        <v>כללי</v>
      </c>
      <c r="AD1213" s="189" t="str">
        <f>'טבלה מרכזת תקן מקור'!D1213</f>
        <v>כללי</v>
      </c>
      <c r="AE1213" s="189" t="str">
        <f>'טבלה מרכזת תקן מקור'!E1213</f>
        <v>קטלן יתושים</v>
      </c>
      <c r="AF1213" s="189">
        <f>'טבלה מרכזת תקן מקור'!F1213</f>
        <v>250</v>
      </c>
      <c r="AG1213" s="189">
        <f>'טבלה מרכזת תקן מקור'!G1213</f>
        <v>4</v>
      </c>
      <c r="AH1213" s="189">
        <f>'טבלה מרכזת תקן מקור'!H1213</f>
        <v>1000</v>
      </c>
    </row>
    <row r="1214" spans="2:34" ht="15" thickBot="1" x14ac:dyDescent="0.25">
      <c r="B1214" s="190" t="str">
        <f>תקן[[#This Row],[סוג מרכז]]</f>
        <v>תשושים-אופק</v>
      </c>
      <c r="C1214" s="190">
        <f>תקן[[#This Row],[גודל מרכז]]</f>
        <v>90</v>
      </c>
      <c r="D1214" s="190" t="str">
        <f>תקן[[#This Row],[סוג פריט]]</f>
        <v>מטבח וחדר אוכל</v>
      </c>
      <c r="E1214" s="190" t="str">
        <f>תקן[[#This Row],[קטגוריה]]</f>
        <v>מטבח</v>
      </c>
      <c r="F1214" s="177" t="str">
        <f>תקן[[#This Row],[תיאור הפריט]]</f>
        <v>ארון חימום תבניות</v>
      </c>
      <c r="G1214" s="190">
        <f>תקן[[#This Row],[עלות פריט]]</f>
        <v>7500</v>
      </c>
      <c r="H1214" s="190">
        <f>תקן[[#This Row],[כמות]]</f>
        <v>1</v>
      </c>
      <c r="I1214" s="190">
        <f>תקן[[#This Row],[סהכ עלות]]</f>
        <v>7500</v>
      </c>
      <c r="J1214" s="191"/>
      <c r="K1214" s="179" t="str">
        <f t="shared" si="215"/>
        <v>ארון חימום תבניות</v>
      </c>
      <c r="L1214" s="180"/>
      <c r="M1214" s="181">
        <f t="shared" si="213"/>
        <v>-1</v>
      </c>
      <c r="N1214" s="181">
        <f t="shared" si="214"/>
        <v>0</v>
      </c>
      <c r="O1214" s="180"/>
      <c r="P1214" s="192"/>
      <c r="Q1214" s="185" t="str">
        <f t="shared" si="209"/>
        <v>תשושים-אופק</v>
      </c>
      <c r="R1214" s="185">
        <f t="shared" si="210"/>
        <v>90</v>
      </c>
      <c r="S1214" s="185" t="str">
        <f t="shared" si="211"/>
        <v>מטבח וחדר אוכל</v>
      </c>
      <c r="T1214" s="186" t="str">
        <f t="shared" si="212"/>
        <v>ארון חימום תבניות</v>
      </c>
      <c r="U1214" s="187">
        <f t="shared" si="206"/>
        <v>0</v>
      </c>
      <c r="V1214" s="181">
        <f t="shared" si="207"/>
        <v>-1</v>
      </c>
      <c r="W1214" s="181">
        <f t="shared" si="208"/>
        <v>7500</v>
      </c>
      <c r="X1214" s="181">
        <f t="shared" si="216"/>
        <v>0</v>
      </c>
      <c r="Y1214" s="193"/>
      <c r="AA1214" s="189" t="str">
        <f>'טבלה מרכזת תקן מקור'!A1214</f>
        <v>תשושים-אופק</v>
      </c>
      <c r="AB1214" s="189">
        <f>'טבלה מרכזת תקן מקור'!B1214</f>
        <v>90</v>
      </c>
      <c r="AC1214" s="189" t="str">
        <f>'טבלה מרכזת תקן מקור'!C1214</f>
        <v>מטבח וחדר אוכל</v>
      </c>
      <c r="AD1214" s="189" t="str">
        <f>'טבלה מרכזת תקן מקור'!D1214</f>
        <v>מטבח</v>
      </c>
      <c r="AE1214" s="189" t="str">
        <f>'טבלה מרכזת תקן מקור'!E1214</f>
        <v>ארון חימום תבניות</v>
      </c>
      <c r="AF1214" s="189">
        <f>'טבלה מרכזת תקן מקור'!F1214</f>
        <v>7500</v>
      </c>
      <c r="AG1214" s="189">
        <f>'טבלה מרכזת תקן מקור'!G1214</f>
        <v>1</v>
      </c>
      <c r="AH1214" s="189">
        <f>'טבלה מרכזת תקן מקור'!H1214</f>
        <v>7500</v>
      </c>
    </row>
    <row r="1215" spans="2:34" ht="15" thickBot="1" x14ac:dyDescent="0.25">
      <c r="B1215" s="190" t="str">
        <f>תקן[[#This Row],[סוג מרכז]]</f>
        <v>תשושים-אופק</v>
      </c>
      <c r="C1215" s="190">
        <f>תקן[[#This Row],[גודל מרכז]]</f>
        <v>90</v>
      </c>
      <c r="D1215" s="190" t="str">
        <f>תקן[[#This Row],[סוג פריט]]</f>
        <v>מטבח וחדר אוכל</v>
      </c>
      <c r="E1215" s="190" t="str">
        <f>תקן[[#This Row],[קטגוריה]]</f>
        <v>מטבח</v>
      </c>
      <c r="F1215" s="177" t="str">
        <f>תקן[[#This Row],[תיאור הפריט]]</f>
        <v>כוננית לאיחסון כלים וסירים</v>
      </c>
      <c r="G1215" s="190">
        <f>תקן[[#This Row],[עלות פריט]]</f>
        <v>1500</v>
      </c>
      <c r="H1215" s="190">
        <f>תקן[[#This Row],[כמות]]</f>
        <v>2</v>
      </c>
      <c r="I1215" s="190">
        <f>תקן[[#This Row],[סהכ עלות]]</f>
        <v>3000</v>
      </c>
      <c r="J1215" s="191"/>
      <c r="K1215" s="179" t="str">
        <f t="shared" si="215"/>
        <v>כוננית לאיחסון כלים וסירים</v>
      </c>
      <c r="L1215" s="180"/>
      <c r="M1215" s="181">
        <f t="shared" si="213"/>
        <v>-2</v>
      </c>
      <c r="N1215" s="181">
        <f t="shared" si="214"/>
        <v>0</v>
      </c>
      <c r="O1215" s="180"/>
      <c r="P1215" s="192"/>
      <c r="Q1215" s="185" t="str">
        <f t="shared" si="209"/>
        <v>תשושים-אופק</v>
      </c>
      <c r="R1215" s="185">
        <f t="shared" si="210"/>
        <v>90</v>
      </c>
      <c r="S1215" s="185" t="str">
        <f t="shared" si="211"/>
        <v>מטבח וחדר אוכל</v>
      </c>
      <c r="T1215" s="186" t="str">
        <f t="shared" si="212"/>
        <v>כוננית לאיחסון כלים וסירים</v>
      </c>
      <c r="U1215" s="187">
        <f t="shared" si="206"/>
        <v>0</v>
      </c>
      <c r="V1215" s="181">
        <f t="shared" si="207"/>
        <v>-2</v>
      </c>
      <c r="W1215" s="181">
        <f t="shared" si="208"/>
        <v>1500</v>
      </c>
      <c r="X1215" s="181">
        <f t="shared" si="216"/>
        <v>0</v>
      </c>
      <c r="Y1215" s="193"/>
      <c r="AA1215" s="189" t="str">
        <f>'טבלה מרכזת תקן מקור'!A1215</f>
        <v>תשושים-אופק</v>
      </c>
      <c r="AB1215" s="189">
        <f>'טבלה מרכזת תקן מקור'!B1215</f>
        <v>90</v>
      </c>
      <c r="AC1215" s="189" t="str">
        <f>'טבלה מרכזת תקן מקור'!C1215</f>
        <v>מטבח וחדר אוכל</v>
      </c>
      <c r="AD1215" s="189" t="str">
        <f>'טבלה מרכזת תקן מקור'!D1215</f>
        <v>מטבח</v>
      </c>
      <c r="AE1215" s="189" t="str">
        <f>'טבלה מרכזת תקן מקור'!E1215</f>
        <v>כוננית לאיחסון כלים וסירים</v>
      </c>
      <c r="AF1215" s="189">
        <f>'טבלה מרכזת תקן מקור'!F1215</f>
        <v>1500</v>
      </c>
      <c r="AG1215" s="189">
        <f>'טבלה מרכזת תקן מקור'!G1215</f>
        <v>2</v>
      </c>
      <c r="AH1215" s="189">
        <f>'טבלה מרכזת תקן מקור'!H1215</f>
        <v>3000</v>
      </c>
    </row>
    <row r="1216" spans="2:34" ht="15" thickBot="1" x14ac:dyDescent="0.25">
      <c r="B1216" s="190" t="str">
        <f>תקן[[#This Row],[סוג מרכז]]</f>
        <v>תשושים-אופק</v>
      </c>
      <c r="C1216" s="190">
        <f>תקן[[#This Row],[גודל מרכז]]</f>
        <v>90</v>
      </c>
      <c r="D1216" s="190" t="str">
        <f>תקן[[#This Row],[סוג פריט]]</f>
        <v>מטבח וחדר אוכל</v>
      </c>
      <c r="E1216" s="190" t="str">
        <f>תקן[[#This Row],[קטגוריה]]</f>
        <v>חדר אוכל</v>
      </c>
      <c r="F1216" s="177" t="str">
        <f>תקן[[#This Row],[תיאור הפריט]]</f>
        <v>כלי אוכל</v>
      </c>
      <c r="G1216" s="190">
        <f>תקן[[#This Row],[עלות פריט]]</f>
        <v>1000</v>
      </c>
      <c r="H1216" s="190">
        <f>תקן[[#This Row],[כמות]]</f>
        <v>27</v>
      </c>
      <c r="I1216" s="190">
        <f>תקן[[#This Row],[סהכ עלות]]</f>
        <v>27000</v>
      </c>
      <c r="J1216" s="191"/>
      <c r="K1216" s="179" t="str">
        <f t="shared" si="215"/>
        <v>כלי אוכל</v>
      </c>
      <c r="L1216" s="180"/>
      <c r="M1216" s="181">
        <f t="shared" si="213"/>
        <v>-27</v>
      </c>
      <c r="N1216" s="181">
        <f t="shared" si="214"/>
        <v>0</v>
      </c>
      <c r="O1216" s="180"/>
      <c r="P1216" s="192"/>
      <c r="Q1216" s="185" t="str">
        <f t="shared" si="209"/>
        <v>תשושים-אופק</v>
      </c>
      <c r="R1216" s="185">
        <f t="shared" si="210"/>
        <v>90</v>
      </c>
      <c r="S1216" s="185" t="str">
        <f t="shared" si="211"/>
        <v>מטבח וחדר אוכל</v>
      </c>
      <c r="T1216" s="186" t="str">
        <f t="shared" si="212"/>
        <v>כלי אוכל</v>
      </c>
      <c r="U1216" s="187">
        <f t="shared" si="206"/>
        <v>0</v>
      </c>
      <c r="V1216" s="181">
        <f t="shared" si="207"/>
        <v>-27</v>
      </c>
      <c r="W1216" s="181">
        <f t="shared" si="208"/>
        <v>1000</v>
      </c>
      <c r="X1216" s="181">
        <f t="shared" si="216"/>
        <v>0</v>
      </c>
      <c r="Y1216" s="193"/>
      <c r="AA1216" s="189" t="str">
        <f>'טבלה מרכזת תקן מקור'!A1216</f>
        <v>תשושים-אופק</v>
      </c>
      <c r="AB1216" s="189">
        <f>'טבלה מרכזת תקן מקור'!B1216</f>
        <v>90</v>
      </c>
      <c r="AC1216" s="189" t="str">
        <f>'טבלה מרכזת תקן מקור'!C1216</f>
        <v>מטבח וחדר אוכל</v>
      </c>
      <c r="AD1216" s="189" t="str">
        <f>'טבלה מרכזת תקן מקור'!D1216</f>
        <v>חדר אוכל</v>
      </c>
      <c r="AE1216" s="189" t="str">
        <f>'טבלה מרכזת תקן מקור'!E1216</f>
        <v>כלי אוכל</v>
      </c>
      <c r="AF1216" s="189">
        <f>'טבלה מרכזת תקן מקור'!F1216</f>
        <v>1000</v>
      </c>
      <c r="AG1216" s="189">
        <f>'טבלה מרכזת תקן מקור'!G1216</f>
        <v>27</v>
      </c>
      <c r="AH1216" s="189">
        <f>'טבלה מרכזת תקן מקור'!H1216</f>
        <v>27000</v>
      </c>
    </row>
    <row r="1217" spans="2:34" ht="15" thickBot="1" x14ac:dyDescent="0.25">
      <c r="B1217" s="190" t="str">
        <f>תקן[[#This Row],[סוג מרכז]]</f>
        <v>תשושים-אופק</v>
      </c>
      <c r="C1217" s="190">
        <f>תקן[[#This Row],[גודל מרכז]]</f>
        <v>90</v>
      </c>
      <c r="D1217" s="190" t="str">
        <f>תקן[[#This Row],[סוג פריט]]</f>
        <v>מטבח וחדר אוכל</v>
      </c>
      <c r="E1217" s="190" t="str">
        <f>תקן[[#This Row],[קטגוריה]]</f>
        <v>כלי הכנה-מטבח מחמם</v>
      </c>
      <c r="F1217" s="177" t="str">
        <f>תקן[[#This Row],[תיאור הפריט]]</f>
        <v>כלי עבודה מסוגים שונים</v>
      </c>
      <c r="G1217" s="190">
        <f>תקן[[#This Row],[עלות פריט]]</f>
        <v>3500</v>
      </c>
      <c r="H1217" s="190">
        <f>תקן[[#This Row],[כמות]]</f>
        <v>2</v>
      </c>
      <c r="I1217" s="190">
        <f>תקן[[#This Row],[סהכ עלות]]</f>
        <v>7000</v>
      </c>
      <c r="J1217" s="191"/>
      <c r="K1217" s="179" t="str">
        <f t="shared" si="215"/>
        <v>כלי עבודה מסוגים שונים</v>
      </c>
      <c r="L1217" s="180"/>
      <c r="M1217" s="181">
        <f t="shared" si="213"/>
        <v>-2</v>
      </c>
      <c r="N1217" s="181">
        <f t="shared" si="214"/>
        <v>0</v>
      </c>
      <c r="O1217" s="180"/>
      <c r="P1217" s="192"/>
      <c r="Q1217" s="185" t="str">
        <f t="shared" si="209"/>
        <v>תשושים-אופק</v>
      </c>
      <c r="R1217" s="185">
        <f t="shared" si="210"/>
        <v>90</v>
      </c>
      <c r="S1217" s="185" t="str">
        <f t="shared" si="211"/>
        <v>מטבח וחדר אוכל</v>
      </c>
      <c r="T1217" s="186" t="str">
        <f t="shared" si="212"/>
        <v>כלי עבודה מסוגים שונים</v>
      </c>
      <c r="U1217" s="187">
        <f t="shared" si="206"/>
        <v>0</v>
      </c>
      <c r="V1217" s="181">
        <f t="shared" si="207"/>
        <v>-2</v>
      </c>
      <c r="W1217" s="181">
        <f t="shared" si="208"/>
        <v>3500</v>
      </c>
      <c r="X1217" s="181">
        <f t="shared" si="216"/>
        <v>0</v>
      </c>
      <c r="Y1217" s="193"/>
      <c r="AA1217" s="189" t="str">
        <f>'טבלה מרכזת תקן מקור'!A1217</f>
        <v>תשושים-אופק</v>
      </c>
      <c r="AB1217" s="189">
        <f>'טבלה מרכזת תקן מקור'!B1217</f>
        <v>90</v>
      </c>
      <c r="AC1217" s="189" t="str">
        <f>'טבלה מרכזת תקן מקור'!C1217</f>
        <v>מטבח וחדר אוכל</v>
      </c>
      <c r="AD1217" s="189" t="str">
        <f>'טבלה מרכזת תקן מקור'!D1217</f>
        <v>כלי הכנה-מטבח מחמם</v>
      </c>
      <c r="AE1217" s="189" t="str">
        <f>'טבלה מרכזת תקן מקור'!E1217</f>
        <v>כלי עבודה מסוגים שונים</v>
      </c>
      <c r="AF1217" s="189">
        <f>'טבלה מרכזת תקן מקור'!F1217</f>
        <v>3500</v>
      </c>
      <c r="AG1217" s="189">
        <f>'טבלה מרכזת תקן מקור'!G1217</f>
        <v>2</v>
      </c>
      <c r="AH1217" s="189">
        <f>'טבלה מרכזת תקן מקור'!H1217</f>
        <v>7000</v>
      </c>
    </row>
    <row r="1218" spans="2:34" ht="15" thickBot="1" x14ac:dyDescent="0.25">
      <c r="B1218" s="190" t="str">
        <f>תקן[[#This Row],[סוג מרכז]]</f>
        <v>תשושים-אופק</v>
      </c>
      <c r="C1218" s="190">
        <f>תקן[[#This Row],[גודל מרכז]]</f>
        <v>90</v>
      </c>
      <c r="D1218" s="190" t="str">
        <f>תקן[[#This Row],[סוג פריט]]</f>
        <v>מטבח וחדר אוכל</v>
      </c>
      <c r="E1218" s="190" t="str">
        <f>תקן[[#This Row],[קטגוריה]]</f>
        <v>מטבח</v>
      </c>
      <c r="F1218" s="177" t="str">
        <f>תקן[[#This Row],[תיאור הפריט]]</f>
        <v>מדיח כלים דלפקי</v>
      </c>
      <c r="G1218" s="190">
        <f>תקן[[#This Row],[עלות פריט]]</f>
        <v>8500</v>
      </c>
      <c r="H1218" s="190">
        <f>תקן[[#This Row],[כמות]]</f>
        <v>0</v>
      </c>
      <c r="I1218" s="190">
        <f>תקן[[#This Row],[סהכ עלות]]</f>
        <v>0</v>
      </c>
      <c r="J1218" s="191"/>
      <c r="K1218" s="179" t="str">
        <f t="shared" si="215"/>
        <v>מדיח כלים דלפקי</v>
      </c>
      <c r="L1218" s="180"/>
      <c r="M1218" s="181">
        <f t="shared" si="213"/>
        <v>0</v>
      </c>
      <c r="N1218" s="181">
        <f t="shared" si="214"/>
        <v>0</v>
      </c>
      <c r="O1218" s="180"/>
      <c r="P1218" s="192"/>
      <c r="Q1218" s="185" t="str">
        <f t="shared" si="209"/>
        <v>תשושים-אופק</v>
      </c>
      <c r="R1218" s="185">
        <f t="shared" si="210"/>
        <v>90</v>
      </c>
      <c r="S1218" s="185" t="str">
        <f t="shared" si="211"/>
        <v>מטבח וחדר אוכל</v>
      </c>
      <c r="T1218" s="186" t="str">
        <f t="shared" si="212"/>
        <v>מדיח כלים דלפקי</v>
      </c>
      <c r="U1218" s="187">
        <f t="shared" si="206"/>
        <v>0</v>
      </c>
      <c r="V1218" s="181">
        <f t="shared" si="207"/>
        <v>0</v>
      </c>
      <c r="W1218" s="181">
        <f t="shared" si="208"/>
        <v>8500</v>
      </c>
      <c r="X1218" s="181">
        <f t="shared" si="216"/>
        <v>0</v>
      </c>
      <c r="Y1218" s="193"/>
      <c r="AA1218" s="189" t="str">
        <f>'טבלה מרכזת תקן מקור'!A1218</f>
        <v>תשושים-אופק</v>
      </c>
      <c r="AB1218" s="189">
        <f>'טבלה מרכזת תקן מקור'!B1218</f>
        <v>90</v>
      </c>
      <c r="AC1218" s="189" t="str">
        <f>'טבלה מרכזת תקן מקור'!C1218</f>
        <v>מטבח וחדר אוכל</v>
      </c>
      <c r="AD1218" s="189" t="str">
        <f>'טבלה מרכזת תקן מקור'!D1218</f>
        <v>מטבח</v>
      </c>
      <c r="AE1218" s="189" t="str">
        <f>'טבלה מרכזת תקן מקור'!E1218</f>
        <v>מדיח כלים דלפקי</v>
      </c>
      <c r="AF1218" s="189">
        <f>'טבלה מרכזת תקן מקור'!F1218</f>
        <v>8500</v>
      </c>
      <c r="AG1218" s="189">
        <f>'טבלה מרכזת תקן מקור'!G1218</f>
        <v>0</v>
      </c>
      <c r="AH1218" s="189">
        <f>'טבלה מרכזת תקן מקור'!H1218</f>
        <v>0</v>
      </c>
    </row>
    <row r="1219" spans="2:34" ht="29.25" thickBot="1" x14ac:dyDescent="0.25">
      <c r="B1219" s="190" t="str">
        <f>תקן[[#This Row],[סוג מרכז]]</f>
        <v>תשושים-אופק</v>
      </c>
      <c r="C1219" s="190">
        <f>תקן[[#This Row],[גודל מרכז]]</f>
        <v>90</v>
      </c>
      <c r="D1219" s="190" t="str">
        <f>תקן[[#This Row],[סוג פריט]]</f>
        <v>מטבח וחדר אוכל</v>
      </c>
      <c r="E1219" s="190" t="str">
        <f>תקן[[#This Row],[קטגוריה]]</f>
        <v>מטבח</v>
      </c>
      <c r="F1219" s="177" t="str">
        <f>תקן[[#This Row],[תיאור הפריט]]</f>
        <v>מדיח כלים דלת מתרוממת+מעמד</v>
      </c>
      <c r="G1219" s="190">
        <f>תקן[[#This Row],[עלות פריט]]</f>
        <v>17000</v>
      </c>
      <c r="H1219" s="190">
        <f>תקן[[#This Row],[כמות]]</f>
        <v>1</v>
      </c>
      <c r="I1219" s="190">
        <f>תקן[[#This Row],[סהכ עלות]]</f>
        <v>17000</v>
      </c>
      <c r="J1219" s="191"/>
      <c r="K1219" s="179" t="str">
        <f t="shared" si="215"/>
        <v>מדיח כלים דלת מתרוממת+מעמד</v>
      </c>
      <c r="L1219" s="180"/>
      <c r="M1219" s="181">
        <f t="shared" si="213"/>
        <v>-1</v>
      </c>
      <c r="N1219" s="181">
        <f t="shared" si="214"/>
        <v>0</v>
      </c>
      <c r="O1219" s="180"/>
      <c r="P1219" s="192"/>
      <c r="Q1219" s="185" t="str">
        <f t="shared" si="209"/>
        <v>תשושים-אופק</v>
      </c>
      <c r="R1219" s="185">
        <f t="shared" si="210"/>
        <v>90</v>
      </c>
      <c r="S1219" s="185" t="str">
        <f t="shared" si="211"/>
        <v>מטבח וחדר אוכל</v>
      </c>
      <c r="T1219" s="186" t="str">
        <f t="shared" si="212"/>
        <v>מדיח כלים דלת מתרוממת+מעמד</v>
      </c>
      <c r="U1219" s="187">
        <f t="shared" si="206"/>
        <v>0</v>
      </c>
      <c r="V1219" s="181">
        <f t="shared" si="207"/>
        <v>-1</v>
      </c>
      <c r="W1219" s="181">
        <f t="shared" si="208"/>
        <v>17000</v>
      </c>
      <c r="X1219" s="181">
        <f t="shared" si="216"/>
        <v>0</v>
      </c>
      <c r="Y1219" s="193"/>
      <c r="AA1219" s="189" t="str">
        <f>'טבלה מרכזת תקן מקור'!A1219</f>
        <v>תשושים-אופק</v>
      </c>
      <c r="AB1219" s="189">
        <f>'טבלה מרכזת תקן מקור'!B1219</f>
        <v>90</v>
      </c>
      <c r="AC1219" s="189" t="str">
        <f>'טבלה מרכזת תקן מקור'!C1219</f>
        <v>מטבח וחדר אוכל</v>
      </c>
      <c r="AD1219" s="189" t="str">
        <f>'טבלה מרכזת תקן מקור'!D1219</f>
        <v>מטבח</v>
      </c>
      <c r="AE1219" s="189" t="str">
        <f>'טבלה מרכזת תקן מקור'!E1219</f>
        <v>מדיח כלים דלת מתרוממת+מעמד</v>
      </c>
      <c r="AF1219" s="189">
        <f>'טבלה מרכזת תקן מקור'!F1219</f>
        <v>17000</v>
      </c>
      <c r="AG1219" s="189">
        <f>'טבלה מרכזת תקן מקור'!G1219</f>
        <v>1</v>
      </c>
      <c r="AH1219" s="189">
        <f>'טבלה מרכזת תקן מקור'!H1219</f>
        <v>17000</v>
      </c>
    </row>
    <row r="1220" spans="2:34" ht="15" thickBot="1" x14ac:dyDescent="0.25">
      <c r="B1220" s="190" t="str">
        <f>תקן[[#This Row],[סוג מרכז]]</f>
        <v>תשושים-אופק</v>
      </c>
      <c r="C1220" s="190">
        <f>תקן[[#This Row],[גודל מרכז]]</f>
        <v>90</v>
      </c>
      <c r="D1220" s="190" t="str">
        <f>תקן[[#This Row],[סוג פריט]]</f>
        <v>מטבח וחדר אוכל</v>
      </c>
      <c r="E1220" s="190" t="str">
        <f>תקן[[#This Row],[קטגוריה]]</f>
        <v>מטבח</v>
      </c>
      <c r="F1220" s="177" t="str">
        <f>תקן[[#This Row],[תיאור הפריט]]</f>
        <v>מיחם אוטומטי 150 כוסות</v>
      </c>
      <c r="G1220" s="190">
        <f>תקן[[#This Row],[עלות פריט]]</f>
        <v>5000</v>
      </c>
      <c r="H1220" s="190">
        <f>תקן[[#This Row],[כמות]]</f>
        <v>1</v>
      </c>
      <c r="I1220" s="190">
        <f>תקן[[#This Row],[סהכ עלות]]</f>
        <v>5000</v>
      </c>
      <c r="J1220" s="191"/>
      <c r="K1220" s="179" t="str">
        <f t="shared" si="215"/>
        <v>מיחם אוטומטי 150 כוסות</v>
      </c>
      <c r="L1220" s="180"/>
      <c r="M1220" s="181">
        <f t="shared" ref="M1220:M1282" si="217">IF(L1220-H1220&lt;&gt;0,L1220-H1220,0)</f>
        <v>-1</v>
      </c>
      <c r="N1220" s="181">
        <f t="shared" ref="N1220:N1282" si="218">L1220*G1220</f>
        <v>0</v>
      </c>
      <c r="O1220" s="180"/>
      <c r="P1220" s="192"/>
      <c r="Q1220" s="185" t="str">
        <f t="shared" si="209"/>
        <v>תשושים-אופק</v>
      </c>
      <c r="R1220" s="185">
        <f t="shared" si="210"/>
        <v>90</v>
      </c>
      <c r="S1220" s="185" t="str">
        <f t="shared" si="211"/>
        <v>מטבח וחדר אוכל</v>
      </c>
      <c r="T1220" s="186" t="str">
        <f t="shared" si="212"/>
        <v>מיחם אוטומטי 150 כוסות</v>
      </c>
      <c r="U1220" s="187">
        <f t="shared" si="206"/>
        <v>0</v>
      </c>
      <c r="V1220" s="181">
        <f t="shared" si="207"/>
        <v>-1</v>
      </c>
      <c r="W1220" s="181">
        <f t="shared" si="208"/>
        <v>5000</v>
      </c>
      <c r="X1220" s="181">
        <f t="shared" si="216"/>
        <v>0</v>
      </c>
      <c r="Y1220" s="193"/>
      <c r="AA1220" s="189" t="str">
        <f>'טבלה מרכזת תקן מקור'!A1220</f>
        <v>תשושים-אופק</v>
      </c>
      <c r="AB1220" s="189">
        <f>'טבלה מרכזת תקן מקור'!B1220</f>
        <v>90</v>
      </c>
      <c r="AC1220" s="189" t="str">
        <f>'טבלה מרכזת תקן מקור'!C1220</f>
        <v>מטבח וחדר אוכל</v>
      </c>
      <c r="AD1220" s="189" t="str">
        <f>'טבלה מרכזת תקן מקור'!D1220</f>
        <v>מטבח</v>
      </c>
      <c r="AE1220" s="189" t="str">
        <f>'טבלה מרכזת תקן מקור'!E1220</f>
        <v>מיחם אוטומטי 150 כוסות</v>
      </c>
      <c r="AF1220" s="189">
        <f>'טבלה מרכזת תקן מקור'!F1220</f>
        <v>5000</v>
      </c>
      <c r="AG1220" s="189">
        <f>'טבלה מרכזת תקן מקור'!G1220</f>
        <v>1</v>
      </c>
      <c r="AH1220" s="189">
        <f>'טבלה מרכזת תקן מקור'!H1220</f>
        <v>5000</v>
      </c>
    </row>
    <row r="1221" spans="2:34" ht="29.25" thickBot="1" x14ac:dyDescent="0.25">
      <c r="B1221" s="190" t="str">
        <f>תקן[[#This Row],[סוג מרכז]]</f>
        <v>תשושים-אופק</v>
      </c>
      <c r="C1221" s="190">
        <f>תקן[[#This Row],[גודל מרכז]]</f>
        <v>90</v>
      </c>
      <c r="D1221" s="190" t="str">
        <f>תקן[[#This Row],[סוג פריט]]</f>
        <v>מטבח וחדר אוכל</v>
      </c>
      <c r="E1221" s="190" t="str">
        <f>תקן[[#This Row],[קטגוריה]]</f>
        <v>מטבח</v>
      </c>
      <c r="F1221" s="177" t="str">
        <f>תקן[[#This Row],[תיאור הפריט]]</f>
        <v>מיכלים מבודדים להעברת מזון</v>
      </c>
      <c r="G1221" s="190">
        <f>תקן[[#This Row],[עלות פריט]]</f>
        <v>400</v>
      </c>
      <c r="H1221" s="190">
        <f>תקן[[#This Row],[כמות]]</f>
        <v>8</v>
      </c>
      <c r="I1221" s="190">
        <f>תקן[[#This Row],[סהכ עלות]]</f>
        <v>3200</v>
      </c>
      <c r="J1221" s="191"/>
      <c r="K1221" s="179" t="str">
        <f t="shared" ref="K1221:K1283" si="219">F1221</f>
        <v>מיכלים מבודדים להעברת מזון</v>
      </c>
      <c r="L1221" s="180"/>
      <c r="M1221" s="181">
        <f t="shared" si="217"/>
        <v>-8</v>
      </c>
      <c r="N1221" s="181">
        <f t="shared" si="218"/>
        <v>0</v>
      </c>
      <c r="O1221" s="180"/>
      <c r="P1221" s="192"/>
      <c r="Q1221" s="185" t="str">
        <f t="shared" si="209"/>
        <v>תשושים-אופק</v>
      </c>
      <c r="R1221" s="185">
        <f t="shared" si="210"/>
        <v>90</v>
      </c>
      <c r="S1221" s="185" t="str">
        <f t="shared" si="211"/>
        <v>מטבח וחדר אוכל</v>
      </c>
      <c r="T1221" s="186" t="str">
        <f t="shared" si="212"/>
        <v>מיכלים מבודדים להעברת מזון</v>
      </c>
      <c r="U1221" s="187">
        <f t="shared" si="206"/>
        <v>0</v>
      </c>
      <c r="V1221" s="181">
        <f t="shared" si="207"/>
        <v>-8</v>
      </c>
      <c r="W1221" s="181">
        <f t="shared" si="208"/>
        <v>400</v>
      </c>
      <c r="X1221" s="181">
        <f t="shared" ref="X1221:X1283" si="220">W1221*U1221</f>
        <v>0</v>
      </c>
      <c r="Y1221" s="193"/>
      <c r="AA1221" s="189" t="str">
        <f>'טבלה מרכזת תקן מקור'!A1221</f>
        <v>תשושים-אופק</v>
      </c>
      <c r="AB1221" s="189">
        <f>'טבלה מרכזת תקן מקור'!B1221</f>
        <v>90</v>
      </c>
      <c r="AC1221" s="189" t="str">
        <f>'טבלה מרכזת תקן מקור'!C1221</f>
        <v>מטבח וחדר אוכל</v>
      </c>
      <c r="AD1221" s="189" t="str">
        <f>'טבלה מרכזת תקן מקור'!D1221</f>
        <v>מטבח</v>
      </c>
      <c r="AE1221" s="189" t="str">
        <f>'טבלה מרכזת תקן מקור'!E1221</f>
        <v>מיכלים מבודדים להעברת מזון</v>
      </c>
      <c r="AF1221" s="189">
        <f>'טבלה מרכזת תקן מקור'!F1221</f>
        <v>400</v>
      </c>
      <c r="AG1221" s="189">
        <f>'טבלה מרכזת תקן מקור'!G1221</f>
        <v>8</v>
      </c>
      <c r="AH1221" s="189">
        <f>'טבלה מרכזת תקן מקור'!H1221</f>
        <v>3200</v>
      </c>
    </row>
    <row r="1222" spans="2:34" ht="15" thickBot="1" x14ac:dyDescent="0.25">
      <c r="B1222" s="190" t="str">
        <f>תקן[[#This Row],[סוג מרכז]]</f>
        <v>תשושים-אופק</v>
      </c>
      <c r="C1222" s="190">
        <f>תקן[[#This Row],[גודל מרכז]]</f>
        <v>90</v>
      </c>
      <c r="D1222" s="190" t="str">
        <f>תקן[[#This Row],[סוג פריט]]</f>
        <v>מטבח וחדר אוכל</v>
      </c>
      <c r="E1222" s="190" t="str">
        <f>תקן[[#This Row],[קטגוריה]]</f>
        <v>מטבח</v>
      </c>
      <c r="F1222" s="177" t="str">
        <f>תקן[[#This Row],[תיאור הפריט]]</f>
        <v>מיקסר מקצועי</v>
      </c>
      <c r="G1222" s="190">
        <f>תקן[[#This Row],[עלות פריט]]</f>
        <v>4500</v>
      </c>
      <c r="H1222" s="190">
        <f>תקן[[#This Row],[כמות]]</f>
        <v>1</v>
      </c>
      <c r="I1222" s="190">
        <f>תקן[[#This Row],[סהכ עלות]]</f>
        <v>4500</v>
      </c>
      <c r="J1222" s="191"/>
      <c r="K1222" s="179" t="str">
        <f t="shared" si="219"/>
        <v>מיקסר מקצועי</v>
      </c>
      <c r="L1222" s="180"/>
      <c r="M1222" s="181">
        <f t="shared" si="217"/>
        <v>-1</v>
      </c>
      <c r="N1222" s="181">
        <f t="shared" si="218"/>
        <v>0</v>
      </c>
      <c r="O1222" s="180"/>
      <c r="P1222" s="192"/>
      <c r="Q1222" s="185" t="str">
        <f t="shared" si="209"/>
        <v>תשושים-אופק</v>
      </c>
      <c r="R1222" s="185">
        <f t="shared" si="210"/>
        <v>90</v>
      </c>
      <c r="S1222" s="185" t="str">
        <f t="shared" si="211"/>
        <v>מטבח וחדר אוכל</v>
      </c>
      <c r="T1222" s="186" t="str">
        <f t="shared" si="212"/>
        <v>מיקסר מקצועי</v>
      </c>
      <c r="U1222" s="187">
        <f t="shared" si="206"/>
        <v>0</v>
      </c>
      <c r="V1222" s="181">
        <f t="shared" si="207"/>
        <v>-1</v>
      </c>
      <c r="W1222" s="181">
        <f t="shared" si="208"/>
        <v>4500</v>
      </c>
      <c r="X1222" s="181">
        <f t="shared" si="220"/>
        <v>0</v>
      </c>
      <c r="Y1222" s="193"/>
      <c r="AA1222" s="189" t="str">
        <f>'טבלה מרכזת תקן מקור'!A1222</f>
        <v>תשושים-אופק</v>
      </c>
      <c r="AB1222" s="189">
        <f>'טבלה מרכזת תקן מקור'!B1222</f>
        <v>90</v>
      </c>
      <c r="AC1222" s="189" t="str">
        <f>'טבלה מרכזת תקן מקור'!C1222</f>
        <v>מטבח וחדר אוכל</v>
      </c>
      <c r="AD1222" s="189" t="str">
        <f>'טבלה מרכזת תקן מקור'!D1222</f>
        <v>מטבח</v>
      </c>
      <c r="AE1222" s="189" t="str">
        <f>'טבלה מרכזת תקן מקור'!E1222</f>
        <v>מיקסר מקצועי</v>
      </c>
      <c r="AF1222" s="189">
        <f>'טבלה מרכזת תקן מקור'!F1222</f>
        <v>4500</v>
      </c>
      <c r="AG1222" s="189">
        <f>'טבלה מרכזת תקן מקור'!G1222</f>
        <v>1</v>
      </c>
      <c r="AH1222" s="189">
        <f>'טבלה מרכזת תקן מקור'!H1222</f>
        <v>4500</v>
      </c>
    </row>
    <row r="1223" spans="2:34" ht="15" thickBot="1" x14ac:dyDescent="0.25">
      <c r="B1223" s="190" t="str">
        <f>תקן[[#This Row],[סוג מרכז]]</f>
        <v>תשושים-אופק</v>
      </c>
      <c r="C1223" s="190">
        <f>תקן[[#This Row],[גודל מרכז]]</f>
        <v>90</v>
      </c>
      <c r="D1223" s="190" t="str">
        <f>תקן[[#This Row],[סוג פריט]]</f>
        <v>מטבח וחדר אוכל</v>
      </c>
      <c r="E1223" s="190" t="str">
        <f>תקן[[#This Row],[קטגוריה]]</f>
        <v>מטבח</v>
      </c>
      <c r="F1223" s="177" t="str">
        <f>תקן[[#This Row],[תיאור הפריט]]</f>
        <v>מכונה לקילוף תפוחי אדמה</v>
      </c>
      <c r="G1223" s="190">
        <f>תקן[[#This Row],[עלות פריט]]</f>
        <v>8000</v>
      </c>
      <c r="H1223" s="190">
        <f>תקן[[#This Row],[כמות]]</f>
        <v>1</v>
      </c>
      <c r="I1223" s="190">
        <f>תקן[[#This Row],[סהכ עלות]]</f>
        <v>8000</v>
      </c>
      <c r="J1223" s="191"/>
      <c r="K1223" s="179" t="str">
        <f t="shared" si="219"/>
        <v>מכונה לקילוף תפוחי אדמה</v>
      </c>
      <c r="L1223" s="180"/>
      <c r="M1223" s="181">
        <f t="shared" si="217"/>
        <v>-1</v>
      </c>
      <c r="N1223" s="181">
        <f t="shared" si="218"/>
        <v>0</v>
      </c>
      <c r="O1223" s="180"/>
      <c r="P1223" s="192"/>
      <c r="Q1223" s="185" t="str">
        <f t="shared" si="209"/>
        <v>תשושים-אופק</v>
      </c>
      <c r="R1223" s="185">
        <f t="shared" si="210"/>
        <v>90</v>
      </c>
      <c r="S1223" s="185" t="str">
        <f t="shared" si="211"/>
        <v>מטבח וחדר אוכל</v>
      </c>
      <c r="T1223" s="186" t="str">
        <f t="shared" si="212"/>
        <v>מכונה לקילוף תפוחי אדמה</v>
      </c>
      <c r="U1223" s="187">
        <f t="shared" si="206"/>
        <v>0</v>
      </c>
      <c r="V1223" s="181">
        <f t="shared" si="207"/>
        <v>-1</v>
      </c>
      <c r="W1223" s="181">
        <f t="shared" si="208"/>
        <v>8000</v>
      </c>
      <c r="X1223" s="181">
        <f t="shared" si="220"/>
        <v>0</v>
      </c>
      <c r="Y1223" s="193"/>
      <c r="AA1223" s="189" t="str">
        <f>'טבלה מרכזת תקן מקור'!A1223</f>
        <v>תשושים-אופק</v>
      </c>
      <c r="AB1223" s="189">
        <f>'טבלה מרכזת תקן מקור'!B1223</f>
        <v>90</v>
      </c>
      <c r="AC1223" s="189" t="str">
        <f>'טבלה מרכזת תקן מקור'!C1223</f>
        <v>מטבח וחדר אוכל</v>
      </c>
      <c r="AD1223" s="189" t="str">
        <f>'טבלה מרכזת תקן מקור'!D1223</f>
        <v>מטבח</v>
      </c>
      <c r="AE1223" s="189" t="str">
        <f>'טבלה מרכזת תקן מקור'!E1223</f>
        <v>מכונה לקילוף תפוחי אדמה</v>
      </c>
      <c r="AF1223" s="189">
        <f>'טבלה מרכזת תקן מקור'!F1223</f>
        <v>8000</v>
      </c>
      <c r="AG1223" s="189">
        <f>'טבלה מרכזת תקן מקור'!G1223</f>
        <v>1</v>
      </c>
      <c r="AH1223" s="189">
        <f>'טבלה מרכזת תקן מקור'!H1223</f>
        <v>8000</v>
      </c>
    </row>
    <row r="1224" spans="2:34" ht="15" thickBot="1" x14ac:dyDescent="0.25">
      <c r="B1224" s="190" t="str">
        <f>תקן[[#This Row],[סוג מרכז]]</f>
        <v>תשושים-אופק</v>
      </c>
      <c r="C1224" s="190">
        <f>תקן[[#This Row],[גודל מרכז]]</f>
        <v>90</v>
      </c>
      <c r="D1224" s="190" t="str">
        <f>תקן[[#This Row],[סוג פריט]]</f>
        <v>מטבח וחדר אוכל</v>
      </c>
      <c r="E1224" s="190" t="str">
        <f>תקן[[#This Row],[קטגוריה]]</f>
        <v>מטבח</v>
      </c>
      <c r="F1224" s="177" t="str">
        <f>תקן[[#This Row],[תיאור הפריט]]</f>
        <v>מעבד מזון מקצועי</v>
      </c>
      <c r="G1224" s="190">
        <f>תקן[[#This Row],[עלות פריט]]</f>
        <v>2500</v>
      </c>
      <c r="H1224" s="190">
        <f>תקן[[#This Row],[כמות]]</f>
        <v>1</v>
      </c>
      <c r="I1224" s="190">
        <f>תקן[[#This Row],[סהכ עלות]]</f>
        <v>2500</v>
      </c>
      <c r="J1224" s="191"/>
      <c r="K1224" s="179" t="str">
        <f t="shared" si="219"/>
        <v>מעבד מזון מקצועי</v>
      </c>
      <c r="L1224" s="180"/>
      <c r="M1224" s="181">
        <f t="shared" si="217"/>
        <v>-1</v>
      </c>
      <c r="N1224" s="181">
        <f t="shared" si="218"/>
        <v>0</v>
      </c>
      <c r="O1224" s="180"/>
      <c r="P1224" s="192"/>
      <c r="Q1224" s="185" t="str">
        <f t="shared" si="209"/>
        <v>תשושים-אופק</v>
      </c>
      <c r="R1224" s="185">
        <f t="shared" si="210"/>
        <v>90</v>
      </c>
      <c r="S1224" s="185" t="str">
        <f t="shared" si="211"/>
        <v>מטבח וחדר אוכל</v>
      </c>
      <c r="T1224" s="186" t="str">
        <f t="shared" si="212"/>
        <v>מעבד מזון מקצועי</v>
      </c>
      <c r="U1224" s="187">
        <f t="shared" si="206"/>
        <v>0</v>
      </c>
      <c r="V1224" s="181">
        <f t="shared" si="207"/>
        <v>-1</v>
      </c>
      <c r="W1224" s="181">
        <f t="shared" si="208"/>
        <v>2500</v>
      </c>
      <c r="X1224" s="181">
        <f t="shared" si="220"/>
        <v>0</v>
      </c>
      <c r="Y1224" s="193"/>
      <c r="AA1224" s="189" t="str">
        <f>'טבלה מרכזת תקן מקור'!A1224</f>
        <v>תשושים-אופק</v>
      </c>
      <c r="AB1224" s="189">
        <f>'טבלה מרכזת תקן מקור'!B1224</f>
        <v>90</v>
      </c>
      <c r="AC1224" s="189" t="str">
        <f>'טבלה מרכזת תקן מקור'!C1224</f>
        <v>מטבח וחדר אוכל</v>
      </c>
      <c r="AD1224" s="189" t="str">
        <f>'טבלה מרכזת תקן מקור'!D1224</f>
        <v>מטבח</v>
      </c>
      <c r="AE1224" s="189" t="str">
        <f>'טבלה מרכזת תקן מקור'!E1224</f>
        <v>מעבד מזון מקצועי</v>
      </c>
      <c r="AF1224" s="189">
        <f>'טבלה מרכזת תקן מקור'!F1224</f>
        <v>2500</v>
      </c>
      <c r="AG1224" s="189">
        <f>'טבלה מרכזת תקן מקור'!G1224</f>
        <v>1</v>
      </c>
      <c r="AH1224" s="189">
        <f>'טבלה מרכזת תקן מקור'!H1224</f>
        <v>2500</v>
      </c>
    </row>
    <row r="1225" spans="2:34" ht="15" thickBot="1" x14ac:dyDescent="0.25">
      <c r="B1225" s="190" t="str">
        <f>תקן[[#This Row],[סוג מרכז]]</f>
        <v>תשושים-אופק</v>
      </c>
      <c r="C1225" s="190">
        <f>תקן[[#This Row],[גודל מרכז]]</f>
        <v>90</v>
      </c>
      <c r="D1225" s="190" t="str">
        <f>תקן[[#This Row],[סוג פריט]]</f>
        <v>מטבח וחדר אוכל</v>
      </c>
      <c r="E1225" s="190" t="str">
        <f>תקן[[#This Row],[קטגוריה]]</f>
        <v>חדר אוכל-כלי הגשה</v>
      </c>
      <c r="F1225" s="177" t="str">
        <f>תקן[[#This Row],[תיאור הפריט]]</f>
        <v>מפות בד</v>
      </c>
      <c r="G1225" s="190">
        <f>תקן[[#This Row],[עלות פריט]]</f>
        <v>150</v>
      </c>
      <c r="H1225" s="190">
        <f>תקן[[#This Row],[כמות]]</f>
        <v>48</v>
      </c>
      <c r="I1225" s="190">
        <f>תקן[[#This Row],[סהכ עלות]]</f>
        <v>7200</v>
      </c>
      <c r="J1225" s="191"/>
      <c r="K1225" s="179" t="str">
        <f t="shared" si="219"/>
        <v>מפות בד</v>
      </c>
      <c r="L1225" s="180"/>
      <c r="M1225" s="181">
        <f t="shared" si="217"/>
        <v>-48</v>
      </c>
      <c r="N1225" s="181">
        <f t="shared" si="218"/>
        <v>0</v>
      </c>
      <c r="O1225" s="180"/>
      <c r="P1225" s="192"/>
      <c r="Q1225" s="185" t="str">
        <f t="shared" si="209"/>
        <v>תשושים-אופק</v>
      </c>
      <c r="R1225" s="185">
        <f t="shared" si="210"/>
        <v>90</v>
      </c>
      <c r="S1225" s="185" t="str">
        <f t="shared" si="211"/>
        <v>מטבח וחדר אוכל</v>
      </c>
      <c r="T1225" s="186" t="str">
        <f t="shared" si="212"/>
        <v>מפות בד</v>
      </c>
      <c r="U1225" s="187">
        <f t="shared" ref="U1225:U1288" si="221">L1225</f>
        <v>0</v>
      </c>
      <c r="V1225" s="181">
        <f t="shared" ref="V1225:V1288" si="222">M1225</f>
        <v>-48</v>
      </c>
      <c r="W1225" s="181">
        <f t="shared" ref="W1225:W1288" si="223">G1225</f>
        <v>150</v>
      </c>
      <c r="X1225" s="181">
        <f t="shared" si="220"/>
        <v>0</v>
      </c>
      <c r="Y1225" s="193"/>
      <c r="AA1225" s="189" t="str">
        <f>'טבלה מרכזת תקן מקור'!A1225</f>
        <v>תשושים-אופק</v>
      </c>
      <c r="AB1225" s="189">
        <f>'טבלה מרכזת תקן מקור'!B1225</f>
        <v>90</v>
      </c>
      <c r="AC1225" s="189" t="str">
        <f>'טבלה מרכזת תקן מקור'!C1225</f>
        <v>מטבח וחדר אוכל</v>
      </c>
      <c r="AD1225" s="189" t="str">
        <f>'טבלה מרכזת תקן מקור'!D1225</f>
        <v>חדר אוכל-כלי הגשה</v>
      </c>
      <c r="AE1225" s="189" t="str">
        <f>'טבלה מרכזת תקן מקור'!E1225</f>
        <v>מפות בד</v>
      </c>
      <c r="AF1225" s="189">
        <f>'טבלה מרכזת תקן מקור'!F1225</f>
        <v>150</v>
      </c>
      <c r="AG1225" s="189">
        <f>'טבלה מרכזת תקן מקור'!G1225</f>
        <v>48</v>
      </c>
      <c r="AH1225" s="189">
        <f>'טבלה מרכזת תקן מקור'!H1225</f>
        <v>7200</v>
      </c>
    </row>
    <row r="1226" spans="2:34" ht="15" thickBot="1" x14ac:dyDescent="0.25">
      <c r="B1226" s="190" t="str">
        <f>תקן[[#This Row],[סוג מרכז]]</f>
        <v>תשושים-אופק</v>
      </c>
      <c r="C1226" s="190">
        <f>תקן[[#This Row],[גודל מרכז]]</f>
        <v>90</v>
      </c>
      <c r="D1226" s="190" t="str">
        <f>תקן[[#This Row],[סוג פריט]]</f>
        <v>מטבח וחדר אוכל</v>
      </c>
      <c r="E1226" s="190" t="str">
        <f>תקן[[#This Row],[קטגוריה]]</f>
        <v>מטבח</v>
      </c>
      <c r="F1226" s="177" t="str">
        <f>תקן[[#This Row],[תיאור הפריט]]</f>
        <v>מקפיא תעשייתי דלת אחת</v>
      </c>
      <c r="G1226" s="190">
        <f>תקן[[#This Row],[עלות פריט]]</f>
        <v>9000</v>
      </c>
      <c r="H1226" s="190">
        <f>תקן[[#This Row],[כמות]]</f>
        <v>1</v>
      </c>
      <c r="I1226" s="190">
        <f>תקן[[#This Row],[סהכ עלות]]</f>
        <v>9000</v>
      </c>
      <c r="J1226" s="191"/>
      <c r="K1226" s="179" t="str">
        <f t="shared" si="219"/>
        <v>מקפיא תעשייתי דלת אחת</v>
      </c>
      <c r="L1226" s="180"/>
      <c r="M1226" s="181">
        <f t="shared" si="217"/>
        <v>-1</v>
      </c>
      <c r="N1226" s="181">
        <f t="shared" si="218"/>
        <v>0</v>
      </c>
      <c r="O1226" s="180"/>
      <c r="P1226" s="192"/>
      <c r="Q1226" s="185" t="str">
        <f t="shared" ref="Q1226:Q1289" si="224">B1226</f>
        <v>תשושים-אופק</v>
      </c>
      <c r="R1226" s="185">
        <f t="shared" ref="R1226:R1289" si="225">C1226</f>
        <v>90</v>
      </c>
      <c r="S1226" s="185" t="str">
        <f t="shared" ref="S1226:S1289" si="226">D1226</f>
        <v>מטבח וחדר אוכל</v>
      </c>
      <c r="T1226" s="186" t="str">
        <f t="shared" ref="T1226:T1289" si="227">F1226</f>
        <v>מקפיא תעשייתי דלת אחת</v>
      </c>
      <c r="U1226" s="187">
        <f t="shared" si="221"/>
        <v>0</v>
      </c>
      <c r="V1226" s="181">
        <f t="shared" si="222"/>
        <v>-1</v>
      </c>
      <c r="W1226" s="181">
        <f t="shared" si="223"/>
        <v>9000</v>
      </c>
      <c r="X1226" s="181">
        <f t="shared" si="220"/>
        <v>0</v>
      </c>
      <c r="Y1226" s="193"/>
      <c r="AA1226" s="189" t="str">
        <f>'טבלה מרכזת תקן מקור'!A1226</f>
        <v>תשושים-אופק</v>
      </c>
      <c r="AB1226" s="189">
        <f>'טבלה מרכזת תקן מקור'!B1226</f>
        <v>90</v>
      </c>
      <c r="AC1226" s="189" t="str">
        <f>'טבלה מרכזת תקן מקור'!C1226</f>
        <v>מטבח וחדר אוכל</v>
      </c>
      <c r="AD1226" s="189" t="str">
        <f>'טבלה מרכזת תקן מקור'!D1226</f>
        <v>מטבח</v>
      </c>
      <c r="AE1226" s="189" t="str">
        <f>'טבלה מרכזת תקן מקור'!E1226</f>
        <v>מקפיא תעשייתי דלת אחת</v>
      </c>
      <c r="AF1226" s="189">
        <f>'טבלה מרכזת תקן מקור'!F1226</f>
        <v>9000</v>
      </c>
      <c r="AG1226" s="189">
        <f>'טבלה מרכזת תקן מקור'!G1226</f>
        <v>1</v>
      </c>
      <c r="AH1226" s="189">
        <f>'טבלה מרכזת תקן מקור'!H1226</f>
        <v>9000</v>
      </c>
    </row>
    <row r="1227" spans="2:34" ht="15" thickBot="1" x14ac:dyDescent="0.25">
      <c r="B1227" s="190" t="str">
        <f>תקן[[#This Row],[סוג מרכז]]</f>
        <v>תשושים-אופק</v>
      </c>
      <c r="C1227" s="190">
        <f>תקן[[#This Row],[גודל מרכז]]</f>
        <v>90</v>
      </c>
      <c r="D1227" s="190" t="str">
        <f>תקן[[#This Row],[סוג פריט]]</f>
        <v>מטבח וחדר אוכל</v>
      </c>
      <c r="E1227" s="190" t="str">
        <f>תקן[[#This Row],[קטגוריה]]</f>
        <v>מטבח</v>
      </c>
      <c r="F1227" s="177" t="str">
        <f>תקן[[#This Row],[תיאור הפריט]]</f>
        <v>מקרר תעשייתי דלת אחת</v>
      </c>
      <c r="G1227" s="190">
        <f>תקן[[#This Row],[עלות פריט]]</f>
        <v>7700</v>
      </c>
      <c r="H1227" s="190">
        <f>תקן[[#This Row],[כמות]]</f>
        <v>1</v>
      </c>
      <c r="I1227" s="190">
        <f>תקן[[#This Row],[סהכ עלות]]</f>
        <v>7700</v>
      </c>
      <c r="J1227" s="191"/>
      <c r="K1227" s="179" t="str">
        <f t="shared" si="219"/>
        <v>מקרר תעשייתי דלת אחת</v>
      </c>
      <c r="L1227" s="180"/>
      <c r="M1227" s="181">
        <f t="shared" si="217"/>
        <v>-1</v>
      </c>
      <c r="N1227" s="181">
        <f t="shared" si="218"/>
        <v>0</v>
      </c>
      <c r="O1227" s="180"/>
      <c r="P1227" s="192"/>
      <c r="Q1227" s="185" t="str">
        <f t="shared" si="224"/>
        <v>תשושים-אופק</v>
      </c>
      <c r="R1227" s="185">
        <f t="shared" si="225"/>
        <v>90</v>
      </c>
      <c r="S1227" s="185" t="str">
        <f t="shared" si="226"/>
        <v>מטבח וחדר אוכל</v>
      </c>
      <c r="T1227" s="186" t="str">
        <f t="shared" si="227"/>
        <v>מקרר תעשייתי דלת אחת</v>
      </c>
      <c r="U1227" s="187">
        <f t="shared" si="221"/>
        <v>0</v>
      </c>
      <c r="V1227" s="181">
        <f t="shared" si="222"/>
        <v>-1</v>
      </c>
      <c r="W1227" s="181">
        <f t="shared" si="223"/>
        <v>7700</v>
      </c>
      <c r="X1227" s="181">
        <f t="shared" si="220"/>
        <v>0</v>
      </c>
      <c r="Y1227" s="193"/>
      <c r="AA1227" s="189" t="str">
        <f>'טבלה מרכזת תקן מקור'!A1227</f>
        <v>תשושים-אופק</v>
      </c>
      <c r="AB1227" s="189">
        <f>'טבלה מרכזת תקן מקור'!B1227</f>
        <v>90</v>
      </c>
      <c r="AC1227" s="189" t="str">
        <f>'טבלה מרכזת תקן מקור'!C1227</f>
        <v>מטבח וחדר אוכל</v>
      </c>
      <c r="AD1227" s="189" t="str">
        <f>'טבלה מרכזת תקן מקור'!D1227</f>
        <v>מטבח</v>
      </c>
      <c r="AE1227" s="189" t="str">
        <f>'טבלה מרכזת תקן מקור'!E1227</f>
        <v>מקרר תעשייתי דלת אחת</v>
      </c>
      <c r="AF1227" s="189">
        <f>'טבלה מרכזת תקן מקור'!F1227</f>
        <v>7700</v>
      </c>
      <c r="AG1227" s="189">
        <f>'טבלה מרכזת תקן מקור'!G1227</f>
        <v>1</v>
      </c>
      <c r="AH1227" s="189">
        <f>'טבלה מרכזת תקן מקור'!H1227</f>
        <v>7700</v>
      </c>
    </row>
    <row r="1228" spans="2:34" ht="29.25" thickBot="1" x14ac:dyDescent="0.25">
      <c r="B1228" s="190" t="str">
        <f>תקן[[#This Row],[סוג מרכז]]</f>
        <v>תשושים-אופק</v>
      </c>
      <c r="C1228" s="190">
        <f>תקן[[#This Row],[גודל מרכז]]</f>
        <v>90</v>
      </c>
      <c r="D1228" s="190" t="str">
        <f>תקן[[#This Row],[סוג פריט]]</f>
        <v>מטבח וחדר אוכל</v>
      </c>
      <c r="E1228" s="190" t="str">
        <f>תקן[[#This Row],[קטגוריה]]</f>
        <v>מטבח</v>
      </c>
      <c r="F1228" s="177" t="str">
        <f>תקן[[#This Row],[תיאור הפריט]]</f>
        <v>מקרר תעשייתי שתי דלתות</v>
      </c>
      <c r="G1228" s="190">
        <f>תקן[[#This Row],[עלות פריט]]</f>
        <v>10800</v>
      </c>
      <c r="H1228" s="190">
        <f>תקן[[#This Row],[כמות]]</f>
        <v>1</v>
      </c>
      <c r="I1228" s="190">
        <f>תקן[[#This Row],[סהכ עלות]]</f>
        <v>10800</v>
      </c>
      <c r="J1228" s="191"/>
      <c r="K1228" s="179" t="str">
        <f t="shared" si="219"/>
        <v>מקרר תעשייתי שתי דלתות</v>
      </c>
      <c r="L1228" s="180"/>
      <c r="M1228" s="181">
        <f t="shared" si="217"/>
        <v>-1</v>
      </c>
      <c r="N1228" s="181">
        <f t="shared" si="218"/>
        <v>0</v>
      </c>
      <c r="O1228" s="180"/>
      <c r="P1228" s="192"/>
      <c r="Q1228" s="185" t="str">
        <f t="shared" si="224"/>
        <v>תשושים-אופק</v>
      </c>
      <c r="R1228" s="185">
        <f t="shared" si="225"/>
        <v>90</v>
      </c>
      <c r="S1228" s="185" t="str">
        <f t="shared" si="226"/>
        <v>מטבח וחדר אוכל</v>
      </c>
      <c r="T1228" s="186" t="str">
        <f t="shared" si="227"/>
        <v>מקרר תעשייתי שתי דלתות</v>
      </c>
      <c r="U1228" s="187">
        <f t="shared" si="221"/>
        <v>0</v>
      </c>
      <c r="V1228" s="181">
        <f t="shared" si="222"/>
        <v>-1</v>
      </c>
      <c r="W1228" s="181">
        <f t="shared" si="223"/>
        <v>10800</v>
      </c>
      <c r="X1228" s="181">
        <f t="shared" si="220"/>
        <v>0</v>
      </c>
      <c r="Y1228" s="193"/>
      <c r="AA1228" s="189" t="str">
        <f>'טבלה מרכזת תקן מקור'!A1228</f>
        <v>תשושים-אופק</v>
      </c>
      <c r="AB1228" s="189">
        <f>'טבלה מרכזת תקן מקור'!B1228</f>
        <v>90</v>
      </c>
      <c r="AC1228" s="189" t="str">
        <f>'טבלה מרכזת תקן מקור'!C1228</f>
        <v>מטבח וחדר אוכל</v>
      </c>
      <c r="AD1228" s="189" t="str">
        <f>'טבלה מרכזת תקן מקור'!D1228</f>
        <v>מטבח</v>
      </c>
      <c r="AE1228" s="189" t="str">
        <f>'טבלה מרכזת תקן מקור'!E1228</f>
        <v>מקרר תעשייתי שתי דלתות</v>
      </c>
      <c r="AF1228" s="189">
        <f>'טבלה מרכזת תקן מקור'!F1228</f>
        <v>10800</v>
      </c>
      <c r="AG1228" s="189">
        <f>'טבלה מרכזת תקן מקור'!G1228</f>
        <v>1</v>
      </c>
      <c r="AH1228" s="189">
        <f>'טבלה מרכזת תקן מקור'!H1228</f>
        <v>10800</v>
      </c>
    </row>
    <row r="1229" spans="2:34" ht="29.25" thickBot="1" x14ac:dyDescent="0.25">
      <c r="B1229" s="190" t="str">
        <f>תקן[[#This Row],[סוג מרכז]]</f>
        <v>תשושים-אופק</v>
      </c>
      <c r="C1229" s="190">
        <f>תקן[[#This Row],[גודל מרכז]]</f>
        <v>90</v>
      </c>
      <c r="D1229" s="190" t="str">
        <f>תקן[[#This Row],[סוג פריט]]</f>
        <v>מטבח וחדר אוכל</v>
      </c>
      <c r="E1229" s="190" t="str">
        <f>תקן[[#This Row],[קטגוריה]]</f>
        <v>מטבח</v>
      </c>
      <c r="F1229" s="177" t="str">
        <f>תקן[[#This Row],[תיאור הפריט]]</f>
        <v>מרכך מים אוטומטי למטבח</v>
      </c>
      <c r="G1229" s="190">
        <f>תקן[[#This Row],[עלות פריט]]</f>
        <v>3000</v>
      </c>
      <c r="H1229" s="190">
        <f>תקן[[#This Row],[כמות]]</f>
        <v>1</v>
      </c>
      <c r="I1229" s="190">
        <f>תקן[[#This Row],[סהכ עלות]]</f>
        <v>3000</v>
      </c>
      <c r="J1229" s="191"/>
      <c r="K1229" s="179" t="str">
        <f t="shared" si="219"/>
        <v>מרכך מים אוטומטי למטבח</v>
      </c>
      <c r="L1229" s="180"/>
      <c r="M1229" s="181">
        <f t="shared" si="217"/>
        <v>-1</v>
      </c>
      <c r="N1229" s="181">
        <f t="shared" si="218"/>
        <v>0</v>
      </c>
      <c r="O1229" s="180"/>
      <c r="P1229" s="192"/>
      <c r="Q1229" s="185" t="str">
        <f t="shared" si="224"/>
        <v>תשושים-אופק</v>
      </c>
      <c r="R1229" s="185">
        <f t="shared" si="225"/>
        <v>90</v>
      </c>
      <c r="S1229" s="185" t="str">
        <f t="shared" si="226"/>
        <v>מטבח וחדר אוכל</v>
      </c>
      <c r="T1229" s="186" t="str">
        <f t="shared" si="227"/>
        <v>מרכך מים אוטומטי למטבח</v>
      </c>
      <c r="U1229" s="187">
        <f t="shared" si="221"/>
        <v>0</v>
      </c>
      <c r="V1229" s="181">
        <f t="shared" si="222"/>
        <v>-1</v>
      </c>
      <c r="W1229" s="181">
        <f t="shared" si="223"/>
        <v>3000</v>
      </c>
      <c r="X1229" s="181">
        <f t="shared" si="220"/>
        <v>0</v>
      </c>
      <c r="Y1229" s="193"/>
      <c r="AA1229" s="189" t="str">
        <f>'טבלה מרכזת תקן מקור'!A1229</f>
        <v>תשושים-אופק</v>
      </c>
      <c r="AB1229" s="189">
        <f>'טבלה מרכזת תקן מקור'!B1229</f>
        <v>90</v>
      </c>
      <c r="AC1229" s="189" t="str">
        <f>'טבלה מרכזת תקן מקור'!C1229</f>
        <v>מטבח וחדר אוכל</v>
      </c>
      <c r="AD1229" s="189" t="str">
        <f>'טבלה מרכזת תקן מקור'!D1229</f>
        <v>מטבח</v>
      </c>
      <c r="AE1229" s="189" t="str">
        <f>'טבלה מרכזת תקן מקור'!E1229</f>
        <v>מרכך מים אוטומטי למטבח</v>
      </c>
      <c r="AF1229" s="189">
        <f>'טבלה מרכזת תקן מקור'!F1229</f>
        <v>3000</v>
      </c>
      <c r="AG1229" s="189">
        <f>'טבלה מרכזת תקן מקור'!G1229</f>
        <v>1</v>
      </c>
      <c r="AH1229" s="189">
        <f>'טבלה מרכזת תקן מקור'!H1229</f>
        <v>3000</v>
      </c>
    </row>
    <row r="1230" spans="2:34" ht="43.5" thickBot="1" x14ac:dyDescent="0.25">
      <c r="B1230" s="190" t="str">
        <f>תקן[[#This Row],[סוג מרכז]]</f>
        <v>תשושים-אופק</v>
      </c>
      <c r="C1230" s="190">
        <f>תקן[[#This Row],[גודל מרכז]]</f>
        <v>90</v>
      </c>
      <c r="D1230" s="190" t="str">
        <f>תקן[[#This Row],[סוג פריט]]</f>
        <v>מטבח וחדר אוכל</v>
      </c>
      <c r="E1230" s="190" t="str">
        <f>תקן[[#This Row],[קטגוריה]]</f>
        <v>חדר אוכל-כלי הגשה</v>
      </c>
      <c r="F1230" s="177" t="str">
        <f>תקן[[#This Row],[תיאור הפריט]]</f>
        <v>מרקיה, סלסלת לחם, סט מלח פלפל סוכר, מתקן מפיות, קיסמי שיניים</v>
      </c>
      <c r="G1230" s="190">
        <f>תקן[[#This Row],[עלות פריט]]</f>
        <v>250</v>
      </c>
      <c r="H1230" s="190">
        <f>תקן[[#This Row],[כמות]]</f>
        <v>27</v>
      </c>
      <c r="I1230" s="190">
        <f>תקן[[#This Row],[סהכ עלות]]</f>
        <v>6750</v>
      </c>
      <c r="J1230" s="191"/>
      <c r="K1230" s="179" t="str">
        <f t="shared" si="219"/>
        <v>מרקיה, סלסלת לחם, סט מלח פלפל סוכר, מתקן מפיות, קיסמי שיניים</v>
      </c>
      <c r="L1230" s="180"/>
      <c r="M1230" s="181">
        <f t="shared" si="217"/>
        <v>-27</v>
      </c>
      <c r="N1230" s="181">
        <f t="shared" si="218"/>
        <v>0</v>
      </c>
      <c r="O1230" s="180"/>
      <c r="P1230" s="192"/>
      <c r="Q1230" s="185" t="str">
        <f t="shared" si="224"/>
        <v>תשושים-אופק</v>
      </c>
      <c r="R1230" s="185">
        <f t="shared" si="225"/>
        <v>90</v>
      </c>
      <c r="S1230" s="185" t="str">
        <f t="shared" si="226"/>
        <v>מטבח וחדר אוכל</v>
      </c>
      <c r="T1230" s="186" t="str">
        <f t="shared" si="227"/>
        <v>מרקיה, סלסלת לחם, סט מלח פלפל סוכר, מתקן מפיות, קיסמי שיניים</v>
      </c>
      <c r="U1230" s="187">
        <f t="shared" si="221"/>
        <v>0</v>
      </c>
      <c r="V1230" s="181">
        <f t="shared" si="222"/>
        <v>-27</v>
      </c>
      <c r="W1230" s="181">
        <f t="shared" si="223"/>
        <v>250</v>
      </c>
      <c r="X1230" s="181">
        <f t="shared" si="220"/>
        <v>0</v>
      </c>
      <c r="Y1230" s="193"/>
      <c r="AA1230" s="189" t="str">
        <f>'טבלה מרכזת תקן מקור'!A1230</f>
        <v>תשושים-אופק</v>
      </c>
      <c r="AB1230" s="189">
        <f>'טבלה מרכזת תקן מקור'!B1230</f>
        <v>90</v>
      </c>
      <c r="AC1230" s="189" t="str">
        <f>'טבלה מרכזת תקן מקור'!C1230</f>
        <v>מטבח וחדר אוכל</v>
      </c>
      <c r="AD1230" s="189" t="str">
        <f>'טבלה מרכזת תקן מקור'!D1230</f>
        <v>חדר אוכל-כלי הגשה</v>
      </c>
      <c r="AE1230" s="189" t="str">
        <f>'טבלה מרכזת תקן מקור'!E1230</f>
        <v>מרקיה, סלסלת לחם, סט מלח פלפל סוכר, מתקן מפיות, קיסמי שיניים</v>
      </c>
      <c r="AF1230" s="189">
        <f>'טבלה מרכזת תקן מקור'!F1230</f>
        <v>250</v>
      </c>
      <c r="AG1230" s="189">
        <f>'טבלה מרכזת תקן מקור'!G1230</f>
        <v>27</v>
      </c>
      <c r="AH1230" s="189">
        <f>'טבלה מרכזת תקן מקור'!H1230</f>
        <v>6750</v>
      </c>
    </row>
    <row r="1231" spans="2:34" ht="15" thickBot="1" x14ac:dyDescent="0.25">
      <c r="B1231" s="190" t="str">
        <f>תקן[[#This Row],[סוג מרכז]]</f>
        <v>תשושים-אופק</v>
      </c>
      <c r="C1231" s="190">
        <f>תקן[[#This Row],[גודל מרכז]]</f>
        <v>90</v>
      </c>
      <c r="D1231" s="190" t="str">
        <f>תקן[[#This Row],[סוג פריט]]</f>
        <v>מטבח וחדר אוכל</v>
      </c>
      <c r="E1231" s="190" t="str">
        <f>תקן[[#This Row],[קטגוריה]]</f>
        <v>מטבח</v>
      </c>
      <c r="F1231" s="177" t="str">
        <f>תקן[[#This Row],[תיאור הפריט]]</f>
        <v>עגלת 3 קומות</v>
      </c>
      <c r="G1231" s="190">
        <f>תקן[[#This Row],[עלות פריט]]</f>
        <v>1000</v>
      </c>
      <c r="H1231" s="190">
        <f>תקן[[#This Row],[כמות]]</f>
        <v>3</v>
      </c>
      <c r="I1231" s="190">
        <f>תקן[[#This Row],[סהכ עלות]]</f>
        <v>3000</v>
      </c>
      <c r="J1231" s="191"/>
      <c r="K1231" s="179" t="str">
        <f t="shared" si="219"/>
        <v>עגלת 3 קומות</v>
      </c>
      <c r="L1231" s="180"/>
      <c r="M1231" s="181">
        <f t="shared" si="217"/>
        <v>-3</v>
      </c>
      <c r="N1231" s="181">
        <f t="shared" si="218"/>
        <v>0</v>
      </c>
      <c r="O1231" s="180"/>
      <c r="P1231" s="192"/>
      <c r="Q1231" s="185" t="str">
        <f t="shared" si="224"/>
        <v>תשושים-אופק</v>
      </c>
      <c r="R1231" s="185">
        <f t="shared" si="225"/>
        <v>90</v>
      </c>
      <c r="S1231" s="185" t="str">
        <f t="shared" si="226"/>
        <v>מטבח וחדר אוכל</v>
      </c>
      <c r="T1231" s="186" t="str">
        <f t="shared" si="227"/>
        <v>עגלת 3 קומות</v>
      </c>
      <c r="U1231" s="187">
        <f t="shared" si="221"/>
        <v>0</v>
      </c>
      <c r="V1231" s="181">
        <f t="shared" si="222"/>
        <v>-3</v>
      </c>
      <c r="W1231" s="181">
        <f t="shared" si="223"/>
        <v>1000</v>
      </c>
      <c r="X1231" s="181">
        <f t="shared" si="220"/>
        <v>0</v>
      </c>
      <c r="Y1231" s="193"/>
      <c r="AA1231" s="189" t="str">
        <f>'טבלה מרכזת תקן מקור'!A1231</f>
        <v>תשושים-אופק</v>
      </c>
      <c r="AB1231" s="189">
        <f>'טבלה מרכזת תקן מקור'!B1231</f>
        <v>90</v>
      </c>
      <c r="AC1231" s="189" t="str">
        <f>'טבלה מרכזת תקן מקור'!C1231</f>
        <v>מטבח וחדר אוכל</v>
      </c>
      <c r="AD1231" s="189" t="str">
        <f>'טבלה מרכזת תקן מקור'!D1231</f>
        <v>מטבח</v>
      </c>
      <c r="AE1231" s="189" t="str">
        <f>'טבלה מרכזת תקן מקור'!E1231</f>
        <v>עגלת 3 קומות</v>
      </c>
      <c r="AF1231" s="189">
        <f>'טבלה מרכזת תקן מקור'!F1231</f>
        <v>1000</v>
      </c>
      <c r="AG1231" s="189">
        <f>'טבלה מרכזת תקן מקור'!G1231</f>
        <v>3</v>
      </c>
      <c r="AH1231" s="189">
        <f>'טבלה מרכזת תקן מקור'!H1231</f>
        <v>3000</v>
      </c>
    </row>
    <row r="1232" spans="2:34" ht="15" thickBot="1" x14ac:dyDescent="0.25">
      <c r="B1232" s="190" t="str">
        <f>תקן[[#This Row],[סוג מרכז]]</f>
        <v>תשושים-אופק</v>
      </c>
      <c r="C1232" s="190">
        <f>תקן[[#This Row],[גודל מרכז]]</f>
        <v>90</v>
      </c>
      <c r="D1232" s="190" t="str">
        <f>תקן[[#This Row],[סוג פריט]]</f>
        <v>מטבח וחדר אוכל</v>
      </c>
      <c r="E1232" s="190" t="str">
        <f>תקן[[#This Row],[קטגוריה]]</f>
        <v>מטבח</v>
      </c>
      <c r="F1232" s="177" t="str">
        <f>תקן[[#This Row],[תיאור הפריט]]</f>
        <v>עגלת נירוסטה לפח אשפה</v>
      </c>
      <c r="G1232" s="190">
        <f>תקן[[#This Row],[עלות פריט]]</f>
        <v>500</v>
      </c>
      <c r="H1232" s="190">
        <f>תקן[[#This Row],[כמות]]</f>
        <v>1</v>
      </c>
      <c r="I1232" s="190">
        <f>תקן[[#This Row],[סהכ עלות]]</f>
        <v>500</v>
      </c>
      <c r="J1232" s="191"/>
      <c r="K1232" s="179" t="str">
        <f t="shared" si="219"/>
        <v>עגלת נירוסטה לפח אשפה</v>
      </c>
      <c r="L1232" s="180"/>
      <c r="M1232" s="181">
        <f t="shared" si="217"/>
        <v>-1</v>
      </c>
      <c r="N1232" s="181">
        <f t="shared" si="218"/>
        <v>0</v>
      </c>
      <c r="O1232" s="180"/>
      <c r="P1232" s="192"/>
      <c r="Q1232" s="185" t="str">
        <f t="shared" si="224"/>
        <v>תשושים-אופק</v>
      </c>
      <c r="R1232" s="185">
        <f t="shared" si="225"/>
        <v>90</v>
      </c>
      <c r="S1232" s="185" t="str">
        <f t="shared" si="226"/>
        <v>מטבח וחדר אוכל</v>
      </c>
      <c r="T1232" s="186" t="str">
        <f t="shared" si="227"/>
        <v>עגלת נירוסטה לפח אשפה</v>
      </c>
      <c r="U1232" s="187">
        <f t="shared" si="221"/>
        <v>0</v>
      </c>
      <c r="V1232" s="181">
        <f t="shared" si="222"/>
        <v>-1</v>
      </c>
      <c r="W1232" s="181">
        <f t="shared" si="223"/>
        <v>500</v>
      </c>
      <c r="X1232" s="181">
        <f t="shared" si="220"/>
        <v>0</v>
      </c>
      <c r="Y1232" s="193"/>
      <c r="AA1232" s="189" t="str">
        <f>'טבלה מרכזת תקן מקור'!A1232</f>
        <v>תשושים-אופק</v>
      </c>
      <c r="AB1232" s="189">
        <f>'טבלה מרכזת תקן מקור'!B1232</f>
        <v>90</v>
      </c>
      <c r="AC1232" s="189" t="str">
        <f>'טבלה מרכזת תקן מקור'!C1232</f>
        <v>מטבח וחדר אוכל</v>
      </c>
      <c r="AD1232" s="189" t="str">
        <f>'טבלה מרכזת תקן מקור'!D1232</f>
        <v>מטבח</v>
      </c>
      <c r="AE1232" s="189" t="str">
        <f>'טבלה מרכזת תקן מקור'!E1232</f>
        <v>עגלת נירוסטה לפח אשפה</v>
      </c>
      <c r="AF1232" s="189">
        <f>'טבלה מרכזת תקן מקור'!F1232</f>
        <v>500</v>
      </c>
      <c r="AG1232" s="189">
        <f>'טבלה מרכזת תקן מקור'!G1232</f>
        <v>1</v>
      </c>
      <c r="AH1232" s="189">
        <f>'טבלה מרכזת תקן מקור'!H1232</f>
        <v>500</v>
      </c>
    </row>
    <row r="1233" spans="2:34" ht="15" thickBot="1" x14ac:dyDescent="0.25">
      <c r="B1233" s="190" t="str">
        <f>תקן[[#This Row],[סוג מרכז]]</f>
        <v>תשושים-אופק</v>
      </c>
      <c r="C1233" s="190">
        <f>תקן[[#This Row],[גודל מרכז]]</f>
        <v>90</v>
      </c>
      <c r="D1233" s="190" t="str">
        <f>תקן[[#This Row],[סוג פריט]]</f>
        <v>מטבח וחדר אוכל</v>
      </c>
      <c r="E1233" s="190" t="str">
        <f>תקן[[#This Row],[קטגוריה]]</f>
        <v>מטבח</v>
      </c>
      <c r="F1233" s="177" t="str">
        <f>תקן[[#This Row],[תיאור הפריט]]</f>
        <v>קומביסטימר+מעמד</v>
      </c>
      <c r="G1233" s="190">
        <f>תקן[[#This Row],[עלות פריט]]</f>
        <v>15000</v>
      </c>
      <c r="H1233" s="190">
        <f>תקן[[#This Row],[כמות]]</f>
        <v>2</v>
      </c>
      <c r="I1233" s="190">
        <f>תקן[[#This Row],[סהכ עלות]]</f>
        <v>30000</v>
      </c>
      <c r="J1233" s="191"/>
      <c r="K1233" s="179" t="str">
        <f t="shared" si="219"/>
        <v>קומביסטימר+מעמד</v>
      </c>
      <c r="L1233" s="180"/>
      <c r="M1233" s="181">
        <f t="shared" si="217"/>
        <v>-2</v>
      </c>
      <c r="N1233" s="181">
        <f t="shared" si="218"/>
        <v>0</v>
      </c>
      <c r="O1233" s="180"/>
      <c r="P1233" s="192"/>
      <c r="Q1233" s="185" t="str">
        <f t="shared" si="224"/>
        <v>תשושים-אופק</v>
      </c>
      <c r="R1233" s="185">
        <f t="shared" si="225"/>
        <v>90</v>
      </c>
      <c r="S1233" s="185" t="str">
        <f t="shared" si="226"/>
        <v>מטבח וחדר אוכל</v>
      </c>
      <c r="T1233" s="186" t="str">
        <f t="shared" si="227"/>
        <v>קומביסטימר+מעמד</v>
      </c>
      <c r="U1233" s="187">
        <f t="shared" si="221"/>
        <v>0</v>
      </c>
      <c r="V1233" s="181">
        <f t="shared" si="222"/>
        <v>-2</v>
      </c>
      <c r="W1233" s="181">
        <f t="shared" si="223"/>
        <v>15000</v>
      </c>
      <c r="X1233" s="181">
        <f t="shared" si="220"/>
        <v>0</v>
      </c>
      <c r="Y1233" s="193"/>
      <c r="AA1233" s="189" t="str">
        <f>'טבלה מרכזת תקן מקור'!A1233</f>
        <v>תשושים-אופק</v>
      </c>
      <c r="AB1233" s="189">
        <f>'טבלה מרכזת תקן מקור'!B1233</f>
        <v>90</v>
      </c>
      <c r="AC1233" s="189" t="str">
        <f>'טבלה מרכזת תקן מקור'!C1233</f>
        <v>מטבח וחדר אוכל</v>
      </c>
      <c r="AD1233" s="189" t="str">
        <f>'טבלה מרכזת תקן מקור'!D1233</f>
        <v>מטבח</v>
      </c>
      <c r="AE1233" s="189" t="str">
        <f>'טבלה מרכזת תקן מקור'!E1233</f>
        <v>קומביסטימר+מעמד</v>
      </c>
      <c r="AF1233" s="189">
        <f>'טבלה מרכזת תקן מקור'!F1233</f>
        <v>15000</v>
      </c>
      <c r="AG1233" s="189">
        <f>'טבלה מרכזת תקן מקור'!G1233</f>
        <v>2</v>
      </c>
      <c r="AH1233" s="189">
        <f>'טבלה מרכזת תקן מקור'!H1233</f>
        <v>30000</v>
      </c>
    </row>
    <row r="1234" spans="2:34" ht="15" thickBot="1" x14ac:dyDescent="0.25">
      <c r="B1234" s="190" t="str">
        <f>תקן[[#This Row],[סוג מרכז]]</f>
        <v>תשושים-אופק</v>
      </c>
      <c r="C1234" s="190">
        <f>תקן[[#This Row],[גודל מרכז]]</f>
        <v>90</v>
      </c>
      <c r="D1234" s="190" t="str">
        <f>תקן[[#This Row],[סוג פריט]]</f>
        <v>מטבח וחדר אוכל</v>
      </c>
      <c r="E1234" s="190" t="str">
        <f>תקן[[#This Row],[קטגוריה]]</f>
        <v>מטבח</v>
      </c>
      <c r="F1234" s="177" t="str">
        <f>תקן[[#This Row],[תיאור הפריט]]</f>
        <v>קוצץ ירקות מקצועי</v>
      </c>
      <c r="G1234" s="190">
        <f>תקן[[#This Row],[עלות פריט]]</f>
        <v>5000</v>
      </c>
      <c r="H1234" s="190">
        <f>תקן[[#This Row],[כמות]]</f>
        <v>1</v>
      </c>
      <c r="I1234" s="190">
        <f>תקן[[#This Row],[סהכ עלות]]</f>
        <v>5000</v>
      </c>
      <c r="J1234" s="191"/>
      <c r="K1234" s="179" t="str">
        <f t="shared" si="219"/>
        <v>קוצץ ירקות מקצועי</v>
      </c>
      <c r="L1234" s="180"/>
      <c r="M1234" s="181">
        <f t="shared" si="217"/>
        <v>-1</v>
      </c>
      <c r="N1234" s="181">
        <f t="shared" si="218"/>
        <v>0</v>
      </c>
      <c r="O1234" s="180"/>
      <c r="P1234" s="192"/>
      <c r="Q1234" s="185" t="str">
        <f t="shared" si="224"/>
        <v>תשושים-אופק</v>
      </c>
      <c r="R1234" s="185">
        <f t="shared" si="225"/>
        <v>90</v>
      </c>
      <c r="S1234" s="185" t="str">
        <f t="shared" si="226"/>
        <v>מטבח וחדר אוכל</v>
      </c>
      <c r="T1234" s="186" t="str">
        <f t="shared" si="227"/>
        <v>קוצץ ירקות מקצועי</v>
      </c>
      <c r="U1234" s="187">
        <f t="shared" si="221"/>
        <v>0</v>
      </c>
      <c r="V1234" s="181">
        <f t="shared" si="222"/>
        <v>-1</v>
      </c>
      <c r="W1234" s="181">
        <f t="shared" si="223"/>
        <v>5000</v>
      </c>
      <c r="X1234" s="181">
        <f t="shared" si="220"/>
        <v>0</v>
      </c>
      <c r="Y1234" s="193"/>
      <c r="AA1234" s="189" t="str">
        <f>'טבלה מרכזת תקן מקור'!A1234</f>
        <v>תשושים-אופק</v>
      </c>
      <c r="AB1234" s="189">
        <f>'טבלה מרכזת תקן מקור'!B1234</f>
        <v>90</v>
      </c>
      <c r="AC1234" s="189" t="str">
        <f>'טבלה מרכזת תקן מקור'!C1234</f>
        <v>מטבח וחדר אוכל</v>
      </c>
      <c r="AD1234" s="189" t="str">
        <f>'טבלה מרכזת תקן מקור'!D1234</f>
        <v>מטבח</v>
      </c>
      <c r="AE1234" s="189" t="str">
        <f>'טבלה מרכזת תקן מקור'!E1234</f>
        <v>קוצץ ירקות מקצועי</v>
      </c>
      <c r="AF1234" s="189">
        <f>'טבלה מרכזת תקן מקור'!F1234</f>
        <v>5000</v>
      </c>
      <c r="AG1234" s="189">
        <f>'טבלה מרכזת תקן מקור'!G1234</f>
        <v>1</v>
      </c>
      <c r="AH1234" s="189">
        <f>'טבלה מרכזת תקן מקור'!H1234</f>
        <v>5000</v>
      </c>
    </row>
    <row r="1235" spans="2:34" ht="43.5" thickBot="1" x14ac:dyDescent="0.25">
      <c r="B1235" s="190" t="str">
        <f>תקן[[#This Row],[סוג מרכז]]</f>
        <v>תשושים-אופק</v>
      </c>
      <c r="C1235" s="190">
        <f>תקן[[#This Row],[גודל מרכז]]</f>
        <v>90</v>
      </c>
      <c r="D1235" s="190" t="str">
        <f>תקן[[#This Row],[סוג פריט]]</f>
        <v>מטבח וחדר אוכל</v>
      </c>
      <c r="E1235" s="190" t="str">
        <f>תקן[[#This Row],[קטגוריה]]</f>
        <v>חדר אוכל-כלי הגשה</v>
      </c>
      <c r="F1235" s="177" t="str">
        <f>תקן[[#This Row],[תיאור הפריט]]</f>
        <v>קערות הגשה, מצקות וכפות הגשה, ארגזי פלסטויק לאיסוף</v>
      </c>
      <c r="G1235" s="190">
        <f>תקן[[#This Row],[עלות פריט]]</f>
        <v>1200</v>
      </c>
      <c r="H1235" s="190">
        <f>תקן[[#This Row],[כמות]]</f>
        <v>4</v>
      </c>
      <c r="I1235" s="190">
        <f>תקן[[#This Row],[סהכ עלות]]</f>
        <v>4800</v>
      </c>
      <c r="J1235" s="191"/>
      <c r="K1235" s="179" t="str">
        <f t="shared" si="219"/>
        <v>קערות הגשה, מצקות וכפות הגשה, ארגזי פלסטויק לאיסוף</v>
      </c>
      <c r="L1235" s="180"/>
      <c r="M1235" s="181">
        <f t="shared" si="217"/>
        <v>-4</v>
      </c>
      <c r="N1235" s="181">
        <f t="shared" si="218"/>
        <v>0</v>
      </c>
      <c r="O1235" s="180"/>
      <c r="P1235" s="192"/>
      <c r="Q1235" s="185" t="str">
        <f t="shared" si="224"/>
        <v>תשושים-אופק</v>
      </c>
      <c r="R1235" s="185">
        <f t="shared" si="225"/>
        <v>90</v>
      </c>
      <c r="S1235" s="185" t="str">
        <f t="shared" si="226"/>
        <v>מטבח וחדר אוכל</v>
      </c>
      <c r="T1235" s="186" t="str">
        <f t="shared" si="227"/>
        <v>קערות הגשה, מצקות וכפות הגשה, ארגזי פלסטויק לאיסוף</v>
      </c>
      <c r="U1235" s="187">
        <f t="shared" si="221"/>
        <v>0</v>
      </c>
      <c r="V1235" s="181">
        <f t="shared" si="222"/>
        <v>-4</v>
      </c>
      <c r="W1235" s="181">
        <f t="shared" si="223"/>
        <v>1200</v>
      </c>
      <c r="X1235" s="181">
        <f t="shared" si="220"/>
        <v>0</v>
      </c>
      <c r="Y1235" s="193"/>
      <c r="AA1235" s="189" t="str">
        <f>'טבלה מרכזת תקן מקור'!A1235</f>
        <v>תשושים-אופק</v>
      </c>
      <c r="AB1235" s="189">
        <f>'טבלה מרכזת תקן מקור'!B1235</f>
        <v>90</v>
      </c>
      <c r="AC1235" s="189" t="str">
        <f>'טבלה מרכזת תקן מקור'!C1235</f>
        <v>מטבח וחדר אוכל</v>
      </c>
      <c r="AD1235" s="189" t="str">
        <f>'טבלה מרכזת תקן מקור'!D1235</f>
        <v>חדר אוכל-כלי הגשה</v>
      </c>
      <c r="AE1235" s="189" t="str">
        <f>'טבלה מרכזת תקן מקור'!E1235</f>
        <v>קערות הגשה, מצקות וכפות הגשה, ארגזי פלסטויק לאיסוף</v>
      </c>
      <c r="AF1235" s="189">
        <f>'טבלה מרכזת תקן מקור'!F1235</f>
        <v>1200</v>
      </c>
      <c r="AG1235" s="189">
        <f>'טבלה מרכזת תקן מקור'!G1235</f>
        <v>4</v>
      </c>
      <c r="AH1235" s="189">
        <f>'טבלה מרכזת תקן מקור'!H1235</f>
        <v>4800</v>
      </c>
    </row>
    <row r="1236" spans="2:34" ht="29.25" thickBot="1" x14ac:dyDescent="0.25">
      <c r="B1236" s="190" t="str">
        <f>תקן[[#This Row],[סוג מרכז]]</f>
        <v>תשושים-אופק</v>
      </c>
      <c r="C1236" s="190">
        <f>תקן[[#This Row],[גודל מרכז]]</f>
        <v>90</v>
      </c>
      <c r="D1236" s="190" t="str">
        <f>תקן[[#This Row],[סוג פריט]]</f>
        <v>מטבח וחדר אוכל</v>
      </c>
      <c r="E1236" s="190" t="str">
        <f>תקן[[#This Row],[קטגוריה]]</f>
        <v>כלי הכנה-מטבח מחמם</v>
      </c>
      <c r="F1236" s="177" t="str">
        <f>תקן[[#This Row],[תיאור הפריט]]</f>
        <v>קערות וקעריות מסוגים שונים</v>
      </c>
      <c r="G1236" s="190">
        <f>תקן[[#This Row],[עלות פריט]]</f>
        <v>500</v>
      </c>
      <c r="H1236" s="190">
        <f>תקן[[#This Row],[כמות]]</f>
        <v>3</v>
      </c>
      <c r="I1236" s="190">
        <f>תקן[[#This Row],[סהכ עלות]]</f>
        <v>1500</v>
      </c>
      <c r="J1236" s="191"/>
      <c r="K1236" s="179" t="str">
        <f t="shared" si="219"/>
        <v>קערות וקעריות מסוגים שונים</v>
      </c>
      <c r="L1236" s="180"/>
      <c r="M1236" s="181">
        <f t="shared" si="217"/>
        <v>-3</v>
      </c>
      <c r="N1236" s="181">
        <f t="shared" si="218"/>
        <v>0</v>
      </c>
      <c r="O1236" s="180"/>
      <c r="P1236" s="192"/>
      <c r="Q1236" s="185" t="str">
        <f t="shared" si="224"/>
        <v>תשושים-אופק</v>
      </c>
      <c r="R1236" s="185">
        <f t="shared" si="225"/>
        <v>90</v>
      </c>
      <c r="S1236" s="185" t="str">
        <f t="shared" si="226"/>
        <v>מטבח וחדר אוכל</v>
      </c>
      <c r="T1236" s="186" t="str">
        <f t="shared" si="227"/>
        <v>קערות וקעריות מסוגים שונים</v>
      </c>
      <c r="U1236" s="187">
        <f t="shared" si="221"/>
        <v>0</v>
      </c>
      <c r="V1236" s="181">
        <f t="shared" si="222"/>
        <v>-3</v>
      </c>
      <c r="W1236" s="181">
        <f t="shared" si="223"/>
        <v>500</v>
      </c>
      <c r="X1236" s="181">
        <f t="shared" si="220"/>
        <v>0</v>
      </c>
      <c r="Y1236" s="193"/>
      <c r="AA1236" s="189" t="str">
        <f>'טבלה מרכזת תקן מקור'!A1236</f>
        <v>תשושים-אופק</v>
      </c>
      <c r="AB1236" s="189">
        <f>'טבלה מרכזת תקן מקור'!B1236</f>
        <v>90</v>
      </c>
      <c r="AC1236" s="189" t="str">
        <f>'טבלה מרכזת תקן מקור'!C1236</f>
        <v>מטבח וחדר אוכל</v>
      </c>
      <c r="AD1236" s="189" t="str">
        <f>'טבלה מרכזת תקן מקור'!D1236</f>
        <v>כלי הכנה-מטבח מחמם</v>
      </c>
      <c r="AE1236" s="189" t="str">
        <f>'טבלה מרכזת תקן מקור'!E1236</f>
        <v>קערות וקעריות מסוגים שונים</v>
      </c>
      <c r="AF1236" s="189">
        <f>'טבלה מרכזת תקן מקור'!F1236</f>
        <v>500</v>
      </c>
      <c r="AG1236" s="189">
        <f>'טבלה מרכזת תקן מקור'!G1236</f>
        <v>3</v>
      </c>
      <c r="AH1236" s="189">
        <f>'טבלה מרכזת תקן מקור'!H1236</f>
        <v>1500</v>
      </c>
    </row>
    <row r="1237" spans="2:34" ht="29.25" thickBot="1" x14ac:dyDescent="0.25">
      <c r="B1237" s="190" t="str">
        <f>תקן[[#This Row],[סוג מרכז]]</f>
        <v>תשושים-אופק</v>
      </c>
      <c r="C1237" s="190">
        <f>תקן[[#This Row],[גודל מרכז]]</f>
        <v>90</v>
      </c>
      <c r="D1237" s="190" t="str">
        <f>תקן[[#This Row],[סוג פריט]]</f>
        <v>מטבח וחדר אוכל</v>
      </c>
      <c r="E1237" s="190" t="str">
        <f>תקן[[#This Row],[קטגוריה]]</f>
        <v>מטבח</v>
      </c>
      <c r="F1237" s="177" t="str">
        <f>תקן[[#This Row],[תיאור הפריט]]</f>
        <v>שולחן ( 2 מ') עם כיור כפול + מדף תחתוןן</v>
      </c>
      <c r="G1237" s="190">
        <f>תקן[[#This Row],[עלות פריט]]</f>
        <v>4200</v>
      </c>
      <c r="H1237" s="190">
        <f>תקן[[#This Row],[כמות]]</f>
        <v>1</v>
      </c>
      <c r="I1237" s="190">
        <f>תקן[[#This Row],[סהכ עלות]]</f>
        <v>4200</v>
      </c>
      <c r="J1237" s="191"/>
      <c r="K1237" s="179" t="str">
        <f t="shared" si="219"/>
        <v>שולחן ( 2 מ') עם כיור כפול + מדף תחתוןן</v>
      </c>
      <c r="L1237" s="180"/>
      <c r="M1237" s="181">
        <f t="shared" si="217"/>
        <v>-1</v>
      </c>
      <c r="N1237" s="181">
        <f t="shared" si="218"/>
        <v>0</v>
      </c>
      <c r="O1237" s="180"/>
      <c r="P1237" s="192"/>
      <c r="Q1237" s="185" t="str">
        <f t="shared" si="224"/>
        <v>תשושים-אופק</v>
      </c>
      <c r="R1237" s="185">
        <f t="shared" si="225"/>
        <v>90</v>
      </c>
      <c r="S1237" s="185" t="str">
        <f t="shared" si="226"/>
        <v>מטבח וחדר אוכל</v>
      </c>
      <c r="T1237" s="186" t="str">
        <f t="shared" si="227"/>
        <v>שולחן ( 2 מ') עם כיור כפול + מדף תחתוןן</v>
      </c>
      <c r="U1237" s="187">
        <f t="shared" si="221"/>
        <v>0</v>
      </c>
      <c r="V1237" s="181">
        <f t="shared" si="222"/>
        <v>-1</v>
      </c>
      <c r="W1237" s="181">
        <f t="shared" si="223"/>
        <v>4200</v>
      </c>
      <c r="X1237" s="181">
        <f t="shared" si="220"/>
        <v>0</v>
      </c>
      <c r="Y1237" s="193"/>
      <c r="AA1237" s="189" t="str">
        <f>'טבלה מרכזת תקן מקור'!A1237</f>
        <v>תשושים-אופק</v>
      </c>
      <c r="AB1237" s="189">
        <f>'טבלה מרכזת תקן מקור'!B1237</f>
        <v>90</v>
      </c>
      <c r="AC1237" s="189" t="str">
        <f>'טבלה מרכזת תקן מקור'!C1237</f>
        <v>מטבח וחדר אוכל</v>
      </c>
      <c r="AD1237" s="189" t="str">
        <f>'טבלה מרכזת תקן מקור'!D1237</f>
        <v>מטבח</v>
      </c>
      <c r="AE1237" s="189" t="str">
        <f>'טבלה מרכזת תקן מקור'!E1237</f>
        <v>שולחן ( 2 מ') עם כיור כפול + מדף תחתוןן</v>
      </c>
      <c r="AF1237" s="189">
        <f>'טבלה מרכזת תקן מקור'!F1237</f>
        <v>4200</v>
      </c>
      <c r="AG1237" s="189">
        <f>'טבלה מרכזת תקן מקור'!G1237</f>
        <v>1</v>
      </c>
      <c r="AH1237" s="189">
        <f>'טבלה מרכזת תקן מקור'!H1237</f>
        <v>4200</v>
      </c>
    </row>
    <row r="1238" spans="2:34" ht="29.25" thickBot="1" x14ac:dyDescent="0.25">
      <c r="B1238" s="190" t="str">
        <f>תקן[[#This Row],[סוג מרכז]]</f>
        <v>תשושים-אופק</v>
      </c>
      <c r="C1238" s="190">
        <f>תקן[[#This Row],[גודל מרכז]]</f>
        <v>90</v>
      </c>
      <c r="D1238" s="190" t="str">
        <f>תקן[[#This Row],[סוג פריט]]</f>
        <v>מטבח וחדר אוכל</v>
      </c>
      <c r="E1238" s="190" t="str">
        <f>תקן[[#This Row],[קטגוריה]]</f>
        <v>מטבח</v>
      </c>
      <c r="F1238" s="177" t="str">
        <f>תקן[[#This Row],[תיאור הפריט]]</f>
        <v>שולחן עבודה ללא כיורים + מדף תחתון</v>
      </c>
      <c r="G1238" s="190">
        <f>תקן[[#This Row],[עלות פריט]]</f>
        <v>2500</v>
      </c>
      <c r="H1238" s="190">
        <f>תקן[[#This Row],[כמות]]</f>
        <v>2</v>
      </c>
      <c r="I1238" s="190">
        <f>תקן[[#This Row],[סהכ עלות]]</f>
        <v>5000</v>
      </c>
      <c r="J1238" s="191"/>
      <c r="K1238" s="179" t="str">
        <f t="shared" si="219"/>
        <v>שולחן עבודה ללא כיורים + מדף תחתון</v>
      </c>
      <c r="L1238" s="180"/>
      <c r="M1238" s="181">
        <f t="shared" si="217"/>
        <v>-2</v>
      </c>
      <c r="N1238" s="181">
        <f t="shared" si="218"/>
        <v>0</v>
      </c>
      <c r="O1238" s="180"/>
      <c r="P1238" s="192"/>
      <c r="Q1238" s="185" t="str">
        <f t="shared" si="224"/>
        <v>תשושים-אופק</v>
      </c>
      <c r="R1238" s="185">
        <f t="shared" si="225"/>
        <v>90</v>
      </c>
      <c r="S1238" s="185" t="str">
        <f t="shared" si="226"/>
        <v>מטבח וחדר אוכל</v>
      </c>
      <c r="T1238" s="186" t="str">
        <f t="shared" si="227"/>
        <v>שולחן עבודה ללא כיורים + מדף תחתון</v>
      </c>
      <c r="U1238" s="187">
        <f t="shared" si="221"/>
        <v>0</v>
      </c>
      <c r="V1238" s="181">
        <f t="shared" si="222"/>
        <v>-2</v>
      </c>
      <c r="W1238" s="181">
        <f t="shared" si="223"/>
        <v>2500</v>
      </c>
      <c r="X1238" s="181">
        <f t="shared" si="220"/>
        <v>0</v>
      </c>
      <c r="Y1238" s="193"/>
      <c r="AA1238" s="189" t="str">
        <f>'טבלה מרכזת תקן מקור'!A1238</f>
        <v>תשושים-אופק</v>
      </c>
      <c r="AB1238" s="189">
        <f>'טבלה מרכזת תקן מקור'!B1238</f>
        <v>90</v>
      </c>
      <c r="AC1238" s="189" t="str">
        <f>'טבלה מרכזת תקן מקור'!C1238</f>
        <v>מטבח וחדר אוכל</v>
      </c>
      <c r="AD1238" s="189" t="str">
        <f>'טבלה מרכזת תקן מקור'!D1238</f>
        <v>מטבח</v>
      </c>
      <c r="AE1238" s="189" t="str">
        <f>'טבלה מרכזת תקן מקור'!E1238</f>
        <v>שולחן עבודה ללא כיורים + מדף תחתון</v>
      </c>
      <c r="AF1238" s="189">
        <f>'טבלה מרכזת תקן מקור'!F1238</f>
        <v>2500</v>
      </c>
      <c r="AG1238" s="189">
        <f>'טבלה מרכזת תקן מקור'!G1238</f>
        <v>2</v>
      </c>
      <c r="AH1238" s="189">
        <f>'טבלה מרכזת תקן מקור'!H1238</f>
        <v>5000</v>
      </c>
    </row>
    <row r="1239" spans="2:34" ht="29.25" thickBot="1" x14ac:dyDescent="0.25">
      <c r="B1239" s="190" t="str">
        <f>תקן[[#This Row],[סוג מרכז]]</f>
        <v>תשושים-אופק</v>
      </c>
      <c r="C1239" s="190">
        <f>תקן[[#This Row],[גודל מרכז]]</f>
        <v>90</v>
      </c>
      <c r="D1239" s="190" t="str">
        <f>תקן[[#This Row],[סוג פריט]]</f>
        <v>מטבח וחדר אוכל</v>
      </c>
      <c r="E1239" s="190" t="str">
        <f>תקן[[#This Row],[קטגוריה]]</f>
        <v>מטבח</v>
      </c>
      <c r="F1239" s="177" t="str">
        <f>תקן[[#This Row],[תיאור הפריט]]</f>
        <v>שולחן עם כיור יחיד ( 2 מ') + מדף תחתוןן</v>
      </c>
      <c r="G1239" s="190">
        <f>תקן[[#This Row],[עלות פריט]]</f>
        <v>3500</v>
      </c>
      <c r="H1239" s="190">
        <f>תקן[[#This Row],[כמות]]</f>
        <v>2</v>
      </c>
      <c r="I1239" s="190">
        <f>תקן[[#This Row],[סהכ עלות]]</f>
        <v>7000</v>
      </c>
      <c r="J1239" s="191"/>
      <c r="K1239" s="179" t="str">
        <f t="shared" si="219"/>
        <v>שולחן עם כיור יחיד ( 2 מ') + מדף תחתוןן</v>
      </c>
      <c r="L1239" s="180"/>
      <c r="M1239" s="181">
        <f t="shared" si="217"/>
        <v>-2</v>
      </c>
      <c r="N1239" s="181">
        <f t="shared" si="218"/>
        <v>0</v>
      </c>
      <c r="O1239" s="180"/>
      <c r="P1239" s="192"/>
      <c r="Q1239" s="185" t="str">
        <f t="shared" si="224"/>
        <v>תשושים-אופק</v>
      </c>
      <c r="R1239" s="185">
        <f t="shared" si="225"/>
        <v>90</v>
      </c>
      <c r="S1239" s="185" t="str">
        <f t="shared" si="226"/>
        <v>מטבח וחדר אוכל</v>
      </c>
      <c r="T1239" s="186" t="str">
        <f t="shared" si="227"/>
        <v>שולחן עם כיור יחיד ( 2 מ') + מדף תחתוןן</v>
      </c>
      <c r="U1239" s="187">
        <f t="shared" si="221"/>
        <v>0</v>
      </c>
      <c r="V1239" s="181">
        <f t="shared" si="222"/>
        <v>-2</v>
      </c>
      <c r="W1239" s="181">
        <f t="shared" si="223"/>
        <v>3500</v>
      </c>
      <c r="X1239" s="181">
        <f t="shared" si="220"/>
        <v>0</v>
      </c>
      <c r="Y1239" s="193"/>
      <c r="AA1239" s="189" t="str">
        <f>'טבלה מרכזת תקן מקור'!A1239</f>
        <v>תשושים-אופק</v>
      </c>
      <c r="AB1239" s="189">
        <f>'טבלה מרכזת תקן מקור'!B1239</f>
        <v>90</v>
      </c>
      <c r="AC1239" s="189" t="str">
        <f>'טבלה מרכזת תקן מקור'!C1239</f>
        <v>מטבח וחדר אוכל</v>
      </c>
      <c r="AD1239" s="189" t="str">
        <f>'טבלה מרכזת תקן מקור'!D1239</f>
        <v>מטבח</v>
      </c>
      <c r="AE1239" s="189" t="str">
        <f>'טבלה מרכזת תקן מקור'!E1239</f>
        <v>שולחן עם כיור יחיד ( 2 מ') + מדף תחתוןן</v>
      </c>
      <c r="AF1239" s="189">
        <f>'טבלה מרכזת תקן מקור'!F1239</f>
        <v>3500</v>
      </c>
      <c r="AG1239" s="189">
        <f>'טבלה מרכזת תקן מקור'!G1239</f>
        <v>2</v>
      </c>
      <c r="AH1239" s="189">
        <f>'טבלה מרכזת תקן מקור'!H1239</f>
        <v>7000</v>
      </c>
    </row>
    <row r="1240" spans="2:34" ht="15" thickBot="1" x14ac:dyDescent="0.25">
      <c r="B1240" s="190" t="str">
        <f>תקן[[#This Row],[סוג מרכז]]</f>
        <v>תשושים-אופק</v>
      </c>
      <c r="C1240" s="190">
        <f>תקן[[#This Row],[גודל מרכז]]</f>
        <v>90</v>
      </c>
      <c r="D1240" s="190" t="str">
        <f>תקן[[#This Row],[סוג פריט]]</f>
        <v>מטבח וחדר אוכל</v>
      </c>
      <c r="E1240" s="190" t="str">
        <f>תקן[[#This Row],[קטגוריה]]</f>
        <v>מטבח</v>
      </c>
      <c r="F1240" s="177" t="str">
        <f>תקן[[#This Row],[תיאור הפריט]]</f>
        <v>תנור בישול ואפייה</v>
      </c>
      <c r="G1240" s="190">
        <f>תקן[[#This Row],[עלות פריט]]</f>
        <v>6500</v>
      </c>
      <c r="H1240" s="190">
        <f>תקן[[#This Row],[כמות]]</f>
        <v>1</v>
      </c>
      <c r="I1240" s="190">
        <f>תקן[[#This Row],[סהכ עלות]]</f>
        <v>6500</v>
      </c>
      <c r="J1240" s="191"/>
      <c r="K1240" s="179" t="str">
        <f t="shared" si="219"/>
        <v>תנור בישול ואפייה</v>
      </c>
      <c r="L1240" s="180"/>
      <c r="M1240" s="181">
        <f t="shared" si="217"/>
        <v>-1</v>
      </c>
      <c r="N1240" s="181">
        <f t="shared" si="218"/>
        <v>0</v>
      </c>
      <c r="O1240" s="180"/>
      <c r="P1240" s="192"/>
      <c r="Q1240" s="185" t="str">
        <f t="shared" si="224"/>
        <v>תשושים-אופק</v>
      </c>
      <c r="R1240" s="185">
        <f t="shared" si="225"/>
        <v>90</v>
      </c>
      <c r="S1240" s="185" t="str">
        <f t="shared" si="226"/>
        <v>מטבח וחדר אוכל</v>
      </c>
      <c r="T1240" s="186" t="str">
        <f t="shared" si="227"/>
        <v>תנור בישול ואפייה</v>
      </c>
      <c r="U1240" s="187">
        <f t="shared" si="221"/>
        <v>0</v>
      </c>
      <c r="V1240" s="181">
        <f t="shared" si="222"/>
        <v>-1</v>
      </c>
      <c r="W1240" s="181">
        <f t="shared" si="223"/>
        <v>6500</v>
      </c>
      <c r="X1240" s="181">
        <f t="shared" si="220"/>
        <v>0</v>
      </c>
      <c r="Y1240" s="193"/>
      <c r="AA1240" s="189" t="str">
        <f>'טבלה מרכזת תקן מקור'!A1240</f>
        <v>תשושים-אופק</v>
      </c>
      <c r="AB1240" s="189">
        <f>'טבלה מרכזת תקן מקור'!B1240</f>
        <v>90</v>
      </c>
      <c r="AC1240" s="189" t="str">
        <f>'טבלה מרכזת תקן מקור'!C1240</f>
        <v>מטבח וחדר אוכל</v>
      </c>
      <c r="AD1240" s="189" t="str">
        <f>'טבלה מרכזת תקן מקור'!D1240</f>
        <v>מטבח</v>
      </c>
      <c r="AE1240" s="189" t="str">
        <f>'טבלה מרכזת תקן מקור'!E1240</f>
        <v>תנור בישול ואפייה</v>
      </c>
      <c r="AF1240" s="189">
        <f>'טבלה מרכזת תקן מקור'!F1240</f>
        <v>6500</v>
      </c>
      <c r="AG1240" s="189">
        <f>'טבלה מרכזת תקן מקור'!G1240</f>
        <v>1</v>
      </c>
      <c r="AH1240" s="189">
        <f>'טבלה מרכזת תקן מקור'!H1240</f>
        <v>6500</v>
      </c>
    </row>
    <row r="1241" spans="2:34" ht="15" thickBot="1" x14ac:dyDescent="0.25">
      <c r="B1241" s="190" t="str">
        <f>תקן[[#This Row],[סוג מרכז]]</f>
        <v>תשושים-אופק</v>
      </c>
      <c r="C1241" s="190">
        <f>תקן[[#This Row],[גודל מרכז]]</f>
        <v>90</v>
      </c>
      <c r="D1241" s="190" t="str">
        <f>תקן[[#This Row],[סוג פריט]]</f>
        <v>מטבח וחדר אוכל</v>
      </c>
      <c r="E1241" s="190" t="str">
        <f>תקן[[#This Row],[קטגוריה]]</f>
        <v>מטבח</v>
      </c>
      <c r="F1241" s="177" t="str">
        <f>תקן[[#This Row],[תיאור הפריט]]</f>
        <v>תנור מיקרוגל</v>
      </c>
      <c r="G1241" s="190">
        <f>תקן[[#This Row],[עלות פריט]]</f>
        <v>1200</v>
      </c>
      <c r="H1241" s="190">
        <f>תקן[[#This Row],[כמות]]</f>
        <v>1</v>
      </c>
      <c r="I1241" s="190">
        <f>תקן[[#This Row],[סהכ עלות]]</f>
        <v>1200</v>
      </c>
      <c r="J1241" s="191"/>
      <c r="K1241" s="179" t="str">
        <f t="shared" si="219"/>
        <v>תנור מיקרוגל</v>
      </c>
      <c r="L1241" s="180"/>
      <c r="M1241" s="181">
        <f t="shared" si="217"/>
        <v>-1</v>
      </c>
      <c r="N1241" s="181">
        <f t="shared" si="218"/>
        <v>0</v>
      </c>
      <c r="O1241" s="180"/>
      <c r="P1241" s="192"/>
      <c r="Q1241" s="185" t="str">
        <f t="shared" si="224"/>
        <v>תשושים-אופק</v>
      </c>
      <c r="R1241" s="185">
        <f t="shared" si="225"/>
        <v>90</v>
      </c>
      <c r="S1241" s="185" t="str">
        <f t="shared" si="226"/>
        <v>מטבח וחדר אוכל</v>
      </c>
      <c r="T1241" s="186" t="str">
        <f t="shared" si="227"/>
        <v>תנור מיקרוגל</v>
      </c>
      <c r="U1241" s="187">
        <f t="shared" si="221"/>
        <v>0</v>
      </c>
      <c r="V1241" s="181">
        <f t="shared" si="222"/>
        <v>-1</v>
      </c>
      <c r="W1241" s="181">
        <f t="shared" si="223"/>
        <v>1200</v>
      </c>
      <c r="X1241" s="181">
        <f t="shared" si="220"/>
        <v>0</v>
      </c>
      <c r="Y1241" s="193"/>
      <c r="AA1241" s="189" t="str">
        <f>'טבלה מרכזת תקן מקור'!A1241</f>
        <v>תשושים-אופק</v>
      </c>
      <c r="AB1241" s="189">
        <f>'טבלה מרכזת תקן מקור'!B1241</f>
        <v>90</v>
      </c>
      <c r="AC1241" s="189" t="str">
        <f>'טבלה מרכזת תקן מקור'!C1241</f>
        <v>מטבח וחדר אוכל</v>
      </c>
      <c r="AD1241" s="189" t="str">
        <f>'טבלה מרכזת תקן מקור'!D1241</f>
        <v>מטבח</v>
      </c>
      <c r="AE1241" s="189" t="str">
        <f>'טבלה מרכזת תקן מקור'!E1241</f>
        <v>תנור מיקרוגל</v>
      </c>
      <c r="AF1241" s="189">
        <f>'טבלה מרכזת תקן מקור'!F1241</f>
        <v>1200</v>
      </c>
      <c r="AG1241" s="189">
        <f>'טבלה מרכזת תקן מקור'!G1241</f>
        <v>1</v>
      </c>
      <c r="AH1241" s="189">
        <f>'טבלה מרכזת תקן מקור'!H1241</f>
        <v>1200</v>
      </c>
    </row>
    <row r="1242" spans="2:34" ht="29.25" thickBot="1" x14ac:dyDescent="0.25">
      <c r="B1242" s="190" t="str">
        <f>תקן[[#This Row],[סוג מרכז]]</f>
        <v>תשושים-אופק</v>
      </c>
      <c r="C1242" s="190">
        <f>תקן[[#This Row],[גודל מרכז]]</f>
        <v>90</v>
      </c>
      <c r="D1242" s="190" t="str">
        <f>תקן[[#This Row],[סוג פריט]]</f>
        <v>מטבח וחדר אוכל</v>
      </c>
      <c r="E1242" s="190" t="str">
        <f>תקן[[#This Row],[קטגוריה]]</f>
        <v>חדר אוכל</v>
      </c>
      <c r="F1242" s="177" t="str">
        <f>תקן[[#This Row],[תיאור הפריט]]</f>
        <v>תפריט דיגיטלי עם אפשרות להזמנות</v>
      </c>
      <c r="G1242" s="190">
        <f>תקן[[#This Row],[עלות פריט]]</f>
        <v>2500</v>
      </c>
      <c r="H1242" s="190">
        <f>תקן[[#This Row],[כמות]]</f>
        <v>1</v>
      </c>
      <c r="I1242" s="190">
        <f>תקן[[#This Row],[סהכ עלות]]</f>
        <v>2500</v>
      </c>
      <c r="J1242" s="191"/>
      <c r="K1242" s="179" t="str">
        <f t="shared" si="219"/>
        <v>תפריט דיגיטלי עם אפשרות להזמנות</v>
      </c>
      <c r="L1242" s="180"/>
      <c r="M1242" s="181">
        <f t="shared" si="217"/>
        <v>-1</v>
      </c>
      <c r="N1242" s="181">
        <f t="shared" si="218"/>
        <v>0</v>
      </c>
      <c r="O1242" s="180"/>
      <c r="P1242" s="192"/>
      <c r="Q1242" s="185" t="str">
        <f t="shared" si="224"/>
        <v>תשושים-אופק</v>
      </c>
      <c r="R1242" s="185">
        <f t="shared" si="225"/>
        <v>90</v>
      </c>
      <c r="S1242" s="185" t="str">
        <f t="shared" si="226"/>
        <v>מטבח וחדר אוכל</v>
      </c>
      <c r="T1242" s="186" t="str">
        <f t="shared" si="227"/>
        <v>תפריט דיגיטלי עם אפשרות להזמנות</v>
      </c>
      <c r="U1242" s="187">
        <f t="shared" si="221"/>
        <v>0</v>
      </c>
      <c r="V1242" s="181">
        <f t="shared" si="222"/>
        <v>-1</v>
      </c>
      <c r="W1242" s="181">
        <f t="shared" si="223"/>
        <v>2500</v>
      </c>
      <c r="X1242" s="181">
        <f t="shared" si="220"/>
        <v>0</v>
      </c>
      <c r="Y1242" s="193"/>
      <c r="AA1242" s="189" t="str">
        <f>'טבלה מרכזת תקן מקור'!A1242</f>
        <v>תשושים-אופק</v>
      </c>
      <c r="AB1242" s="189">
        <f>'טבלה מרכזת תקן מקור'!B1242</f>
        <v>90</v>
      </c>
      <c r="AC1242" s="189" t="str">
        <f>'טבלה מרכזת תקן מקור'!C1242</f>
        <v>מטבח וחדר אוכל</v>
      </c>
      <c r="AD1242" s="189" t="str">
        <f>'טבלה מרכזת תקן מקור'!D1242</f>
        <v>חדר אוכל</v>
      </c>
      <c r="AE1242" s="189" t="str">
        <f>'טבלה מרכזת תקן מקור'!E1242</f>
        <v>תפריט דיגיטלי עם אפשרות להזמנות</v>
      </c>
      <c r="AF1242" s="189">
        <f>'טבלה מרכזת תקן מקור'!F1242</f>
        <v>2500</v>
      </c>
      <c r="AG1242" s="189">
        <f>'טבלה מרכזת תקן מקור'!G1242</f>
        <v>1</v>
      </c>
      <c r="AH1242" s="189">
        <f>'טבלה מרכזת תקן מקור'!H1242</f>
        <v>2500</v>
      </c>
    </row>
    <row r="1243" spans="2:34" ht="15" thickBot="1" x14ac:dyDescent="0.25">
      <c r="B1243" s="190" t="str">
        <f>תקן[[#This Row],[סוג מרכז]]</f>
        <v>תשושים-אופק</v>
      </c>
      <c r="C1243" s="190">
        <f>תקן[[#This Row],[גודל מרכז]]</f>
        <v>90</v>
      </c>
      <c r="D1243" s="190" t="str">
        <f>תקן[[#This Row],[סוג פריט]]</f>
        <v>מיחשוב</v>
      </c>
      <c r="E1243" s="190" t="str">
        <f>תקן[[#This Row],[קטגוריה]]</f>
        <v>חדר מזכירות וקבלה</v>
      </c>
      <c r="F1243" s="177" t="str">
        <f>תקן[[#This Row],[תיאור הפריט]]</f>
        <v>מגרסת נייר משרדית</v>
      </c>
      <c r="G1243" s="190">
        <f>תקן[[#This Row],[עלות פריט]]</f>
        <v>600</v>
      </c>
      <c r="H1243" s="190">
        <f>תקן[[#This Row],[כמות]]</f>
        <v>1</v>
      </c>
      <c r="I1243" s="190">
        <f>תקן[[#This Row],[סהכ עלות]]</f>
        <v>600</v>
      </c>
      <c r="J1243" s="191"/>
      <c r="K1243" s="179" t="str">
        <f t="shared" si="219"/>
        <v>מגרסת נייר משרדית</v>
      </c>
      <c r="L1243" s="180"/>
      <c r="M1243" s="181">
        <f t="shared" si="217"/>
        <v>-1</v>
      </c>
      <c r="N1243" s="181">
        <f t="shared" si="218"/>
        <v>0</v>
      </c>
      <c r="O1243" s="180"/>
      <c r="P1243" s="192"/>
      <c r="Q1243" s="185" t="str">
        <f t="shared" si="224"/>
        <v>תשושים-אופק</v>
      </c>
      <c r="R1243" s="185">
        <f t="shared" si="225"/>
        <v>90</v>
      </c>
      <c r="S1243" s="185" t="str">
        <f t="shared" si="226"/>
        <v>מיחשוב</v>
      </c>
      <c r="T1243" s="186" t="str">
        <f t="shared" si="227"/>
        <v>מגרסת נייר משרדית</v>
      </c>
      <c r="U1243" s="187">
        <f t="shared" si="221"/>
        <v>0</v>
      </c>
      <c r="V1243" s="181">
        <f t="shared" si="222"/>
        <v>-1</v>
      </c>
      <c r="W1243" s="181">
        <f t="shared" si="223"/>
        <v>600</v>
      </c>
      <c r="X1243" s="181">
        <f t="shared" si="220"/>
        <v>0</v>
      </c>
      <c r="Y1243" s="193"/>
      <c r="AA1243" s="189" t="str">
        <f>'טבלה מרכזת תקן מקור'!A1243</f>
        <v>תשושים-אופק</v>
      </c>
      <c r="AB1243" s="189">
        <f>'טבלה מרכזת תקן מקור'!B1243</f>
        <v>90</v>
      </c>
      <c r="AC1243" s="189" t="str">
        <f>'טבלה מרכזת תקן מקור'!C1243</f>
        <v>מיחשוב</v>
      </c>
      <c r="AD1243" s="189" t="str">
        <f>'טבלה מרכזת תקן מקור'!D1243</f>
        <v>חדר מזכירות וקבלה</v>
      </c>
      <c r="AE1243" s="189" t="str">
        <f>'טבלה מרכזת תקן מקור'!E1243</f>
        <v>מגרסת נייר משרדית</v>
      </c>
      <c r="AF1243" s="189">
        <f>'טבלה מרכזת תקן מקור'!F1243</f>
        <v>600</v>
      </c>
      <c r="AG1243" s="189">
        <f>'טבלה מרכזת תקן מקור'!G1243</f>
        <v>1</v>
      </c>
      <c r="AH1243" s="189">
        <f>'טבלה מרכזת תקן מקור'!H1243</f>
        <v>600</v>
      </c>
    </row>
    <row r="1244" spans="2:34" ht="15" thickBot="1" x14ac:dyDescent="0.25">
      <c r="B1244" s="190" t="str">
        <f>תקן[[#This Row],[סוג מרכז]]</f>
        <v>תשושים-אופק</v>
      </c>
      <c r="C1244" s="190">
        <f>תקן[[#This Row],[גודל מרכז]]</f>
        <v>90</v>
      </c>
      <c r="D1244" s="190" t="str">
        <f>תקן[[#This Row],[סוג פריט]]</f>
        <v>מיחשוב</v>
      </c>
      <c r="E1244" s="190" t="str">
        <f>תקן[[#This Row],[קטגוריה]]</f>
        <v>חדר מזכירות וקבלה</v>
      </c>
      <c r="F1244" s="177" t="str">
        <f>תקן[[#This Row],[תיאור הפריט]]</f>
        <v>מדפסת משולבת</v>
      </c>
      <c r="G1244" s="190">
        <f>תקן[[#This Row],[עלות פריט]]</f>
        <v>1200</v>
      </c>
      <c r="H1244" s="190">
        <f>תקן[[#This Row],[כמות]]</f>
        <v>1</v>
      </c>
      <c r="I1244" s="190">
        <f>תקן[[#This Row],[סהכ עלות]]</f>
        <v>1200</v>
      </c>
      <c r="J1244" s="191"/>
      <c r="K1244" s="179" t="str">
        <f t="shared" si="219"/>
        <v>מדפסת משולבת</v>
      </c>
      <c r="L1244" s="180"/>
      <c r="M1244" s="181">
        <f t="shared" si="217"/>
        <v>-1</v>
      </c>
      <c r="N1244" s="181">
        <f t="shared" si="218"/>
        <v>0</v>
      </c>
      <c r="O1244" s="180"/>
      <c r="P1244" s="192"/>
      <c r="Q1244" s="185" t="str">
        <f t="shared" si="224"/>
        <v>תשושים-אופק</v>
      </c>
      <c r="R1244" s="185">
        <f t="shared" si="225"/>
        <v>90</v>
      </c>
      <c r="S1244" s="185" t="str">
        <f t="shared" si="226"/>
        <v>מיחשוב</v>
      </c>
      <c r="T1244" s="186" t="str">
        <f t="shared" si="227"/>
        <v>מדפסת משולבת</v>
      </c>
      <c r="U1244" s="187">
        <f t="shared" si="221"/>
        <v>0</v>
      </c>
      <c r="V1244" s="181">
        <f t="shared" si="222"/>
        <v>-1</v>
      </c>
      <c r="W1244" s="181">
        <f t="shared" si="223"/>
        <v>1200</v>
      </c>
      <c r="X1244" s="181">
        <f t="shared" si="220"/>
        <v>0</v>
      </c>
      <c r="Y1244" s="193"/>
      <c r="AA1244" s="189" t="str">
        <f>'טבלה מרכזת תקן מקור'!A1244</f>
        <v>תשושים-אופק</v>
      </c>
      <c r="AB1244" s="189">
        <f>'טבלה מרכזת תקן מקור'!B1244</f>
        <v>90</v>
      </c>
      <c r="AC1244" s="189" t="str">
        <f>'טבלה מרכזת תקן מקור'!C1244</f>
        <v>מיחשוב</v>
      </c>
      <c r="AD1244" s="189" t="str">
        <f>'טבלה מרכזת תקן מקור'!D1244</f>
        <v>חדר מזכירות וקבלה</v>
      </c>
      <c r="AE1244" s="189" t="str">
        <f>'טבלה מרכזת תקן מקור'!E1244</f>
        <v>מדפסת משולבת</v>
      </c>
      <c r="AF1244" s="189">
        <f>'טבלה מרכזת תקן מקור'!F1244</f>
        <v>1200</v>
      </c>
      <c r="AG1244" s="189">
        <f>'טבלה מרכזת תקן מקור'!G1244</f>
        <v>1</v>
      </c>
      <c r="AH1244" s="189">
        <f>'טבלה מרכזת תקן מקור'!H1244</f>
        <v>1200</v>
      </c>
    </row>
    <row r="1245" spans="2:34" ht="15" thickBot="1" x14ac:dyDescent="0.25">
      <c r="B1245" s="190" t="str">
        <f>תקן[[#This Row],[סוג מרכז]]</f>
        <v>תשושים-אופק</v>
      </c>
      <c r="C1245" s="190">
        <f>תקן[[#This Row],[גודל מרכז]]</f>
        <v>90</v>
      </c>
      <c r="D1245" s="190" t="str">
        <f>תקן[[#This Row],[סוג פריט]]</f>
        <v>מיחשוב</v>
      </c>
      <c r="E1245" s="190" t="str">
        <f>תקן[[#This Row],[קטגוריה]]</f>
        <v>חדר מחשבים</v>
      </c>
      <c r="F1245" s="177" t="str">
        <f>תקן[[#This Row],[תיאור הפריט]]</f>
        <v>מדפסת משולבת</v>
      </c>
      <c r="G1245" s="190">
        <f>תקן[[#This Row],[עלות פריט]]</f>
        <v>1200</v>
      </c>
      <c r="H1245" s="190">
        <f>תקן[[#This Row],[כמות]]</f>
        <v>1</v>
      </c>
      <c r="I1245" s="190">
        <f>תקן[[#This Row],[סהכ עלות]]</f>
        <v>1200</v>
      </c>
      <c r="J1245" s="191"/>
      <c r="K1245" s="179" t="str">
        <f t="shared" si="219"/>
        <v>מדפסת משולבת</v>
      </c>
      <c r="L1245" s="180"/>
      <c r="M1245" s="181">
        <f t="shared" si="217"/>
        <v>-1</v>
      </c>
      <c r="N1245" s="181">
        <f t="shared" si="218"/>
        <v>0</v>
      </c>
      <c r="O1245" s="180"/>
      <c r="P1245" s="192"/>
      <c r="Q1245" s="185" t="str">
        <f t="shared" si="224"/>
        <v>תשושים-אופק</v>
      </c>
      <c r="R1245" s="185">
        <f t="shared" si="225"/>
        <v>90</v>
      </c>
      <c r="S1245" s="185" t="str">
        <f t="shared" si="226"/>
        <v>מיחשוב</v>
      </c>
      <c r="T1245" s="186" t="str">
        <f t="shared" si="227"/>
        <v>מדפסת משולבת</v>
      </c>
      <c r="U1245" s="187">
        <f t="shared" si="221"/>
        <v>0</v>
      </c>
      <c r="V1245" s="181">
        <f t="shared" si="222"/>
        <v>-1</v>
      </c>
      <c r="W1245" s="181">
        <f t="shared" si="223"/>
        <v>1200</v>
      </c>
      <c r="X1245" s="181">
        <f t="shared" si="220"/>
        <v>0</v>
      </c>
      <c r="Y1245" s="193"/>
      <c r="AA1245" s="189" t="str">
        <f>'טבלה מרכזת תקן מקור'!A1245</f>
        <v>תשושים-אופק</v>
      </c>
      <c r="AB1245" s="189">
        <f>'טבלה מרכזת תקן מקור'!B1245</f>
        <v>90</v>
      </c>
      <c r="AC1245" s="189" t="str">
        <f>'טבלה מרכזת תקן מקור'!C1245</f>
        <v>מיחשוב</v>
      </c>
      <c r="AD1245" s="189" t="str">
        <f>'טבלה מרכזת תקן מקור'!D1245</f>
        <v>חדר מחשבים</v>
      </c>
      <c r="AE1245" s="189" t="str">
        <f>'טבלה מרכזת תקן מקור'!E1245</f>
        <v>מדפסת משולבת</v>
      </c>
      <c r="AF1245" s="189">
        <f>'טבלה מרכזת תקן מקור'!F1245</f>
        <v>1200</v>
      </c>
      <c r="AG1245" s="189">
        <f>'טבלה מרכזת תקן מקור'!G1245</f>
        <v>1</v>
      </c>
      <c r="AH1245" s="189">
        <f>'טבלה מרכזת תקן מקור'!H1245</f>
        <v>1200</v>
      </c>
    </row>
    <row r="1246" spans="2:34" ht="15" thickBot="1" x14ac:dyDescent="0.25">
      <c r="B1246" s="190" t="str">
        <f>תקן[[#This Row],[סוג מרכז]]</f>
        <v>תשושים-אופק</v>
      </c>
      <c r="C1246" s="190">
        <f>תקן[[#This Row],[גודל מרכז]]</f>
        <v>90</v>
      </c>
      <c r="D1246" s="190" t="str">
        <f>תקן[[#This Row],[סוג פריט]]</f>
        <v>מיחשוב</v>
      </c>
      <c r="E1246" s="190" t="str">
        <f>תקן[[#This Row],[קטגוריה]]</f>
        <v>חדר מחשבים</v>
      </c>
      <c r="F1246" s="177" t="str">
        <f>תקן[[#This Row],[תיאור הפריט]]</f>
        <v>מחשב נייד לתצוגות</v>
      </c>
      <c r="G1246" s="190">
        <f>תקן[[#This Row],[עלות פריט]]</f>
        <v>2500</v>
      </c>
      <c r="H1246" s="190">
        <f>תקן[[#This Row],[כמות]]</f>
        <v>1</v>
      </c>
      <c r="I1246" s="190">
        <f>תקן[[#This Row],[סהכ עלות]]</f>
        <v>2500</v>
      </c>
      <c r="J1246" s="191"/>
      <c r="K1246" s="179" t="str">
        <f t="shared" si="219"/>
        <v>מחשב נייד לתצוגות</v>
      </c>
      <c r="L1246" s="180"/>
      <c r="M1246" s="181">
        <f t="shared" si="217"/>
        <v>-1</v>
      </c>
      <c r="N1246" s="181">
        <f t="shared" si="218"/>
        <v>0</v>
      </c>
      <c r="O1246" s="180"/>
      <c r="P1246" s="192"/>
      <c r="Q1246" s="185" t="str">
        <f t="shared" si="224"/>
        <v>תשושים-אופק</v>
      </c>
      <c r="R1246" s="185">
        <f t="shared" si="225"/>
        <v>90</v>
      </c>
      <c r="S1246" s="185" t="str">
        <f t="shared" si="226"/>
        <v>מיחשוב</v>
      </c>
      <c r="T1246" s="186" t="str">
        <f t="shared" si="227"/>
        <v>מחשב נייד לתצוגות</v>
      </c>
      <c r="U1246" s="187">
        <f t="shared" si="221"/>
        <v>0</v>
      </c>
      <c r="V1246" s="181">
        <f t="shared" si="222"/>
        <v>-1</v>
      </c>
      <c r="W1246" s="181">
        <f t="shared" si="223"/>
        <v>2500</v>
      </c>
      <c r="X1246" s="181">
        <f t="shared" si="220"/>
        <v>0</v>
      </c>
      <c r="Y1246" s="193"/>
      <c r="AA1246" s="189" t="str">
        <f>'טבלה מרכזת תקן מקור'!A1246</f>
        <v>תשושים-אופק</v>
      </c>
      <c r="AB1246" s="189">
        <f>'טבלה מרכזת תקן מקור'!B1246</f>
        <v>90</v>
      </c>
      <c r="AC1246" s="189" t="str">
        <f>'טבלה מרכזת תקן מקור'!C1246</f>
        <v>מיחשוב</v>
      </c>
      <c r="AD1246" s="189" t="str">
        <f>'טבלה מרכזת תקן מקור'!D1246</f>
        <v>חדר מחשבים</v>
      </c>
      <c r="AE1246" s="189" t="str">
        <f>'טבלה מרכזת תקן מקור'!E1246</f>
        <v>מחשב נייד לתצוגות</v>
      </c>
      <c r="AF1246" s="189">
        <f>'טבלה מרכזת תקן מקור'!F1246</f>
        <v>2500</v>
      </c>
      <c r="AG1246" s="189">
        <f>'טבלה מרכזת תקן מקור'!G1246</f>
        <v>1</v>
      </c>
      <c r="AH1246" s="189">
        <f>'טבלה מרכזת תקן מקור'!H1246</f>
        <v>2500</v>
      </c>
    </row>
    <row r="1247" spans="2:34" ht="15" thickBot="1" x14ac:dyDescent="0.25">
      <c r="B1247" s="190" t="str">
        <f>תקן[[#This Row],[סוג מרכז]]</f>
        <v>תשושים-אופק</v>
      </c>
      <c r="C1247" s="190">
        <f>תקן[[#This Row],[גודל מרכז]]</f>
        <v>90</v>
      </c>
      <c r="D1247" s="190" t="str">
        <f>תקן[[#This Row],[סוג פריט]]</f>
        <v>מיחשוב</v>
      </c>
      <c r="E1247" s="190" t="str">
        <f>תקן[[#This Row],[קטגוריה]]</f>
        <v>חדר מחשבים</v>
      </c>
      <c r="F1247" s="177" t="str">
        <f>תקן[[#This Row],[תיאור הפריט]]</f>
        <v xml:space="preserve">מחשב+תוכנות </v>
      </c>
      <c r="G1247" s="190">
        <f>תקן[[#This Row],[עלות פריט]]</f>
        <v>3500</v>
      </c>
      <c r="H1247" s="190">
        <f>תקן[[#This Row],[כמות]]</f>
        <v>4</v>
      </c>
      <c r="I1247" s="190">
        <f>תקן[[#This Row],[סהכ עלות]]</f>
        <v>14000</v>
      </c>
      <c r="J1247" s="191"/>
      <c r="K1247" s="179" t="str">
        <f t="shared" si="219"/>
        <v xml:space="preserve">מחשב+תוכנות </v>
      </c>
      <c r="L1247" s="180"/>
      <c r="M1247" s="181">
        <f t="shared" si="217"/>
        <v>-4</v>
      </c>
      <c r="N1247" s="181">
        <f t="shared" si="218"/>
        <v>0</v>
      </c>
      <c r="O1247" s="180"/>
      <c r="P1247" s="192"/>
      <c r="Q1247" s="185" t="str">
        <f t="shared" si="224"/>
        <v>תשושים-אופק</v>
      </c>
      <c r="R1247" s="185">
        <f t="shared" si="225"/>
        <v>90</v>
      </c>
      <c r="S1247" s="185" t="str">
        <f t="shared" si="226"/>
        <v>מיחשוב</v>
      </c>
      <c r="T1247" s="186" t="str">
        <f t="shared" si="227"/>
        <v xml:space="preserve">מחשב+תוכנות </v>
      </c>
      <c r="U1247" s="187">
        <f t="shared" si="221"/>
        <v>0</v>
      </c>
      <c r="V1247" s="181">
        <f t="shared" si="222"/>
        <v>-4</v>
      </c>
      <c r="W1247" s="181">
        <f t="shared" si="223"/>
        <v>3500</v>
      </c>
      <c r="X1247" s="181">
        <f t="shared" si="220"/>
        <v>0</v>
      </c>
      <c r="Y1247" s="193"/>
      <c r="AA1247" s="189" t="str">
        <f>'טבלה מרכזת תקן מקור'!A1247</f>
        <v>תשושים-אופק</v>
      </c>
      <c r="AB1247" s="189">
        <f>'טבלה מרכזת תקן מקור'!B1247</f>
        <v>90</v>
      </c>
      <c r="AC1247" s="189" t="str">
        <f>'טבלה מרכזת תקן מקור'!C1247</f>
        <v>מיחשוב</v>
      </c>
      <c r="AD1247" s="189" t="str">
        <f>'טבלה מרכזת תקן מקור'!D1247</f>
        <v>חדר מחשבים</v>
      </c>
      <c r="AE1247" s="189" t="str">
        <f>'טבלה מרכזת תקן מקור'!E1247</f>
        <v xml:space="preserve">מחשב+תוכנות </v>
      </c>
      <c r="AF1247" s="189">
        <f>'טבלה מרכזת תקן מקור'!F1247</f>
        <v>3500</v>
      </c>
      <c r="AG1247" s="189">
        <f>'טבלה מרכזת תקן מקור'!G1247</f>
        <v>4</v>
      </c>
      <c r="AH1247" s="189">
        <f>'טבלה מרכזת תקן מקור'!H1247</f>
        <v>14000</v>
      </c>
    </row>
    <row r="1248" spans="2:34" ht="29.25" thickBot="1" x14ac:dyDescent="0.25">
      <c r="B1248" s="190" t="str">
        <f>תקן[[#This Row],[סוג מרכז]]</f>
        <v>תשושים-אופק</v>
      </c>
      <c r="C1248" s="190">
        <f>תקן[[#This Row],[גודל מרכז]]</f>
        <v>90</v>
      </c>
      <c r="D1248" s="190" t="str">
        <f>תקן[[#This Row],[סוג פריט]]</f>
        <v>מיחשוב</v>
      </c>
      <c r="E1248" s="190" t="str">
        <f>תקן[[#This Row],[קטגוריה]]</f>
        <v>חדר מזכירות וקבלה</v>
      </c>
      <c r="F1248" s="177" t="str">
        <f>תקן[[#This Row],[תיאור הפריט]]</f>
        <v>מחשב+תוכנות הפעלה ומשרד</v>
      </c>
      <c r="G1248" s="190">
        <f>תקן[[#This Row],[עלות פריט]]</f>
        <v>3500</v>
      </c>
      <c r="H1248" s="190">
        <f>תקן[[#This Row],[כמות]]</f>
        <v>1</v>
      </c>
      <c r="I1248" s="190">
        <f>תקן[[#This Row],[סהכ עלות]]</f>
        <v>3500</v>
      </c>
      <c r="J1248" s="191"/>
      <c r="K1248" s="179" t="str">
        <f t="shared" si="219"/>
        <v>מחשב+תוכנות הפעלה ומשרד</v>
      </c>
      <c r="L1248" s="180"/>
      <c r="M1248" s="181">
        <f t="shared" si="217"/>
        <v>-1</v>
      </c>
      <c r="N1248" s="181">
        <f t="shared" si="218"/>
        <v>0</v>
      </c>
      <c r="O1248" s="180"/>
      <c r="P1248" s="192"/>
      <c r="Q1248" s="185" t="str">
        <f t="shared" si="224"/>
        <v>תשושים-אופק</v>
      </c>
      <c r="R1248" s="185">
        <f t="shared" si="225"/>
        <v>90</v>
      </c>
      <c r="S1248" s="185" t="str">
        <f t="shared" si="226"/>
        <v>מיחשוב</v>
      </c>
      <c r="T1248" s="186" t="str">
        <f t="shared" si="227"/>
        <v>מחשב+תוכנות הפעלה ומשרד</v>
      </c>
      <c r="U1248" s="187">
        <f t="shared" si="221"/>
        <v>0</v>
      </c>
      <c r="V1248" s="181">
        <f t="shared" si="222"/>
        <v>-1</v>
      </c>
      <c r="W1248" s="181">
        <f t="shared" si="223"/>
        <v>3500</v>
      </c>
      <c r="X1248" s="181">
        <f t="shared" si="220"/>
        <v>0</v>
      </c>
      <c r="Y1248" s="193"/>
      <c r="AA1248" s="189" t="str">
        <f>'טבלה מרכזת תקן מקור'!A1248</f>
        <v>תשושים-אופק</v>
      </c>
      <c r="AB1248" s="189">
        <f>'טבלה מרכזת תקן מקור'!B1248</f>
        <v>90</v>
      </c>
      <c r="AC1248" s="189" t="str">
        <f>'טבלה מרכזת תקן מקור'!C1248</f>
        <v>מיחשוב</v>
      </c>
      <c r="AD1248" s="189" t="str">
        <f>'טבלה מרכזת תקן מקור'!D1248</f>
        <v>חדר מזכירות וקבלה</v>
      </c>
      <c r="AE1248" s="189" t="str">
        <f>'טבלה מרכזת תקן מקור'!E1248</f>
        <v>מחשב+תוכנות הפעלה ומשרד</v>
      </c>
      <c r="AF1248" s="189">
        <f>'טבלה מרכזת תקן מקור'!F1248</f>
        <v>3500</v>
      </c>
      <c r="AG1248" s="189">
        <f>'טבלה מרכזת תקן מקור'!G1248</f>
        <v>1</v>
      </c>
      <c r="AH1248" s="189">
        <f>'טבלה מרכזת תקן מקור'!H1248</f>
        <v>3500</v>
      </c>
    </row>
    <row r="1249" spans="2:34" ht="29.25" thickBot="1" x14ac:dyDescent="0.25">
      <c r="B1249" s="190" t="str">
        <f>תקן[[#This Row],[סוג מרכז]]</f>
        <v>תשושים-אופק</v>
      </c>
      <c r="C1249" s="190">
        <f>תקן[[#This Row],[גודל מרכז]]</f>
        <v>90</v>
      </c>
      <c r="D1249" s="190" t="str">
        <f>תקן[[#This Row],[סוג פריט]]</f>
        <v>מיחשוב</v>
      </c>
      <c r="E1249" s="190" t="str">
        <f>תקן[[#This Row],[קטגוריה]]</f>
        <v>חדרי צוות/רב תחומי</v>
      </c>
      <c r="F1249" s="177" t="str">
        <f>תקן[[#This Row],[תיאור הפריט]]</f>
        <v>מחשב+תוכנות הפעלה ומשרד</v>
      </c>
      <c r="G1249" s="190">
        <f>תקן[[#This Row],[עלות פריט]]</f>
        <v>3500</v>
      </c>
      <c r="H1249" s="190">
        <f>תקן[[#This Row],[כמות]]</f>
        <v>2</v>
      </c>
      <c r="I1249" s="190">
        <f>תקן[[#This Row],[סהכ עלות]]</f>
        <v>7000</v>
      </c>
      <c r="J1249" s="191"/>
      <c r="K1249" s="179" t="str">
        <f t="shared" si="219"/>
        <v>מחשב+תוכנות הפעלה ומשרד</v>
      </c>
      <c r="L1249" s="180"/>
      <c r="M1249" s="181">
        <f t="shared" si="217"/>
        <v>-2</v>
      </c>
      <c r="N1249" s="181">
        <f t="shared" si="218"/>
        <v>0</v>
      </c>
      <c r="O1249" s="180"/>
      <c r="P1249" s="192"/>
      <c r="Q1249" s="185" t="str">
        <f t="shared" si="224"/>
        <v>תשושים-אופק</v>
      </c>
      <c r="R1249" s="185">
        <f t="shared" si="225"/>
        <v>90</v>
      </c>
      <c r="S1249" s="185" t="str">
        <f t="shared" si="226"/>
        <v>מיחשוב</v>
      </c>
      <c r="T1249" s="186" t="str">
        <f t="shared" si="227"/>
        <v>מחשב+תוכנות הפעלה ומשרד</v>
      </c>
      <c r="U1249" s="187">
        <f t="shared" si="221"/>
        <v>0</v>
      </c>
      <c r="V1249" s="181">
        <f t="shared" si="222"/>
        <v>-2</v>
      </c>
      <c r="W1249" s="181">
        <f t="shared" si="223"/>
        <v>3500</v>
      </c>
      <c r="X1249" s="181">
        <f t="shared" si="220"/>
        <v>0</v>
      </c>
      <c r="Y1249" s="193"/>
      <c r="AA1249" s="189" t="str">
        <f>'טבלה מרכזת תקן מקור'!A1249</f>
        <v>תשושים-אופק</v>
      </c>
      <c r="AB1249" s="189">
        <f>'טבלה מרכזת תקן מקור'!B1249</f>
        <v>90</v>
      </c>
      <c r="AC1249" s="189" t="str">
        <f>'טבלה מרכזת תקן מקור'!C1249</f>
        <v>מיחשוב</v>
      </c>
      <c r="AD1249" s="189" t="str">
        <f>'טבלה מרכזת תקן מקור'!D1249</f>
        <v>חדרי צוות/רב תחומי</v>
      </c>
      <c r="AE1249" s="189" t="str">
        <f>'טבלה מרכזת תקן מקור'!E1249</f>
        <v>מחשב+תוכנות הפעלה ומשרד</v>
      </c>
      <c r="AF1249" s="189">
        <f>'טבלה מרכזת תקן מקור'!F1249</f>
        <v>3500</v>
      </c>
      <c r="AG1249" s="189">
        <f>'טבלה מרכזת תקן מקור'!G1249</f>
        <v>2</v>
      </c>
      <c r="AH1249" s="189">
        <f>'טבלה מרכזת תקן מקור'!H1249</f>
        <v>7000</v>
      </c>
    </row>
    <row r="1250" spans="2:34" ht="15" thickBot="1" x14ac:dyDescent="0.25">
      <c r="B1250" s="190" t="str">
        <f>תקן[[#This Row],[סוג מרכז]]</f>
        <v>תשושים-אופק</v>
      </c>
      <c r="C1250" s="190">
        <f>תקן[[#This Row],[גודל מרכז]]</f>
        <v>90</v>
      </c>
      <c r="D1250" s="190" t="str">
        <f>תקן[[#This Row],[סוג פריט]]</f>
        <v>ציוד אלקטרוני</v>
      </c>
      <c r="E1250" s="190" t="str">
        <f>תקן[[#This Row],[קטגוריה]]</f>
        <v>כללי</v>
      </c>
      <c r="F1250" s="177" t="str">
        <f>תקן[[#This Row],[תיאור הפריט]]</f>
        <v>דפיברלטור</v>
      </c>
      <c r="G1250" s="190">
        <f>תקן[[#This Row],[עלות פריט]]</f>
        <v>4500</v>
      </c>
      <c r="H1250" s="190">
        <f>תקן[[#This Row],[כמות]]</f>
        <v>1</v>
      </c>
      <c r="I1250" s="190">
        <f>תקן[[#This Row],[סהכ עלות]]</f>
        <v>4500</v>
      </c>
      <c r="J1250" s="191"/>
      <c r="K1250" s="179" t="str">
        <f t="shared" si="219"/>
        <v>דפיברלטור</v>
      </c>
      <c r="L1250" s="180"/>
      <c r="M1250" s="181">
        <f t="shared" si="217"/>
        <v>-1</v>
      </c>
      <c r="N1250" s="181">
        <f t="shared" si="218"/>
        <v>0</v>
      </c>
      <c r="O1250" s="180"/>
      <c r="P1250" s="192"/>
      <c r="Q1250" s="185" t="str">
        <f t="shared" si="224"/>
        <v>תשושים-אופק</v>
      </c>
      <c r="R1250" s="185">
        <f t="shared" si="225"/>
        <v>90</v>
      </c>
      <c r="S1250" s="185" t="str">
        <f t="shared" si="226"/>
        <v>ציוד אלקטרוני</v>
      </c>
      <c r="T1250" s="186" t="str">
        <f t="shared" si="227"/>
        <v>דפיברלטור</v>
      </c>
      <c r="U1250" s="187">
        <f t="shared" si="221"/>
        <v>0</v>
      </c>
      <c r="V1250" s="181">
        <f t="shared" si="222"/>
        <v>-1</v>
      </c>
      <c r="W1250" s="181">
        <f t="shared" si="223"/>
        <v>4500</v>
      </c>
      <c r="X1250" s="181">
        <f t="shared" si="220"/>
        <v>0</v>
      </c>
      <c r="Y1250" s="193"/>
      <c r="AA1250" s="189" t="str">
        <f>'טבלה מרכזת תקן מקור'!A1250</f>
        <v>תשושים-אופק</v>
      </c>
      <c r="AB1250" s="189">
        <f>'טבלה מרכזת תקן מקור'!B1250</f>
        <v>90</v>
      </c>
      <c r="AC1250" s="189" t="str">
        <f>'טבלה מרכזת תקן מקור'!C1250</f>
        <v>ציוד אלקטרוני</v>
      </c>
      <c r="AD1250" s="189" t="str">
        <f>'טבלה מרכזת תקן מקור'!D1250</f>
        <v>כללי</v>
      </c>
      <c r="AE1250" s="189" t="str">
        <f>'טבלה מרכזת תקן מקור'!E1250</f>
        <v>דפיברלטור</v>
      </c>
      <c r="AF1250" s="189">
        <f>'טבלה מרכזת תקן מקור'!F1250</f>
        <v>4500</v>
      </c>
      <c r="AG1250" s="189">
        <f>'טבלה מרכזת תקן מקור'!G1250</f>
        <v>1</v>
      </c>
      <c r="AH1250" s="189">
        <f>'טבלה מרכזת תקן מקור'!H1250</f>
        <v>4500</v>
      </c>
    </row>
    <row r="1251" spans="2:34" ht="29.25" thickBot="1" x14ac:dyDescent="0.25">
      <c r="B1251" s="190" t="str">
        <f>תקן[[#This Row],[סוג מרכז]]</f>
        <v>תשושים-אופק</v>
      </c>
      <c r="C1251" s="190">
        <f>תקן[[#This Row],[גודל מרכז]]</f>
        <v>90</v>
      </c>
      <c r="D1251" s="190" t="str">
        <f>תקן[[#This Row],[סוג פריט]]</f>
        <v>ציוד אלקטרוני</v>
      </c>
      <c r="E1251" s="190" t="str">
        <f>תקן[[#This Row],[קטגוריה]]</f>
        <v>חדר מחשבים</v>
      </c>
      <c r="F1251" s="177" t="str">
        <f>תקן[[#This Row],[תיאור הפריט]]</f>
        <v>טלוויזיה 42 (כולל הובלה והתקנה)</v>
      </c>
      <c r="G1251" s="190">
        <f>תקן[[#This Row],[עלות פריט]]</f>
        <v>2500</v>
      </c>
      <c r="H1251" s="190">
        <f>תקן[[#This Row],[כמות]]</f>
        <v>1</v>
      </c>
      <c r="I1251" s="190">
        <f>תקן[[#This Row],[סהכ עלות]]</f>
        <v>2500</v>
      </c>
      <c r="J1251" s="191"/>
      <c r="K1251" s="179" t="str">
        <f t="shared" si="219"/>
        <v>טלוויזיה 42 (כולל הובלה והתקנה)</v>
      </c>
      <c r="L1251" s="180"/>
      <c r="M1251" s="181">
        <f t="shared" si="217"/>
        <v>-1</v>
      </c>
      <c r="N1251" s="181">
        <f t="shared" si="218"/>
        <v>0</v>
      </c>
      <c r="O1251" s="180"/>
      <c r="P1251" s="192"/>
      <c r="Q1251" s="185" t="str">
        <f t="shared" si="224"/>
        <v>תשושים-אופק</v>
      </c>
      <c r="R1251" s="185">
        <f t="shared" si="225"/>
        <v>90</v>
      </c>
      <c r="S1251" s="185" t="str">
        <f t="shared" si="226"/>
        <v>ציוד אלקטרוני</v>
      </c>
      <c r="T1251" s="186" t="str">
        <f t="shared" si="227"/>
        <v>טלוויזיה 42 (כולל הובלה והתקנה)</v>
      </c>
      <c r="U1251" s="187">
        <f t="shared" si="221"/>
        <v>0</v>
      </c>
      <c r="V1251" s="181">
        <f t="shared" si="222"/>
        <v>-1</v>
      </c>
      <c r="W1251" s="181">
        <f t="shared" si="223"/>
        <v>2500</v>
      </c>
      <c r="X1251" s="181">
        <f t="shared" si="220"/>
        <v>0</v>
      </c>
      <c r="Y1251" s="193"/>
      <c r="AA1251" s="189" t="str">
        <f>'טבלה מרכזת תקן מקור'!A1251</f>
        <v>תשושים-אופק</v>
      </c>
      <c r="AB1251" s="189">
        <f>'טבלה מרכזת תקן מקור'!B1251</f>
        <v>90</v>
      </c>
      <c r="AC1251" s="189" t="str">
        <f>'טבלה מרכזת תקן מקור'!C1251</f>
        <v>ציוד אלקטרוני</v>
      </c>
      <c r="AD1251" s="189" t="str">
        <f>'טבלה מרכזת תקן מקור'!D1251</f>
        <v>חדר מחשבים</v>
      </c>
      <c r="AE1251" s="189" t="str">
        <f>'טבלה מרכזת תקן מקור'!E1251</f>
        <v>טלוויזיה 42 (כולל הובלה והתקנה)</v>
      </c>
      <c r="AF1251" s="189">
        <f>'טבלה מרכזת תקן מקור'!F1251</f>
        <v>2500</v>
      </c>
      <c r="AG1251" s="189">
        <f>'טבלה מרכזת תקן מקור'!G1251</f>
        <v>1</v>
      </c>
      <c r="AH1251" s="189">
        <f>'טבלה מרכזת תקן מקור'!H1251</f>
        <v>2500</v>
      </c>
    </row>
    <row r="1252" spans="2:34" ht="29.25" thickBot="1" x14ac:dyDescent="0.25">
      <c r="B1252" s="190" t="str">
        <f>תקן[[#This Row],[סוג מרכז]]</f>
        <v>תשושים-אופק</v>
      </c>
      <c r="C1252" s="190">
        <f>תקן[[#This Row],[גודל מרכז]]</f>
        <v>90</v>
      </c>
      <c r="D1252" s="190" t="str">
        <f>תקן[[#This Row],[סוג פריט]]</f>
        <v>ציוד אלקטרוני</v>
      </c>
      <c r="E1252" s="190" t="str">
        <f>תקן[[#This Row],[קטגוריה]]</f>
        <v>חדר מנהל</v>
      </c>
      <c r="F1252" s="177" t="str">
        <f>תקן[[#This Row],[תיאור הפריט]]</f>
        <v>טלוויזיה 42 (כולל הובלה והתקנה)</v>
      </c>
      <c r="G1252" s="190">
        <f>תקן[[#This Row],[עלות פריט]]</f>
        <v>2500</v>
      </c>
      <c r="H1252" s="190">
        <f>תקן[[#This Row],[כמות]]</f>
        <v>1</v>
      </c>
      <c r="I1252" s="190">
        <f>תקן[[#This Row],[סהכ עלות]]</f>
        <v>2500</v>
      </c>
      <c r="J1252" s="191"/>
      <c r="K1252" s="179" t="str">
        <f t="shared" si="219"/>
        <v>טלוויזיה 42 (כולל הובלה והתקנה)</v>
      </c>
      <c r="L1252" s="180"/>
      <c r="M1252" s="181">
        <f t="shared" si="217"/>
        <v>-1</v>
      </c>
      <c r="N1252" s="181">
        <f t="shared" si="218"/>
        <v>0</v>
      </c>
      <c r="O1252" s="180"/>
      <c r="P1252" s="192"/>
      <c r="Q1252" s="185" t="str">
        <f t="shared" si="224"/>
        <v>תשושים-אופק</v>
      </c>
      <c r="R1252" s="185">
        <f t="shared" si="225"/>
        <v>90</v>
      </c>
      <c r="S1252" s="185" t="str">
        <f t="shared" si="226"/>
        <v>ציוד אלקטרוני</v>
      </c>
      <c r="T1252" s="186" t="str">
        <f t="shared" si="227"/>
        <v>טלוויזיה 42 (כולל הובלה והתקנה)</v>
      </c>
      <c r="U1252" s="187">
        <f t="shared" si="221"/>
        <v>0</v>
      </c>
      <c r="V1252" s="181">
        <f t="shared" si="222"/>
        <v>-1</v>
      </c>
      <c r="W1252" s="181">
        <f t="shared" si="223"/>
        <v>2500</v>
      </c>
      <c r="X1252" s="181">
        <f t="shared" si="220"/>
        <v>0</v>
      </c>
      <c r="Y1252" s="193"/>
      <c r="AA1252" s="189" t="str">
        <f>'טבלה מרכזת תקן מקור'!A1252</f>
        <v>תשושים-אופק</v>
      </c>
      <c r="AB1252" s="189">
        <f>'טבלה מרכזת תקן מקור'!B1252</f>
        <v>90</v>
      </c>
      <c r="AC1252" s="189" t="str">
        <f>'טבלה מרכזת תקן מקור'!C1252</f>
        <v>ציוד אלקטרוני</v>
      </c>
      <c r="AD1252" s="189" t="str">
        <f>'טבלה מרכזת תקן מקור'!D1252</f>
        <v>חדר מנהל</v>
      </c>
      <c r="AE1252" s="189" t="str">
        <f>'טבלה מרכזת תקן מקור'!E1252</f>
        <v>טלוויזיה 42 (כולל הובלה והתקנה)</v>
      </c>
      <c r="AF1252" s="189">
        <f>'טבלה מרכזת תקן מקור'!F1252</f>
        <v>2500</v>
      </c>
      <c r="AG1252" s="189">
        <f>'טבלה מרכזת תקן מקור'!G1252</f>
        <v>1</v>
      </c>
      <c r="AH1252" s="189">
        <f>'טבלה מרכזת תקן מקור'!H1252</f>
        <v>2500</v>
      </c>
    </row>
    <row r="1253" spans="2:34" ht="29.25" thickBot="1" x14ac:dyDescent="0.25">
      <c r="B1253" s="190" t="str">
        <f>תקן[[#This Row],[סוג מרכז]]</f>
        <v>תשושים-אופק</v>
      </c>
      <c r="C1253" s="190">
        <f>תקן[[#This Row],[גודל מרכז]]</f>
        <v>90</v>
      </c>
      <c r="D1253" s="190" t="str">
        <f>תקן[[#This Row],[סוג פריט]]</f>
        <v>ציוד אלקטרוני</v>
      </c>
      <c r="E1253" s="190" t="str">
        <f>תקן[[#This Row],[קטגוריה]]</f>
        <v>חדרי פעילות/תעסוקה</v>
      </c>
      <c r="F1253" s="177" t="str">
        <f>תקן[[#This Row],[תיאור הפריט]]</f>
        <v>טלוויזיה 42 (כולל הובלה והתקנה)</v>
      </c>
      <c r="G1253" s="190">
        <f>תקן[[#This Row],[עלות פריט]]</f>
        <v>2500</v>
      </c>
      <c r="H1253" s="190">
        <f>תקן[[#This Row],[כמות]]</f>
        <v>3</v>
      </c>
      <c r="I1253" s="190">
        <f>תקן[[#This Row],[סהכ עלות]]</f>
        <v>7500</v>
      </c>
      <c r="J1253" s="191"/>
      <c r="K1253" s="179" t="str">
        <f t="shared" si="219"/>
        <v>טלוויזיה 42 (כולל הובלה והתקנה)</v>
      </c>
      <c r="L1253" s="180"/>
      <c r="M1253" s="181">
        <f t="shared" si="217"/>
        <v>-3</v>
      </c>
      <c r="N1253" s="181">
        <f t="shared" si="218"/>
        <v>0</v>
      </c>
      <c r="O1253" s="180"/>
      <c r="P1253" s="192"/>
      <c r="Q1253" s="185" t="str">
        <f t="shared" si="224"/>
        <v>תשושים-אופק</v>
      </c>
      <c r="R1253" s="185">
        <f t="shared" si="225"/>
        <v>90</v>
      </c>
      <c r="S1253" s="185" t="str">
        <f t="shared" si="226"/>
        <v>ציוד אלקטרוני</v>
      </c>
      <c r="T1253" s="186" t="str">
        <f t="shared" si="227"/>
        <v>טלוויזיה 42 (כולל הובלה והתקנה)</v>
      </c>
      <c r="U1253" s="187">
        <f t="shared" si="221"/>
        <v>0</v>
      </c>
      <c r="V1253" s="181">
        <f t="shared" si="222"/>
        <v>-3</v>
      </c>
      <c r="W1253" s="181">
        <f t="shared" si="223"/>
        <v>2500</v>
      </c>
      <c r="X1253" s="181">
        <f t="shared" si="220"/>
        <v>0</v>
      </c>
      <c r="Y1253" s="193"/>
      <c r="AA1253" s="189" t="str">
        <f>'טבלה מרכזת תקן מקור'!A1253</f>
        <v>תשושים-אופק</v>
      </c>
      <c r="AB1253" s="189">
        <f>'טבלה מרכזת תקן מקור'!B1253</f>
        <v>90</v>
      </c>
      <c r="AC1253" s="189" t="str">
        <f>'טבלה מרכזת תקן מקור'!C1253</f>
        <v>ציוד אלקטרוני</v>
      </c>
      <c r="AD1253" s="189" t="str">
        <f>'טבלה מרכזת תקן מקור'!D1253</f>
        <v>חדרי פעילות/תעסוקה</v>
      </c>
      <c r="AE1253" s="189" t="str">
        <f>'טבלה מרכזת תקן מקור'!E1253</f>
        <v>טלוויזיה 42 (כולל הובלה והתקנה)</v>
      </c>
      <c r="AF1253" s="189">
        <f>'טבלה מרכזת תקן מקור'!F1253</f>
        <v>2500</v>
      </c>
      <c r="AG1253" s="189">
        <f>'טבלה מרכזת תקן מקור'!G1253</f>
        <v>3</v>
      </c>
      <c r="AH1253" s="189">
        <f>'טבלה מרכזת תקן מקור'!H1253</f>
        <v>7500</v>
      </c>
    </row>
    <row r="1254" spans="2:34" ht="29.25" thickBot="1" x14ac:dyDescent="0.25">
      <c r="B1254" s="190" t="str">
        <f>תקן[[#This Row],[סוג מרכז]]</f>
        <v>תשושים-אופק</v>
      </c>
      <c r="C1254" s="190">
        <f>תקן[[#This Row],[גודל מרכז]]</f>
        <v>90</v>
      </c>
      <c r="D1254" s="190" t="str">
        <f>תקן[[#This Row],[סוג פריט]]</f>
        <v>ציוד אלקטרוני</v>
      </c>
      <c r="E1254" s="190" t="str">
        <f>תקן[[#This Row],[קטגוריה]]</f>
        <v>חדרי צוות/רב תחומי</v>
      </c>
      <c r="F1254" s="177" t="str">
        <f>תקן[[#This Row],[תיאור הפריט]]</f>
        <v>טלוויזיה 42 (כולל הובלה והתקנה)</v>
      </c>
      <c r="G1254" s="190">
        <f>תקן[[#This Row],[עלות פריט]]</f>
        <v>2500</v>
      </c>
      <c r="H1254" s="190">
        <f>תקן[[#This Row],[כמות]]</f>
        <v>3</v>
      </c>
      <c r="I1254" s="190">
        <f>תקן[[#This Row],[סהכ עלות]]</f>
        <v>7500</v>
      </c>
      <c r="J1254" s="191"/>
      <c r="K1254" s="179" t="str">
        <f t="shared" si="219"/>
        <v>טלוויזיה 42 (כולל הובלה והתקנה)</v>
      </c>
      <c r="L1254" s="180"/>
      <c r="M1254" s="181">
        <f t="shared" si="217"/>
        <v>-3</v>
      </c>
      <c r="N1254" s="181">
        <f t="shared" si="218"/>
        <v>0</v>
      </c>
      <c r="O1254" s="180"/>
      <c r="P1254" s="192"/>
      <c r="Q1254" s="185" t="str">
        <f t="shared" si="224"/>
        <v>תשושים-אופק</v>
      </c>
      <c r="R1254" s="185">
        <f t="shared" si="225"/>
        <v>90</v>
      </c>
      <c r="S1254" s="185" t="str">
        <f t="shared" si="226"/>
        <v>ציוד אלקטרוני</v>
      </c>
      <c r="T1254" s="186" t="str">
        <f t="shared" si="227"/>
        <v>טלוויזיה 42 (כולל הובלה והתקנה)</v>
      </c>
      <c r="U1254" s="187">
        <f t="shared" si="221"/>
        <v>0</v>
      </c>
      <c r="V1254" s="181">
        <f t="shared" si="222"/>
        <v>-3</v>
      </c>
      <c r="W1254" s="181">
        <f t="shared" si="223"/>
        <v>2500</v>
      </c>
      <c r="X1254" s="181">
        <f t="shared" si="220"/>
        <v>0</v>
      </c>
      <c r="Y1254" s="193"/>
      <c r="AA1254" s="189" t="str">
        <f>'טבלה מרכזת תקן מקור'!A1254</f>
        <v>תשושים-אופק</v>
      </c>
      <c r="AB1254" s="189">
        <f>'טבלה מרכזת תקן מקור'!B1254</f>
        <v>90</v>
      </c>
      <c r="AC1254" s="189" t="str">
        <f>'טבלה מרכזת תקן מקור'!C1254</f>
        <v>ציוד אלקטרוני</v>
      </c>
      <c r="AD1254" s="189" t="str">
        <f>'טבלה מרכזת תקן מקור'!D1254</f>
        <v>חדרי צוות/רב תחומי</v>
      </c>
      <c r="AE1254" s="189" t="str">
        <f>'טבלה מרכזת תקן מקור'!E1254</f>
        <v>טלוויזיה 42 (כולל הובלה והתקנה)</v>
      </c>
      <c r="AF1254" s="189">
        <f>'טבלה מרכזת תקן מקור'!F1254</f>
        <v>2500</v>
      </c>
      <c r="AG1254" s="189">
        <f>'טבלה מרכזת תקן מקור'!G1254</f>
        <v>3</v>
      </c>
      <c r="AH1254" s="189">
        <f>'טבלה מרכזת תקן מקור'!H1254</f>
        <v>7500</v>
      </c>
    </row>
    <row r="1255" spans="2:34" ht="29.25" thickBot="1" x14ac:dyDescent="0.25">
      <c r="B1255" s="190" t="str">
        <f>תקן[[#This Row],[סוג מרכז]]</f>
        <v>תשושים-אופק</v>
      </c>
      <c r="C1255" s="190">
        <f>תקן[[#This Row],[גודל מרכז]]</f>
        <v>90</v>
      </c>
      <c r="D1255" s="190" t="str">
        <f>תקן[[#This Row],[סוג פריט]]</f>
        <v>ציוד אלקטרוני</v>
      </c>
      <c r="E1255" s="190" t="str">
        <f>תקן[[#This Row],[קטגוריה]]</f>
        <v>אולם כניסה</v>
      </c>
      <c r="F1255" s="177" t="str">
        <f>תקן[[#This Row],[תיאור הפריט]]</f>
        <v>טלוויזיה 65 (כולל הובלה והתקנה)</v>
      </c>
      <c r="G1255" s="190">
        <f>תקן[[#This Row],[עלות פריט]]</f>
        <v>5000</v>
      </c>
      <c r="H1255" s="190">
        <f>תקן[[#This Row],[כמות]]</f>
        <v>1</v>
      </c>
      <c r="I1255" s="190">
        <f>תקן[[#This Row],[סהכ עלות]]</f>
        <v>5000</v>
      </c>
      <c r="J1255" s="191"/>
      <c r="K1255" s="179" t="str">
        <f t="shared" si="219"/>
        <v>טלוויזיה 65 (כולל הובלה והתקנה)</v>
      </c>
      <c r="L1255" s="180"/>
      <c r="M1255" s="181">
        <f t="shared" si="217"/>
        <v>-1</v>
      </c>
      <c r="N1255" s="181">
        <f t="shared" si="218"/>
        <v>0</v>
      </c>
      <c r="O1255" s="180"/>
      <c r="P1255" s="192"/>
      <c r="Q1255" s="185" t="str">
        <f t="shared" si="224"/>
        <v>תשושים-אופק</v>
      </c>
      <c r="R1255" s="185">
        <f t="shared" si="225"/>
        <v>90</v>
      </c>
      <c r="S1255" s="185" t="str">
        <f t="shared" si="226"/>
        <v>ציוד אלקטרוני</v>
      </c>
      <c r="T1255" s="186" t="str">
        <f t="shared" si="227"/>
        <v>טלוויזיה 65 (כולל הובלה והתקנה)</v>
      </c>
      <c r="U1255" s="187">
        <f t="shared" si="221"/>
        <v>0</v>
      </c>
      <c r="V1255" s="181">
        <f t="shared" si="222"/>
        <v>-1</v>
      </c>
      <c r="W1255" s="181">
        <f t="shared" si="223"/>
        <v>5000</v>
      </c>
      <c r="X1255" s="181">
        <f t="shared" si="220"/>
        <v>0</v>
      </c>
      <c r="Y1255" s="193"/>
      <c r="AA1255" s="189" t="str">
        <f>'טבלה מרכזת תקן מקור'!A1255</f>
        <v>תשושים-אופק</v>
      </c>
      <c r="AB1255" s="189">
        <f>'טבלה מרכזת תקן מקור'!B1255</f>
        <v>90</v>
      </c>
      <c r="AC1255" s="189" t="str">
        <f>'טבלה מרכזת תקן מקור'!C1255</f>
        <v>ציוד אלקטרוני</v>
      </c>
      <c r="AD1255" s="189" t="str">
        <f>'טבלה מרכזת תקן מקור'!D1255</f>
        <v>אולם כניסה</v>
      </c>
      <c r="AE1255" s="189" t="str">
        <f>'טבלה מרכזת תקן מקור'!E1255</f>
        <v>טלוויזיה 65 (כולל הובלה והתקנה)</v>
      </c>
      <c r="AF1255" s="189">
        <f>'טבלה מרכזת תקן מקור'!F1255</f>
        <v>5000</v>
      </c>
      <c r="AG1255" s="189">
        <f>'טבלה מרכזת תקן מקור'!G1255</f>
        <v>1</v>
      </c>
      <c r="AH1255" s="189">
        <f>'טבלה מרכזת תקן מקור'!H1255</f>
        <v>5000</v>
      </c>
    </row>
    <row r="1256" spans="2:34" ht="29.25" thickBot="1" x14ac:dyDescent="0.25">
      <c r="B1256" s="190" t="str">
        <f>תקן[[#This Row],[סוג מרכז]]</f>
        <v>תשושים-אופק</v>
      </c>
      <c r="C1256" s="190">
        <f>תקן[[#This Row],[גודל מרכז]]</f>
        <v>90</v>
      </c>
      <c r="D1256" s="190" t="str">
        <f>תקן[[#This Row],[סוג פריט]]</f>
        <v>ציוד אלקטרוני</v>
      </c>
      <c r="E1256" s="190" t="str">
        <f>תקן[[#This Row],[קטגוריה]]</f>
        <v>חדר אוכל</v>
      </c>
      <c r="F1256" s="177" t="str">
        <f>תקן[[#This Row],[תיאור הפריט]]</f>
        <v>טלוויזיה 65 (כולל הובלה והתקנה)</v>
      </c>
      <c r="G1256" s="190">
        <f>תקן[[#This Row],[עלות פריט]]</f>
        <v>5000</v>
      </c>
      <c r="H1256" s="190">
        <f>תקן[[#This Row],[כמות]]</f>
        <v>1</v>
      </c>
      <c r="I1256" s="190">
        <f>תקן[[#This Row],[סהכ עלות]]</f>
        <v>5000</v>
      </c>
      <c r="J1256" s="191"/>
      <c r="K1256" s="179" t="str">
        <f t="shared" si="219"/>
        <v>טלוויזיה 65 (כולל הובלה והתקנה)</v>
      </c>
      <c r="L1256" s="180"/>
      <c r="M1256" s="181">
        <f t="shared" si="217"/>
        <v>-1</v>
      </c>
      <c r="N1256" s="181">
        <f t="shared" si="218"/>
        <v>0</v>
      </c>
      <c r="O1256" s="180"/>
      <c r="P1256" s="192"/>
      <c r="Q1256" s="185" t="str">
        <f t="shared" si="224"/>
        <v>תשושים-אופק</v>
      </c>
      <c r="R1256" s="185">
        <f t="shared" si="225"/>
        <v>90</v>
      </c>
      <c r="S1256" s="185" t="str">
        <f t="shared" si="226"/>
        <v>ציוד אלקטרוני</v>
      </c>
      <c r="T1256" s="186" t="str">
        <f t="shared" si="227"/>
        <v>טלוויזיה 65 (כולל הובלה והתקנה)</v>
      </c>
      <c r="U1256" s="187">
        <f t="shared" si="221"/>
        <v>0</v>
      </c>
      <c r="V1256" s="181">
        <f t="shared" si="222"/>
        <v>-1</v>
      </c>
      <c r="W1256" s="181">
        <f t="shared" si="223"/>
        <v>5000</v>
      </c>
      <c r="X1256" s="181">
        <f t="shared" si="220"/>
        <v>0</v>
      </c>
      <c r="Y1256" s="193"/>
      <c r="AA1256" s="189" t="str">
        <f>'טבלה מרכזת תקן מקור'!A1256</f>
        <v>תשושים-אופק</v>
      </c>
      <c r="AB1256" s="189">
        <f>'טבלה מרכזת תקן מקור'!B1256</f>
        <v>90</v>
      </c>
      <c r="AC1256" s="189" t="str">
        <f>'טבלה מרכזת תקן מקור'!C1256</f>
        <v>ציוד אלקטרוני</v>
      </c>
      <c r="AD1256" s="189" t="str">
        <f>'טבלה מרכזת תקן מקור'!D1256</f>
        <v>חדר אוכל</v>
      </c>
      <c r="AE1256" s="189" t="str">
        <f>'טבלה מרכזת תקן מקור'!E1256</f>
        <v>טלוויזיה 65 (כולל הובלה והתקנה)</v>
      </c>
      <c r="AF1256" s="189">
        <f>'טבלה מרכזת תקן מקור'!F1256</f>
        <v>5000</v>
      </c>
      <c r="AG1256" s="189">
        <f>'טבלה מרכזת תקן מקור'!G1256</f>
        <v>1</v>
      </c>
      <c r="AH1256" s="189">
        <f>'טבלה מרכזת תקן מקור'!H1256</f>
        <v>5000</v>
      </c>
    </row>
    <row r="1257" spans="2:34" ht="29.25" thickBot="1" x14ac:dyDescent="0.25">
      <c r="B1257" s="190" t="str">
        <f>תקן[[#This Row],[סוג מרכז]]</f>
        <v>תשושים-אופק</v>
      </c>
      <c r="C1257" s="190">
        <f>תקן[[#This Row],[גודל מרכז]]</f>
        <v>90</v>
      </c>
      <c r="D1257" s="190" t="str">
        <f>תקן[[#This Row],[סוג פריט]]</f>
        <v>ציוד אלקטרוני</v>
      </c>
      <c r="E1257" s="190" t="str">
        <f>תקן[[#This Row],[קטגוריה]]</f>
        <v>חדר אוכל</v>
      </c>
      <c r="F1257" s="177" t="str">
        <f>תקן[[#This Row],[תיאור הפריט]]</f>
        <v>טלוויזיה 85 (כולל הובלה והתקנה)</v>
      </c>
      <c r="G1257" s="190">
        <f>תקן[[#This Row],[עלות פריט]]</f>
        <v>8000</v>
      </c>
      <c r="H1257" s="190">
        <f>תקן[[#This Row],[כמות]]</f>
        <v>1</v>
      </c>
      <c r="I1257" s="190">
        <f>תקן[[#This Row],[סהכ עלות]]</f>
        <v>8000</v>
      </c>
      <c r="J1257" s="191"/>
      <c r="K1257" s="179" t="str">
        <f t="shared" si="219"/>
        <v>טלוויזיה 85 (כולל הובלה והתקנה)</v>
      </c>
      <c r="L1257" s="180"/>
      <c r="M1257" s="181">
        <f t="shared" si="217"/>
        <v>-1</v>
      </c>
      <c r="N1257" s="181">
        <f t="shared" si="218"/>
        <v>0</v>
      </c>
      <c r="O1257" s="180"/>
      <c r="P1257" s="192"/>
      <c r="Q1257" s="185" t="str">
        <f t="shared" si="224"/>
        <v>תשושים-אופק</v>
      </c>
      <c r="R1257" s="185">
        <f t="shared" si="225"/>
        <v>90</v>
      </c>
      <c r="S1257" s="185" t="str">
        <f t="shared" si="226"/>
        <v>ציוד אלקטרוני</v>
      </c>
      <c r="T1257" s="186" t="str">
        <f t="shared" si="227"/>
        <v>טלוויזיה 85 (כולל הובלה והתקנה)</v>
      </c>
      <c r="U1257" s="187">
        <f t="shared" si="221"/>
        <v>0</v>
      </c>
      <c r="V1257" s="181">
        <f t="shared" si="222"/>
        <v>-1</v>
      </c>
      <c r="W1257" s="181">
        <f t="shared" si="223"/>
        <v>8000</v>
      </c>
      <c r="X1257" s="181">
        <f t="shared" si="220"/>
        <v>0</v>
      </c>
      <c r="Y1257" s="193"/>
      <c r="AA1257" s="189" t="str">
        <f>'טבלה מרכזת תקן מקור'!A1257</f>
        <v>תשושים-אופק</v>
      </c>
      <c r="AB1257" s="189">
        <f>'טבלה מרכזת תקן מקור'!B1257</f>
        <v>90</v>
      </c>
      <c r="AC1257" s="189" t="str">
        <f>'טבלה מרכזת תקן מקור'!C1257</f>
        <v>ציוד אלקטרוני</v>
      </c>
      <c r="AD1257" s="189" t="str">
        <f>'טבלה מרכזת תקן מקור'!D1257</f>
        <v>חדר אוכל</v>
      </c>
      <c r="AE1257" s="189" t="str">
        <f>'טבלה מרכזת תקן מקור'!E1257</f>
        <v>טלוויזיה 85 (כולל הובלה והתקנה)</v>
      </c>
      <c r="AF1257" s="189">
        <f>'טבלה מרכזת תקן מקור'!F1257</f>
        <v>8000</v>
      </c>
      <c r="AG1257" s="189">
        <f>'טבלה מרכזת תקן מקור'!G1257</f>
        <v>1</v>
      </c>
      <c r="AH1257" s="189">
        <f>'טבלה מרכזת תקן מקור'!H1257</f>
        <v>8000</v>
      </c>
    </row>
    <row r="1258" spans="2:34" ht="15" thickBot="1" x14ac:dyDescent="0.25">
      <c r="B1258" s="190" t="str">
        <f>תקן[[#This Row],[סוג מרכז]]</f>
        <v>תשושים-אופק</v>
      </c>
      <c r="C1258" s="190">
        <f>תקן[[#This Row],[גודל מרכז]]</f>
        <v>90</v>
      </c>
      <c r="D1258" s="190" t="str">
        <f>תקן[[#This Row],[סוג פריט]]</f>
        <v>ציוד אלקטרוני</v>
      </c>
      <c r="E1258" s="190" t="str">
        <f>תקן[[#This Row],[קטגוריה]]</f>
        <v>ציוד אלקטרוני</v>
      </c>
      <c r="F1258" s="177" t="str">
        <f>תקן[[#This Row],[תיאור הפריט]]</f>
        <v>מגדיל טווח WIFI</v>
      </c>
      <c r="G1258" s="190">
        <f>תקן[[#This Row],[עלות פריט]]</f>
        <v>900</v>
      </c>
      <c r="H1258" s="190">
        <f>תקן[[#This Row],[כמות]]</f>
        <v>2</v>
      </c>
      <c r="I1258" s="190">
        <f>תקן[[#This Row],[סהכ עלות]]</f>
        <v>1800</v>
      </c>
      <c r="J1258" s="191"/>
      <c r="K1258" s="179" t="str">
        <f t="shared" si="219"/>
        <v>מגדיל טווח WIFI</v>
      </c>
      <c r="L1258" s="180"/>
      <c r="M1258" s="181">
        <f t="shared" si="217"/>
        <v>-2</v>
      </c>
      <c r="N1258" s="181">
        <f t="shared" si="218"/>
        <v>0</v>
      </c>
      <c r="O1258" s="180"/>
      <c r="P1258" s="192"/>
      <c r="Q1258" s="185" t="str">
        <f t="shared" si="224"/>
        <v>תשושים-אופק</v>
      </c>
      <c r="R1258" s="185">
        <f t="shared" si="225"/>
        <v>90</v>
      </c>
      <c r="S1258" s="185" t="str">
        <f t="shared" si="226"/>
        <v>ציוד אלקטרוני</v>
      </c>
      <c r="T1258" s="186" t="str">
        <f t="shared" si="227"/>
        <v>מגדיל טווח WIFI</v>
      </c>
      <c r="U1258" s="187">
        <f t="shared" si="221"/>
        <v>0</v>
      </c>
      <c r="V1258" s="181">
        <f t="shared" si="222"/>
        <v>-2</v>
      </c>
      <c r="W1258" s="181">
        <f t="shared" si="223"/>
        <v>900</v>
      </c>
      <c r="X1258" s="181">
        <f t="shared" si="220"/>
        <v>0</v>
      </c>
      <c r="Y1258" s="193"/>
      <c r="AA1258" s="189" t="str">
        <f>'טבלה מרכזת תקן מקור'!A1258</f>
        <v>תשושים-אופק</v>
      </c>
      <c r="AB1258" s="189">
        <f>'טבלה מרכזת תקן מקור'!B1258</f>
        <v>90</v>
      </c>
      <c r="AC1258" s="189" t="str">
        <f>'טבלה מרכזת תקן מקור'!C1258</f>
        <v>ציוד אלקטרוני</v>
      </c>
      <c r="AD1258" s="189" t="str">
        <f>'טבלה מרכזת תקן מקור'!D1258</f>
        <v>ציוד אלקטרוני</v>
      </c>
      <c r="AE1258" s="189" t="str">
        <f>'טבלה מרכזת תקן מקור'!E1258</f>
        <v>מגדיל טווח WIFI</v>
      </c>
      <c r="AF1258" s="189">
        <f>'טבלה מרכזת תקן מקור'!F1258</f>
        <v>900</v>
      </c>
      <c r="AG1258" s="189">
        <f>'טבלה מרכזת תקן מקור'!G1258</f>
        <v>2</v>
      </c>
      <c r="AH1258" s="189">
        <f>'טבלה מרכזת תקן מקור'!H1258</f>
        <v>1800</v>
      </c>
    </row>
    <row r="1259" spans="2:34" ht="15" thickBot="1" x14ac:dyDescent="0.25">
      <c r="B1259" s="190" t="str">
        <f>תקן[[#This Row],[סוג מרכז]]</f>
        <v>תשושים-אופק</v>
      </c>
      <c r="C1259" s="190">
        <f>תקן[[#This Row],[גודל מרכז]]</f>
        <v>90</v>
      </c>
      <c r="D1259" s="190" t="str">
        <f>תקן[[#This Row],[סוג פריט]]</f>
        <v>ציוד אלקטרוני</v>
      </c>
      <c r="E1259" s="190" t="str">
        <f>תקן[[#This Row],[קטגוריה]]</f>
        <v>כללי</v>
      </c>
      <c r="F1259" s="177" t="str">
        <f>תקן[[#This Row],[תיאור הפריט]]</f>
        <v>מערכת אזעקה ומצלמות</v>
      </c>
      <c r="G1259" s="190">
        <f>תקן[[#This Row],[עלות פריט]]</f>
        <v>5000</v>
      </c>
      <c r="H1259" s="190">
        <f>תקן[[#This Row],[כמות]]</f>
        <v>3</v>
      </c>
      <c r="I1259" s="190">
        <f>תקן[[#This Row],[סהכ עלות]]</f>
        <v>15000</v>
      </c>
      <c r="J1259" s="191"/>
      <c r="K1259" s="179" t="str">
        <f t="shared" si="219"/>
        <v>מערכת אזעקה ומצלמות</v>
      </c>
      <c r="L1259" s="180"/>
      <c r="M1259" s="181">
        <f t="shared" si="217"/>
        <v>-3</v>
      </c>
      <c r="N1259" s="181">
        <f t="shared" si="218"/>
        <v>0</v>
      </c>
      <c r="O1259" s="180"/>
      <c r="P1259" s="192"/>
      <c r="Q1259" s="185" t="str">
        <f t="shared" si="224"/>
        <v>תשושים-אופק</v>
      </c>
      <c r="R1259" s="185">
        <f t="shared" si="225"/>
        <v>90</v>
      </c>
      <c r="S1259" s="185" t="str">
        <f t="shared" si="226"/>
        <v>ציוד אלקטרוני</v>
      </c>
      <c r="T1259" s="186" t="str">
        <f t="shared" si="227"/>
        <v>מערכת אזעקה ומצלמות</v>
      </c>
      <c r="U1259" s="187">
        <f t="shared" si="221"/>
        <v>0</v>
      </c>
      <c r="V1259" s="181">
        <f t="shared" si="222"/>
        <v>-3</v>
      </c>
      <c r="W1259" s="181">
        <f t="shared" si="223"/>
        <v>5000</v>
      </c>
      <c r="X1259" s="181">
        <f t="shared" si="220"/>
        <v>0</v>
      </c>
      <c r="Y1259" s="193"/>
      <c r="AA1259" s="189" t="str">
        <f>'טבלה מרכזת תקן מקור'!A1259</f>
        <v>תשושים-אופק</v>
      </c>
      <c r="AB1259" s="189">
        <f>'טבלה מרכזת תקן מקור'!B1259</f>
        <v>90</v>
      </c>
      <c r="AC1259" s="189" t="str">
        <f>'טבלה מרכזת תקן מקור'!C1259</f>
        <v>ציוד אלקטרוני</v>
      </c>
      <c r="AD1259" s="189" t="str">
        <f>'טבלה מרכזת תקן מקור'!D1259</f>
        <v>כללי</v>
      </c>
      <c r="AE1259" s="189" t="str">
        <f>'טבלה מרכזת תקן מקור'!E1259</f>
        <v>מערכת אזעקה ומצלמות</v>
      </c>
      <c r="AF1259" s="189">
        <f>'טבלה מרכזת תקן מקור'!F1259</f>
        <v>5000</v>
      </c>
      <c r="AG1259" s="189">
        <f>'טבלה מרכזת תקן מקור'!G1259</f>
        <v>3</v>
      </c>
      <c r="AH1259" s="189">
        <f>'טבלה מרכזת תקן מקור'!H1259</f>
        <v>15000</v>
      </c>
    </row>
    <row r="1260" spans="2:34" ht="15" thickBot="1" x14ac:dyDescent="0.25">
      <c r="B1260" s="190" t="str">
        <f>תקן[[#This Row],[סוג מרכז]]</f>
        <v>תשושים-אופק</v>
      </c>
      <c r="C1260" s="190">
        <f>תקן[[#This Row],[גודל מרכז]]</f>
        <v>90</v>
      </c>
      <c r="D1260" s="190" t="str">
        <f>תקן[[#This Row],[סוג פריט]]</f>
        <v>ציוד אלקטרוני</v>
      </c>
      <c r="E1260" s="190" t="str">
        <f>תקן[[#This Row],[קטגוריה]]</f>
        <v>ציוד אלקטרוני</v>
      </c>
      <c r="F1260" s="177" t="str">
        <f>תקן[[#This Row],[תיאור הפריט]]</f>
        <v>מערכת התרעה נגד אש</v>
      </c>
      <c r="G1260" s="190">
        <f>תקן[[#This Row],[עלות פריט]]</f>
        <v>5200</v>
      </c>
      <c r="H1260" s="190">
        <f>תקן[[#This Row],[כמות]]</f>
        <v>1</v>
      </c>
      <c r="I1260" s="190">
        <f>תקן[[#This Row],[סהכ עלות]]</f>
        <v>5200</v>
      </c>
      <c r="J1260" s="191"/>
      <c r="K1260" s="179" t="str">
        <f t="shared" si="219"/>
        <v>מערכת התרעה נגד אש</v>
      </c>
      <c r="L1260" s="180"/>
      <c r="M1260" s="181">
        <f t="shared" si="217"/>
        <v>-1</v>
      </c>
      <c r="N1260" s="181">
        <f t="shared" si="218"/>
        <v>0</v>
      </c>
      <c r="O1260" s="180"/>
      <c r="P1260" s="192"/>
      <c r="Q1260" s="185" t="str">
        <f t="shared" si="224"/>
        <v>תשושים-אופק</v>
      </c>
      <c r="R1260" s="185">
        <f t="shared" si="225"/>
        <v>90</v>
      </c>
      <c r="S1260" s="185" t="str">
        <f t="shared" si="226"/>
        <v>ציוד אלקטרוני</v>
      </c>
      <c r="T1260" s="186" t="str">
        <f t="shared" si="227"/>
        <v>מערכת התרעה נגד אש</v>
      </c>
      <c r="U1260" s="187">
        <f t="shared" si="221"/>
        <v>0</v>
      </c>
      <c r="V1260" s="181">
        <f t="shared" si="222"/>
        <v>-1</v>
      </c>
      <c r="W1260" s="181">
        <f t="shared" si="223"/>
        <v>5200</v>
      </c>
      <c r="X1260" s="181">
        <f t="shared" si="220"/>
        <v>0</v>
      </c>
      <c r="Y1260" s="193"/>
      <c r="AA1260" s="189" t="str">
        <f>'טבלה מרכזת תקן מקור'!A1260</f>
        <v>תשושים-אופק</v>
      </c>
      <c r="AB1260" s="189">
        <f>'טבלה מרכזת תקן מקור'!B1260</f>
        <v>90</v>
      </c>
      <c r="AC1260" s="189" t="str">
        <f>'טבלה מרכזת תקן מקור'!C1260</f>
        <v>ציוד אלקטרוני</v>
      </c>
      <c r="AD1260" s="189" t="str">
        <f>'טבלה מרכזת תקן מקור'!D1260</f>
        <v>ציוד אלקטרוני</v>
      </c>
      <c r="AE1260" s="189" t="str">
        <f>'טבלה מרכזת תקן מקור'!E1260</f>
        <v>מערכת התרעה נגד אש</v>
      </c>
      <c r="AF1260" s="189">
        <f>'טבלה מרכזת תקן מקור'!F1260</f>
        <v>5200</v>
      </c>
      <c r="AG1260" s="189">
        <f>'טבלה מרכזת תקן מקור'!G1260</f>
        <v>1</v>
      </c>
      <c r="AH1260" s="189">
        <f>'טבלה מרכזת תקן מקור'!H1260</f>
        <v>5200</v>
      </c>
    </row>
    <row r="1261" spans="2:34" ht="15" thickBot="1" x14ac:dyDescent="0.25">
      <c r="B1261" s="190" t="str">
        <f>תקן[[#This Row],[סוג מרכז]]</f>
        <v>תשושים-אופק</v>
      </c>
      <c r="C1261" s="190">
        <f>תקן[[#This Row],[גודל מרכז]]</f>
        <v>90</v>
      </c>
      <c r="D1261" s="190" t="str">
        <f>תקן[[#This Row],[סוג פריט]]</f>
        <v>ציוד אלקטרוני</v>
      </c>
      <c r="E1261" s="190" t="str">
        <f>תקן[[#This Row],[קטגוריה]]</f>
        <v>ציוד אלקטרוני</v>
      </c>
      <c r="F1261" s="177" t="str">
        <f>תקן[[#This Row],[תיאור הפריט]]</f>
        <v>מערכת טלפונים</v>
      </c>
      <c r="G1261" s="190">
        <f>תקן[[#This Row],[עלות פריט]]</f>
        <v>6100</v>
      </c>
      <c r="H1261" s="190">
        <f>תקן[[#This Row],[כמות]]</f>
        <v>1</v>
      </c>
      <c r="I1261" s="190">
        <f>תקן[[#This Row],[סהכ עלות]]</f>
        <v>6100</v>
      </c>
      <c r="J1261" s="191"/>
      <c r="K1261" s="179" t="str">
        <f t="shared" si="219"/>
        <v>מערכת טלפונים</v>
      </c>
      <c r="L1261" s="180"/>
      <c r="M1261" s="181">
        <f t="shared" si="217"/>
        <v>-1</v>
      </c>
      <c r="N1261" s="181">
        <f t="shared" si="218"/>
        <v>0</v>
      </c>
      <c r="O1261" s="180"/>
      <c r="P1261" s="192"/>
      <c r="Q1261" s="185" t="str">
        <f t="shared" si="224"/>
        <v>תשושים-אופק</v>
      </c>
      <c r="R1261" s="185">
        <f t="shared" si="225"/>
        <v>90</v>
      </c>
      <c r="S1261" s="185" t="str">
        <f t="shared" si="226"/>
        <v>ציוד אלקטרוני</v>
      </c>
      <c r="T1261" s="186" t="str">
        <f t="shared" si="227"/>
        <v>מערכת טלפונים</v>
      </c>
      <c r="U1261" s="187">
        <f t="shared" si="221"/>
        <v>0</v>
      </c>
      <c r="V1261" s="181">
        <f t="shared" si="222"/>
        <v>-1</v>
      </c>
      <c r="W1261" s="181">
        <f t="shared" si="223"/>
        <v>6100</v>
      </c>
      <c r="X1261" s="181">
        <f t="shared" si="220"/>
        <v>0</v>
      </c>
      <c r="Y1261" s="193"/>
      <c r="AA1261" s="189" t="str">
        <f>'טבלה מרכזת תקן מקור'!A1261</f>
        <v>תשושים-אופק</v>
      </c>
      <c r="AB1261" s="189">
        <f>'טבלה מרכזת תקן מקור'!B1261</f>
        <v>90</v>
      </c>
      <c r="AC1261" s="189" t="str">
        <f>'טבלה מרכזת תקן מקור'!C1261</f>
        <v>ציוד אלקטרוני</v>
      </c>
      <c r="AD1261" s="189" t="str">
        <f>'טבלה מרכזת תקן מקור'!D1261</f>
        <v>ציוד אלקטרוני</v>
      </c>
      <c r="AE1261" s="189" t="str">
        <f>'טבלה מרכזת תקן מקור'!E1261</f>
        <v>מערכת טלפונים</v>
      </c>
      <c r="AF1261" s="189">
        <f>'טבלה מרכזת תקן מקור'!F1261</f>
        <v>6100</v>
      </c>
      <c r="AG1261" s="189">
        <f>'טבלה מרכזת תקן מקור'!G1261</f>
        <v>1</v>
      </c>
      <c r="AH1261" s="189">
        <f>'טבלה מרכזת תקן מקור'!H1261</f>
        <v>6100</v>
      </c>
    </row>
    <row r="1262" spans="2:34" ht="15" thickBot="1" x14ac:dyDescent="0.25">
      <c r="B1262" s="190" t="str">
        <f>תקן[[#This Row],[סוג מרכז]]</f>
        <v>תשושים-אופק</v>
      </c>
      <c r="C1262" s="190">
        <f>תקן[[#This Row],[גודל מרכז]]</f>
        <v>90</v>
      </c>
      <c r="D1262" s="190" t="str">
        <f>תקן[[#This Row],[סוג פריט]]</f>
        <v>ציוד אלקטרוני</v>
      </c>
      <c r="E1262" s="190" t="str">
        <f>תקן[[#This Row],[קטגוריה]]</f>
        <v>ציוד אלקטרוני</v>
      </c>
      <c r="F1262" s="177" t="str">
        <f>תקן[[#This Row],[תיאור הפריט]]</f>
        <v>מערכת כריזת חירום</v>
      </c>
      <c r="G1262" s="190">
        <f>תקן[[#This Row],[עלות פריט]]</f>
        <v>5000</v>
      </c>
      <c r="H1262" s="190">
        <f>תקן[[#This Row],[כמות]]</f>
        <v>1</v>
      </c>
      <c r="I1262" s="190">
        <f>תקן[[#This Row],[סהכ עלות]]</f>
        <v>5000</v>
      </c>
      <c r="J1262" s="191"/>
      <c r="K1262" s="179" t="str">
        <f t="shared" si="219"/>
        <v>מערכת כריזת חירום</v>
      </c>
      <c r="L1262" s="180"/>
      <c r="M1262" s="181">
        <f t="shared" si="217"/>
        <v>-1</v>
      </c>
      <c r="N1262" s="181">
        <f t="shared" si="218"/>
        <v>0</v>
      </c>
      <c r="O1262" s="180"/>
      <c r="P1262" s="192"/>
      <c r="Q1262" s="185" t="str">
        <f t="shared" si="224"/>
        <v>תשושים-אופק</v>
      </c>
      <c r="R1262" s="185">
        <f t="shared" si="225"/>
        <v>90</v>
      </c>
      <c r="S1262" s="185" t="str">
        <f t="shared" si="226"/>
        <v>ציוד אלקטרוני</v>
      </c>
      <c r="T1262" s="186" t="str">
        <f t="shared" si="227"/>
        <v>מערכת כריזת חירום</v>
      </c>
      <c r="U1262" s="187">
        <f t="shared" si="221"/>
        <v>0</v>
      </c>
      <c r="V1262" s="181">
        <f t="shared" si="222"/>
        <v>-1</v>
      </c>
      <c r="W1262" s="181">
        <f t="shared" si="223"/>
        <v>5000</v>
      </c>
      <c r="X1262" s="181">
        <f t="shared" si="220"/>
        <v>0</v>
      </c>
      <c r="Y1262" s="193"/>
      <c r="AA1262" s="189" t="str">
        <f>'טבלה מרכזת תקן מקור'!A1262</f>
        <v>תשושים-אופק</v>
      </c>
      <c r="AB1262" s="189">
        <f>'טבלה מרכזת תקן מקור'!B1262</f>
        <v>90</v>
      </c>
      <c r="AC1262" s="189" t="str">
        <f>'טבלה מרכזת תקן מקור'!C1262</f>
        <v>ציוד אלקטרוני</v>
      </c>
      <c r="AD1262" s="189" t="str">
        <f>'טבלה מרכזת תקן מקור'!D1262</f>
        <v>ציוד אלקטרוני</v>
      </c>
      <c r="AE1262" s="189" t="str">
        <f>'טבלה מרכזת תקן מקור'!E1262</f>
        <v>מערכת כריזת חירום</v>
      </c>
      <c r="AF1262" s="189">
        <f>'טבלה מרכזת תקן מקור'!F1262</f>
        <v>5000</v>
      </c>
      <c r="AG1262" s="189">
        <f>'טבלה מרכזת תקן מקור'!G1262</f>
        <v>1</v>
      </c>
      <c r="AH1262" s="189">
        <f>'טבלה מרכזת תקן מקור'!H1262</f>
        <v>5000</v>
      </c>
    </row>
    <row r="1263" spans="2:34" ht="29.25" thickBot="1" x14ac:dyDescent="0.25">
      <c r="B1263" s="190" t="str">
        <f>תקן[[#This Row],[סוג מרכז]]</f>
        <v>תשושים-אופק</v>
      </c>
      <c r="C1263" s="190">
        <f>תקן[[#This Row],[גודל מרכז]]</f>
        <v>90</v>
      </c>
      <c r="D1263" s="190" t="str">
        <f>תקן[[#This Row],[סוג פריט]]</f>
        <v>ריהוט</v>
      </c>
      <c r="E1263" s="190" t="str">
        <f>תקן[[#This Row],[קטגוריה]]</f>
        <v>חדר מנוחה</v>
      </c>
      <c r="F1263" s="177" t="str">
        <f>תקן[[#This Row],[תיאור הפריט]]</f>
        <v>ארון איחסון (רוחב 80-100 ס"מ)</v>
      </c>
      <c r="G1263" s="190">
        <f>תקן[[#This Row],[עלות פריט]]</f>
        <v>1000</v>
      </c>
      <c r="H1263" s="190">
        <f>תקן[[#This Row],[כמות]]</f>
        <v>1</v>
      </c>
      <c r="I1263" s="190">
        <f>תקן[[#This Row],[סהכ עלות]]</f>
        <v>1000</v>
      </c>
      <c r="J1263" s="191"/>
      <c r="K1263" s="179" t="str">
        <f t="shared" si="219"/>
        <v>ארון איחסון (רוחב 80-100 ס"מ)</v>
      </c>
      <c r="L1263" s="180"/>
      <c r="M1263" s="181">
        <f t="shared" si="217"/>
        <v>-1</v>
      </c>
      <c r="N1263" s="181">
        <f t="shared" si="218"/>
        <v>0</v>
      </c>
      <c r="O1263" s="180"/>
      <c r="P1263" s="192"/>
      <c r="Q1263" s="185" t="str">
        <f t="shared" si="224"/>
        <v>תשושים-אופק</v>
      </c>
      <c r="R1263" s="185">
        <f t="shared" si="225"/>
        <v>90</v>
      </c>
      <c r="S1263" s="185" t="str">
        <f t="shared" si="226"/>
        <v>ריהוט</v>
      </c>
      <c r="T1263" s="186" t="str">
        <f t="shared" si="227"/>
        <v>ארון איחסון (רוחב 80-100 ס"מ)</v>
      </c>
      <c r="U1263" s="187">
        <f t="shared" si="221"/>
        <v>0</v>
      </c>
      <c r="V1263" s="181">
        <f t="shared" si="222"/>
        <v>-1</v>
      </c>
      <c r="W1263" s="181">
        <f t="shared" si="223"/>
        <v>1000</v>
      </c>
      <c r="X1263" s="181">
        <f t="shared" si="220"/>
        <v>0</v>
      </c>
      <c r="Y1263" s="193"/>
      <c r="AA1263" s="189" t="str">
        <f>'טבלה מרכזת תקן מקור'!A1263</f>
        <v>תשושים-אופק</v>
      </c>
      <c r="AB1263" s="189">
        <f>'טבלה מרכזת תקן מקור'!B1263</f>
        <v>90</v>
      </c>
      <c r="AC1263" s="189" t="str">
        <f>'טבלה מרכזת תקן מקור'!C1263</f>
        <v>ריהוט</v>
      </c>
      <c r="AD1263" s="189" t="str">
        <f>'טבלה מרכזת תקן מקור'!D1263</f>
        <v>חדר מנוחה</v>
      </c>
      <c r="AE1263" s="189" t="str">
        <f>'טבלה מרכזת תקן מקור'!E1263</f>
        <v>ארון איחסון (רוחב 80-100 ס"מ)</v>
      </c>
      <c r="AF1263" s="189">
        <f>'טבלה מרכזת תקן מקור'!F1263</f>
        <v>1000</v>
      </c>
      <c r="AG1263" s="189">
        <f>'טבלה מרכזת תקן מקור'!G1263</f>
        <v>1</v>
      </c>
      <c r="AH1263" s="189">
        <f>'טבלה מרכזת תקן מקור'!H1263</f>
        <v>1000</v>
      </c>
    </row>
    <row r="1264" spans="2:34" ht="29.25" thickBot="1" x14ac:dyDescent="0.25">
      <c r="B1264" s="190" t="str">
        <f>תקן[[#This Row],[סוג מרכז]]</f>
        <v>תשושים-אופק</v>
      </c>
      <c r="C1264" s="190">
        <f>תקן[[#This Row],[גודל מרכז]]</f>
        <v>90</v>
      </c>
      <c r="D1264" s="190" t="str">
        <f>תקן[[#This Row],[סוג פריט]]</f>
        <v>ריהוט</v>
      </c>
      <c r="E1264" s="190" t="str">
        <f>תקן[[#This Row],[קטגוריה]]</f>
        <v>חדר ניקיון</v>
      </c>
      <c r="F1264" s="177" t="str">
        <f>תקן[[#This Row],[תיאור הפריט]]</f>
        <v>ארון איחסון (רוחב 80-100 ס"מ)</v>
      </c>
      <c r="G1264" s="190">
        <f>תקן[[#This Row],[עלות פריט]]</f>
        <v>1000</v>
      </c>
      <c r="H1264" s="190">
        <f>תקן[[#This Row],[כמות]]</f>
        <v>1</v>
      </c>
      <c r="I1264" s="190">
        <f>תקן[[#This Row],[סהכ עלות]]</f>
        <v>1000</v>
      </c>
      <c r="J1264" s="191"/>
      <c r="K1264" s="179" t="str">
        <f t="shared" si="219"/>
        <v>ארון איחסון (רוחב 80-100 ס"מ)</v>
      </c>
      <c r="L1264" s="180"/>
      <c r="M1264" s="181">
        <f t="shared" si="217"/>
        <v>-1</v>
      </c>
      <c r="N1264" s="181">
        <f t="shared" si="218"/>
        <v>0</v>
      </c>
      <c r="O1264" s="180"/>
      <c r="P1264" s="192"/>
      <c r="Q1264" s="185" t="str">
        <f t="shared" si="224"/>
        <v>תשושים-אופק</v>
      </c>
      <c r="R1264" s="185">
        <f t="shared" si="225"/>
        <v>90</v>
      </c>
      <c r="S1264" s="185" t="str">
        <f t="shared" si="226"/>
        <v>ריהוט</v>
      </c>
      <c r="T1264" s="186" t="str">
        <f t="shared" si="227"/>
        <v>ארון איחסון (רוחב 80-100 ס"מ)</v>
      </c>
      <c r="U1264" s="187">
        <f t="shared" si="221"/>
        <v>0</v>
      </c>
      <c r="V1264" s="181">
        <f t="shared" si="222"/>
        <v>-1</v>
      </c>
      <c r="W1264" s="181">
        <f t="shared" si="223"/>
        <v>1000</v>
      </c>
      <c r="X1264" s="181">
        <f t="shared" si="220"/>
        <v>0</v>
      </c>
      <c r="Y1264" s="193"/>
      <c r="AA1264" s="189" t="str">
        <f>'טבלה מרכזת תקן מקור'!A1264</f>
        <v>תשושים-אופק</v>
      </c>
      <c r="AB1264" s="189">
        <f>'טבלה מרכזת תקן מקור'!B1264</f>
        <v>90</v>
      </c>
      <c r="AC1264" s="189" t="str">
        <f>'טבלה מרכזת תקן מקור'!C1264</f>
        <v>ריהוט</v>
      </c>
      <c r="AD1264" s="189" t="str">
        <f>'טבלה מרכזת תקן מקור'!D1264</f>
        <v>חדר ניקיון</v>
      </c>
      <c r="AE1264" s="189" t="str">
        <f>'טבלה מרכזת תקן מקור'!E1264</f>
        <v>ארון איחסון (רוחב 80-100 ס"מ)</v>
      </c>
      <c r="AF1264" s="189">
        <f>'טבלה מרכזת תקן מקור'!F1264</f>
        <v>1000</v>
      </c>
      <c r="AG1264" s="189">
        <f>'טבלה מרכזת תקן מקור'!G1264</f>
        <v>1</v>
      </c>
      <c r="AH1264" s="189">
        <f>'טבלה מרכזת תקן מקור'!H1264</f>
        <v>1000</v>
      </c>
    </row>
    <row r="1265" spans="2:34" ht="29.25" thickBot="1" x14ac:dyDescent="0.25">
      <c r="B1265" s="190" t="str">
        <f>תקן[[#This Row],[סוג מרכז]]</f>
        <v>תשושים-אופק</v>
      </c>
      <c r="C1265" s="190">
        <f>תקן[[#This Row],[גודל מרכז]]</f>
        <v>90</v>
      </c>
      <c r="D1265" s="190" t="str">
        <f>תקן[[#This Row],[סוג פריט]]</f>
        <v>ריהוט</v>
      </c>
      <c r="E1265" s="190" t="str">
        <f>תקן[[#This Row],[קטגוריה]]</f>
        <v>חדרי פעילות/תעסוקה</v>
      </c>
      <c r="F1265" s="177" t="str">
        <f>תקן[[#This Row],[תיאור הפריט]]</f>
        <v>ארון איחסון (רוחב 80-100 ס"מ)</v>
      </c>
      <c r="G1265" s="190">
        <f>תקן[[#This Row],[עלות פריט]]</f>
        <v>1000</v>
      </c>
      <c r="H1265" s="190">
        <f>תקן[[#This Row],[כמות]]</f>
        <v>6</v>
      </c>
      <c r="I1265" s="190">
        <f>תקן[[#This Row],[סהכ עלות]]</f>
        <v>6000</v>
      </c>
      <c r="J1265" s="191"/>
      <c r="K1265" s="179" t="str">
        <f t="shared" si="219"/>
        <v>ארון איחסון (רוחב 80-100 ס"מ)</v>
      </c>
      <c r="L1265" s="180"/>
      <c r="M1265" s="181">
        <f t="shared" si="217"/>
        <v>-6</v>
      </c>
      <c r="N1265" s="181">
        <f t="shared" si="218"/>
        <v>0</v>
      </c>
      <c r="O1265" s="180"/>
      <c r="P1265" s="192"/>
      <c r="Q1265" s="185" t="str">
        <f t="shared" si="224"/>
        <v>תשושים-אופק</v>
      </c>
      <c r="R1265" s="185">
        <f t="shared" si="225"/>
        <v>90</v>
      </c>
      <c r="S1265" s="185" t="str">
        <f t="shared" si="226"/>
        <v>ריהוט</v>
      </c>
      <c r="T1265" s="186" t="str">
        <f t="shared" si="227"/>
        <v>ארון איחסון (רוחב 80-100 ס"מ)</v>
      </c>
      <c r="U1265" s="187">
        <f t="shared" si="221"/>
        <v>0</v>
      </c>
      <c r="V1265" s="181">
        <f t="shared" si="222"/>
        <v>-6</v>
      </c>
      <c r="W1265" s="181">
        <f t="shared" si="223"/>
        <v>1000</v>
      </c>
      <c r="X1265" s="181">
        <f t="shared" si="220"/>
        <v>0</v>
      </c>
      <c r="Y1265" s="193"/>
      <c r="AA1265" s="189" t="str">
        <f>'טבלה מרכזת תקן מקור'!A1265</f>
        <v>תשושים-אופק</v>
      </c>
      <c r="AB1265" s="189">
        <f>'טבלה מרכזת תקן מקור'!B1265</f>
        <v>90</v>
      </c>
      <c r="AC1265" s="189" t="str">
        <f>'טבלה מרכזת תקן מקור'!C1265</f>
        <v>ריהוט</v>
      </c>
      <c r="AD1265" s="189" t="str">
        <f>'טבלה מרכזת תקן מקור'!D1265</f>
        <v>חדרי פעילות/תעסוקה</v>
      </c>
      <c r="AE1265" s="189" t="str">
        <f>'טבלה מרכזת תקן מקור'!E1265</f>
        <v>ארון איחסון (רוחב 80-100 ס"מ)</v>
      </c>
      <c r="AF1265" s="189">
        <f>'טבלה מרכזת תקן מקור'!F1265</f>
        <v>1000</v>
      </c>
      <c r="AG1265" s="189">
        <f>'טבלה מרכזת תקן מקור'!G1265</f>
        <v>6</v>
      </c>
      <c r="AH1265" s="189">
        <f>'טבלה מרכזת תקן מקור'!H1265</f>
        <v>6000</v>
      </c>
    </row>
    <row r="1266" spans="2:34" ht="29.25" thickBot="1" x14ac:dyDescent="0.25">
      <c r="B1266" s="190" t="str">
        <f>תקן[[#This Row],[סוג מרכז]]</f>
        <v>תשושים-אופק</v>
      </c>
      <c r="C1266" s="190">
        <f>תקן[[#This Row],[גודל מרכז]]</f>
        <v>90</v>
      </c>
      <c r="D1266" s="190" t="str">
        <f>תקן[[#This Row],[סוג פריט]]</f>
        <v>ריהוט</v>
      </c>
      <c r="E1266" s="190" t="str">
        <f>תקן[[#This Row],[קטגוריה]]</f>
        <v>מחסנים - מטבח, כללי, תעסוקה</v>
      </c>
      <c r="F1266" s="177" t="str">
        <f>תקן[[#This Row],[תיאור הפריט]]</f>
        <v>ארון איחסון (רוחב 80-100 ס"מ)</v>
      </c>
      <c r="G1266" s="190">
        <f>תקן[[#This Row],[עלות פריט]]</f>
        <v>1000</v>
      </c>
      <c r="H1266" s="190">
        <f>תקן[[#This Row],[כמות]]</f>
        <v>4</v>
      </c>
      <c r="I1266" s="190">
        <f>תקן[[#This Row],[סהכ עלות]]</f>
        <v>4000</v>
      </c>
      <c r="J1266" s="191"/>
      <c r="K1266" s="179" t="str">
        <f t="shared" si="219"/>
        <v>ארון איחסון (רוחב 80-100 ס"מ)</v>
      </c>
      <c r="L1266" s="180"/>
      <c r="M1266" s="181">
        <f t="shared" si="217"/>
        <v>-4</v>
      </c>
      <c r="N1266" s="181">
        <f t="shared" si="218"/>
        <v>0</v>
      </c>
      <c r="O1266" s="180"/>
      <c r="P1266" s="192"/>
      <c r="Q1266" s="185" t="str">
        <f t="shared" si="224"/>
        <v>תשושים-אופק</v>
      </c>
      <c r="R1266" s="185">
        <f t="shared" si="225"/>
        <v>90</v>
      </c>
      <c r="S1266" s="185" t="str">
        <f t="shared" si="226"/>
        <v>ריהוט</v>
      </c>
      <c r="T1266" s="186" t="str">
        <f t="shared" si="227"/>
        <v>ארון איחסון (רוחב 80-100 ס"מ)</v>
      </c>
      <c r="U1266" s="187">
        <f t="shared" si="221"/>
        <v>0</v>
      </c>
      <c r="V1266" s="181">
        <f t="shared" si="222"/>
        <v>-4</v>
      </c>
      <c r="W1266" s="181">
        <f t="shared" si="223"/>
        <v>1000</v>
      </c>
      <c r="X1266" s="181">
        <f t="shared" si="220"/>
        <v>0</v>
      </c>
      <c r="Y1266" s="193"/>
      <c r="AA1266" s="189" t="str">
        <f>'טבלה מרכזת תקן מקור'!A1266</f>
        <v>תשושים-אופק</v>
      </c>
      <c r="AB1266" s="189">
        <f>'טבלה מרכזת תקן מקור'!B1266</f>
        <v>90</v>
      </c>
      <c r="AC1266" s="189" t="str">
        <f>'טבלה מרכזת תקן מקור'!C1266</f>
        <v>ריהוט</v>
      </c>
      <c r="AD1266" s="189" t="str">
        <f>'טבלה מרכזת תקן מקור'!D1266</f>
        <v>מחסנים - מטבח, כללי, תעסוקה</v>
      </c>
      <c r="AE1266" s="189" t="str">
        <f>'טבלה מרכזת תקן מקור'!E1266</f>
        <v>ארון איחסון (רוחב 80-100 ס"מ)</v>
      </c>
      <c r="AF1266" s="189">
        <f>'טבלה מרכזת תקן מקור'!F1266</f>
        <v>1000</v>
      </c>
      <c r="AG1266" s="189">
        <f>'טבלה מרכזת תקן מקור'!G1266</f>
        <v>4</v>
      </c>
      <c r="AH1266" s="189">
        <f>'טבלה מרכזת תקן מקור'!H1266</f>
        <v>4000</v>
      </c>
    </row>
    <row r="1267" spans="2:34" ht="29.25" thickBot="1" x14ac:dyDescent="0.25">
      <c r="B1267" s="190" t="str">
        <f>תקן[[#This Row],[סוג מרכז]]</f>
        <v>תשושים-אופק</v>
      </c>
      <c r="C1267" s="190">
        <f>תקן[[#This Row],[גודל מרכז]]</f>
        <v>90</v>
      </c>
      <c r="D1267" s="190" t="str">
        <f>תקן[[#This Row],[סוג פריט]]</f>
        <v>ריהוט</v>
      </c>
      <c r="E1267" s="190" t="str">
        <f>תקן[[#This Row],[קטגוריה]]</f>
        <v>מכבסה</v>
      </c>
      <c r="F1267" s="177" t="str">
        <f>תקן[[#This Row],[תיאור הפריט]]</f>
        <v>ארון איחסון (רוחב 80-100 ס"מ)</v>
      </c>
      <c r="G1267" s="190">
        <f>תקן[[#This Row],[עלות פריט]]</f>
        <v>1000</v>
      </c>
      <c r="H1267" s="190">
        <f>תקן[[#This Row],[כמות]]</f>
        <v>1</v>
      </c>
      <c r="I1267" s="190">
        <f>תקן[[#This Row],[סהכ עלות]]</f>
        <v>1000</v>
      </c>
      <c r="J1267" s="191"/>
      <c r="K1267" s="179" t="str">
        <f t="shared" si="219"/>
        <v>ארון איחסון (רוחב 80-100 ס"מ)</v>
      </c>
      <c r="L1267" s="180"/>
      <c r="M1267" s="181">
        <f t="shared" si="217"/>
        <v>-1</v>
      </c>
      <c r="N1267" s="181">
        <f t="shared" si="218"/>
        <v>0</v>
      </c>
      <c r="O1267" s="180"/>
      <c r="P1267" s="192"/>
      <c r="Q1267" s="185" t="str">
        <f t="shared" si="224"/>
        <v>תשושים-אופק</v>
      </c>
      <c r="R1267" s="185">
        <f t="shared" si="225"/>
        <v>90</v>
      </c>
      <c r="S1267" s="185" t="str">
        <f t="shared" si="226"/>
        <v>ריהוט</v>
      </c>
      <c r="T1267" s="186" t="str">
        <f t="shared" si="227"/>
        <v>ארון איחסון (רוחב 80-100 ס"מ)</v>
      </c>
      <c r="U1267" s="187">
        <f t="shared" si="221"/>
        <v>0</v>
      </c>
      <c r="V1267" s="181">
        <f t="shared" si="222"/>
        <v>-1</v>
      </c>
      <c r="W1267" s="181">
        <f t="shared" si="223"/>
        <v>1000</v>
      </c>
      <c r="X1267" s="181">
        <f t="shared" si="220"/>
        <v>0</v>
      </c>
      <c r="Y1267" s="193"/>
      <c r="AA1267" s="189" t="str">
        <f>'טבלה מרכזת תקן מקור'!A1267</f>
        <v>תשושים-אופק</v>
      </c>
      <c r="AB1267" s="189">
        <f>'טבלה מרכזת תקן מקור'!B1267</f>
        <v>90</v>
      </c>
      <c r="AC1267" s="189" t="str">
        <f>'טבלה מרכזת תקן מקור'!C1267</f>
        <v>ריהוט</v>
      </c>
      <c r="AD1267" s="189" t="str">
        <f>'טבלה מרכזת תקן מקור'!D1267</f>
        <v>מכבסה</v>
      </c>
      <c r="AE1267" s="189" t="str">
        <f>'טבלה מרכזת תקן מקור'!E1267</f>
        <v>ארון איחסון (רוחב 80-100 ס"מ)</v>
      </c>
      <c r="AF1267" s="189">
        <f>'טבלה מרכזת תקן מקור'!F1267</f>
        <v>1000</v>
      </c>
      <c r="AG1267" s="189">
        <f>'טבלה מרכזת תקן מקור'!G1267</f>
        <v>1</v>
      </c>
      <c r="AH1267" s="189">
        <f>'טבלה מרכזת תקן מקור'!H1267</f>
        <v>1000</v>
      </c>
    </row>
    <row r="1268" spans="2:34" ht="29.25" thickBot="1" x14ac:dyDescent="0.25">
      <c r="B1268" s="190" t="str">
        <f>תקן[[#This Row],[סוג מרכז]]</f>
        <v>תשושים-אופק</v>
      </c>
      <c r="C1268" s="190">
        <f>תקן[[#This Row],[גודל מרכז]]</f>
        <v>90</v>
      </c>
      <c r="D1268" s="190" t="str">
        <f>תקן[[#This Row],[סוג פריט]]</f>
        <v>ריהוט</v>
      </c>
      <c r="E1268" s="190" t="str">
        <f>תקן[[#This Row],[קטגוריה]]</f>
        <v>חדר מזכירות וקבלה</v>
      </c>
      <c r="F1268" s="177" t="str">
        <f>תקן[[#This Row],[תיאור הפריט]]</f>
        <v>ארון איחסון משרדי (רוחב כ- 1 מטר)</v>
      </c>
      <c r="G1268" s="190">
        <f>תקן[[#This Row],[עלות פריט]]</f>
        <v>1500</v>
      </c>
      <c r="H1268" s="190">
        <f>תקן[[#This Row],[כמות]]</f>
        <v>2</v>
      </c>
      <c r="I1268" s="190">
        <f>תקן[[#This Row],[סהכ עלות]]</f>
        <v>3000</v>
      </c>
      <c r="J1268" s="191"/>
      <c r="K1268" s="179" t="str">
        <f t="shared" si="219"/>
        <v>ארון איחסון משרדי (רוחב כ- 1 מטר)</v>
      </c>
      <c r="L1268" s="180"/>
      <c r="M1268" s="181">
        <f t="shared" si="217"/>
        <v>-2</v>
      </c>
      <c r="N1268" s="181">
        <f t="shared" si="218"/>
        <v>0</v>
      </c>
      <c r="O1268" s="180"/>
      <c r="P1268" s="192"/>
      <c r="Q1268" s="185" t="str">
        <f t="shared" si="224"/>
        <v>תשושים-אופק</v>
      </c>
      <c r="R1268" s="185">
        <f t="shared" si="225"/>
        <v>90</v>
      </c>
      <c r="S1268" s="185" t="str">
        <f t="shared" si="226"/>
        <v>ריהוט</v>
      </c>
      <c r="T1268" s="186" t="str">
        <f t="shared" si="227"/>
        <v>ארון איחסון משרדי (רוחב כ- 1 מטר)</v>
      </c>
      <c r="U1268" s="187">
        <f t="shared" si="221"/>
        <v>0</v>
      </c>
      <c r="V1268" s="181">
        <f t="shared" si="222"/>
        <v>-2</v>
      </c>
      <c r="W1268" s="181">
        <f t="shared" si="223"/>
        <v>1500</v>
      </c>
      <c r="X1268" s="181">
        <f t="shared" si="220"/>
        <v>0</v>
      </c>
      <c r="Y1268" s="193"/>
      <c r="AA1268" s="189" t="str">
        <f>'טבלה מרכזת תקן מקור'!A1268</f>
        <v>תשושים-אופק</v>
      </c>
      <c r="AB1268" s="189">
        <f>'טבלה מרכזת תקן מקור'!B1268</f>
        <v>90</v>
      </c>
      <c r="AC1268" s="189" t="str">
        <f>'טבלה מרכזת תקן מקור'!C1268</f>
        <v>ריהוט</v>
      </c>
      <c r="AD1268" s="189" t="str">
        <f>'טבלה מרכזת תקן מקור'!D1268</f>
        <v>חדר מזכירות וקבלה</v>
      </c>
      <c r="AE1268" s="189" t="str">
        <f>'טבלה מרכזת תקן מקור'!E1268</f>
        <v>ארון איחסון משרדי (רוחב כ- 1 מטר)</v>
      </c>
      <c r="AF1268" s="189">
        <f>'טבלה מרכזת תקן מקור'!F1268</f>
        <v>1500</v>
      </c>
      <c r="AG1268" s="189">
        <f>'טבלה מרכזת תקן מקור'!G1268</f>
        <v>2</v>
      </c>
      <c r="AH1268" s="189">
        <f>'טבלה מרכזת תקן מקור'!H1268</f>
        <v>3000</v>
      </c>
    </row>
    <row r="1269" spans="2:34" ht="29.25" thickBot="1" x14ac:dyDescent="0.25">
      <c r="B1269" s="190" t="str">
        <f>תקן[[#This Row],[סוג מרכז]]</f>
        <v>תשושים-אופק</v>
      </c>
      <c r="C1269" s="190">
        <f>תקן[[#This Row],[גודל מרכז]]</f>
        <v>90</v>
      </c>
      <c r="D1269" s="190" t="str">
        <f>תקן[[#This Row],[סוג פריט]]</f>
        <v>ריהוט</v>
      </c>
      <c r="E1269" s="190" t="str">
        <f>תקן[[#This Row],[קטגוריה]]</f>
        <v>חדר מחשבים</v>
      </c>
      <c r="F1269" s="177" t="str">
        <f>תקן[[#This Row],[תיאור הפריט]]</f>
        <v>ארון איחסון משרדי (רוחב כ- 1 מטר)</v>
      </c>
      <c r="G1269" s="190">
        <f>תקן[[#This Row],[עלות פריט]]</f>
        <v>1500</v>
      </c>
      <c r="H1269" s="190">
        <f>תקן[[#This Row],[כמות]]</f>
        <v>1</v>
      </c>
      <c r="I1269" s="190">
        <f>תקן[[#This Row],[סהכ עלות]]</f>
        <v>1500</v>
      </c>
      <c r="J1269" s="191"/>
      <c r="K1269" s="179" t="str">
        <f t="shared" si="219"/>
        <v>ארון איחסון משרדי (רוחב כ- 1 מטר)</v>
      </c>
      <c r="L1269" s="180"/>
      <c r="M1269" s="181">
        <f t="shared" si="217"/>
        <v>-1</v>
      </c>
      <c r="N1269" s="181">
        <f t="shared" si="218"/>
        <v>0</v>
      </c>
      <c r="O1269" s="180"/>
      <c r="P1269" s="192"/>
      <c r="Q1269" s="185" t="str">
        <f t="shared" si="224"/>
        <v>תשושים-אופק</v>
      </c>
      <c r="R1269" s="185">
        <f t="shared" si="225"/>
        <v>90</v>
      </c>
      <c r="S1269" s="185" t="str">
        <f t="shared" si="226"/>
        <v>ריהוט</v>
      </c>
      <c r="T1269" s="186" t="str">
        <f t="shared" si="227"/>
        <v>ארון איחסון משרדי (רוחב כ- 1 מטר)</v>
      </c>
      <c r="U1269" s="187">
        <f t="shared" si="221"/>
        <v>0</v>
      </c>
      <c r="V1269" s="181">
        <f t="shared" si="222"/>
        <v>-1</v>
      </c>
      <c r="W1269" s="181">
        <f t="shared" si="223"/>
        <v>1500</v>
      </c>
      <c r="X1269" s="181">
        <f t="shared" si="220"/>
        <v>0</v>
      </c>
      <c r="Y1269" s="193"/>
      <c r="AA1269" s="189" t="str">
        <f>'טבלה מרכזת תקן מקור'!A1269</f>
        <v>תשושים-אופק</v>
      </c>
      <c r="AB1269" s="189">
        <f>'טבלה מרכזת תקן מקור'!B1269</f>
        <v>90</v>
      </c>
      <c r="AC1269" s="189" t="str">
        <f>'טבלה מרכזת תקן מקור'!C1269</f>
        <v>ריהוט</v>
      </c>
      <c r="AD1269" s="189" t="str">
        <f>'טבלה מרכזת תקן מקור'!D1269</f>
        <v>חדר מחשבים</v>
      </c>
      <c r="AE1269" s="189" t="str">
        <f>'טבלה מרכזת תקן מקור'!E1269</f>
        <v>ארון איחסון משרדי (רוחב כ- 1 מטר)</v>
      </c>
      <c r="AF1269" s="189">
        <f>'טבלה מרכזת תקן מקור'!F1269</f>
        <v>1500</v>
      </c>
      <c r="AG1269" s="189">
        <f>'טבלה מרכזת תקן מקור'!G1269</f>
        <v>1</v>
      </c>
      <c r="AH1269" s="189">
        <f>'טבלה מרכזת תקן מקור'!H1269</f>
        <v>1500</v>
      </c>
    </row>
    <row r="1270" spans="2:34" ht="29.25" thickBot="1" x14ac:dyDescent="0.25">
      <c r="B1270" s="190" t="str">
        <f>תקן[[#This Row],[סוג מרכז]]</f>
        <v>תשושים-אופק</v>
      </c>
      <c r="C1270" s="190">
        <f>תקן[[#This Row],[גודל מרכז]]</f>
        <v>90</v>
      </c>
      <c r="D1270" s="190" t="str">
        <f>תקן[[#This Row],[סוג פריט]]</f>
        <v>ריהוט</v>
      </c>
      <c r="E1270" s="190" t="str">
        <f>תקן[[#This Row],[קטגוריה]]</f>
        <v>חדר מנהל</v>
      </c>
      <c r="F1270" s="177" t="str">
        <f>תקן[[#This Row],[תיאור הפריט]]</f>
        <v>ארון איחסון משרדי (רוחב כ- 1 מטר)</v>
      </c>
      <c r="G1270" s="190">
        <f>תקן[[#This Row],[עלות פריט]]</f>
        <v>1500</v>
      </c>
      <c r="H1270" s="190">
        <f>תקן[[#This Row],[כמות]]</f>
        <v>1</v>
      </c>
      <c r="I1270" s="190">
        <f>תקן[[#This Row],[סהכ עלות]]</f>
        <v>1500</v>
      </c>
      <c r="J1270" s="191"/>
      <c r="K1270" s="179" t="str">
        <f t="shared" si="219"/>
        <v>ארון איחסון משרדי (רוחב כ- 1 מטר)</v>
      </c>
      <c r="L1270" s="180"/>
      <c r="M1270" s="181">
        <f t="shared" si="217"/>
        <v>-1</v>
      </c>
      <c r="N1270" s="181">
        <f t="shared" si="218"/>
        <v>0</v>
      </c>
      <c r="O1270" s="180"/>
      <c r="P1270" s="192"/>
      <c r="Q1270" s="185" t="str">
        <f t="shared" si="224"/>
        <v>תשושים-אופק</v>
      </c>
      <c r="R1270" s="185">
        <f t="shared" si="225"/>
        <v>90</v>
      </c>
      <c r="S1270" s="185" t="str">
        <f t="shared" si="226"/>
        <v>ריהוט</v>
      </c>
      <c r="T1270" s="186" t="str">
        <f t="shared" si="227"/>
        <v>ארון איחסון משרדי (רוחב כ- 1 מטר)</v>
      </c>
      <c r="U1270" s="187">
        <f t="shared" si="221"/>
        <v>0</v>
      </c>
      <c r="V1270" s="181">
        <f t="shared" si="222"/>
        <v>-1</v>
      </c>
      <c r="W1270" s="181">
        <f t="shared" si="223"/>
        <v>1500</v>
      </c>
      <c r="X1270" s="181">
        <f t="shared" si="220"/>
        <v>0</v>
      </c>
      <c r="Y1270" s="193"/>
      <c r="AA1270" s="189" t="str">
        <f>'טבלה מרכזת תקן מקור'!A1270</f>
        <v>תשושים-אופק</v>
      </c>
      <c r="AB1270" s="189">
        <f>'טבלה מרכזת תקן מקור'!B1270</f>
        <v>90</v>
      </c>
      <c r="AC1270" s="189" t="str">
        <f>'טבלה מרכזת תקן מקור'!C1270</f>
        <v>ריהוט</v>
      </c>
      <c r="AD1270" s="189" t="str">
        <f>'טבלה מרכזת תקן מקור'!D1270</f>
        <v>חדר מנהל</v>
      </c>
      <c r="AE1270" s="189" t="str">
        <f>'טבלה מרכזת תקן מקור'!E1270</f>
        <v>ארון איחסון משרדי (רוחב כ- 1 מטר)</v>
      </c>
      <c r="AF1270" s="189">
        <f>'טבלה מרכזת תקן מקור'!F1270</f>
        <v>1500</v>
      </c>
      <c r="AG1270" s="189">
        <f>'טבלה מרכזת תקן מקור'!G1270</f>
        <v>1</v>
      </c>
      <c r="AH1270" s="189">
        <f>'טבלה מרכזת תקן מקור'!H1270</f>
        <v>1500</v>
      </c>
    </row>
    <row r="1271" spans="2:34" ht="29.25" thickBot="1" x14ac:dyDescent="0.25">
      <c r="B1271" s="190" t="str">
        <f>תקן[[#This Row],[סוג מרכז]]</f>
        <v>תשושים-אופק</v>
      </c>
      <c r="C1271" s="190">
        <f>תקן[[#This Row],[גודל מרכז]]</f>
        <v>90</v>
      </c>
      <c r="D1271" s="190" t="str">
        <f>תקן[[#This Row],[סוג פריט]]</f>
        <v>ריהוט</v>
      </c>
      <c r="E1271" s="190" t="str">
        <f>תקן[[#This Row],[קטגוריה]]</f>
        <v>חדרי צוות/רב תחומי</v>
      </c>
      <c r="F1271" s="177" t="str">
        <f>תקן[[#This Row],[תיאור הפריט]]</f>
        <v>ארון איחסון משרדי (רוחב כ- 1 מטר)</v>
      </c>
      <c r="G1271" s="190">
        <f>תקן[[#This Row],[עלות פריט]]</f>
        <v>1500</v>
      </c>
      <c r="H1271" s="190">
        <f>תקן[[#This Row],[כמות]]</f>
        <v>3</v>
      </c>
      <c r="I1271" s="190">
        <f>תקן[[#This Row],[סהכ עלות]]</f>
        <v>4500</v>
      </c>
      <c r="J1271" s="191"/>
      <c r="K1271" s="179" t="str">
        <f t="shared" si="219"/>
        <v>ארון איחסון משרדי (רוחב כ- 1 מטר)</v>
      </c>
      <c r="L1271" s="180"/>
      <c r="M1271" s="181">
        <f t="shared" si="217"/>
        <v>-3</v>
      </c>
      <c r="N1271" s="181">
        <f t="shared" si="218"/>
        <v>0</v>
      </c>
      <c r="O1271" s="180"/>
      <c r="P1271" s="192"/>
      <c r="Q1271" s="185" t="str">
        <f t="shared" si="224"/>
        <v>תשושים-אופק</v>
      </c>
      <c r="R1271" s="185">
        <f t="shared" si="225"/>
        <v>90</v>
      </c>
      <c r="S1271" s="185" t="str">
        <f t="shared" si="226"/>
        <v>ריהוט</v>
      </c>
      <c r="T1271" s="186" t="str">
        <f t="shared" si="227"/>
        <v>ארון איחסון משרדי (רוחב כ- 1 מטר)</v>
      </c>
      <c r="U1271" s="187">
        <f t="shared" si="221"/>
        <v>0</v>
      </c>
      <c r="V1271" s="181">
        <f t="shared" si="222"/>
        <v>-3</v>
      </c>
      <c r="W1271" s="181">
        <f t="shared" si="223"/>
        <v>1500</v>
      </c>
      <c r="X1271" s="181">
        <f t="shared" si="220"/>
        <v>0</v>
      </c>
      <c r="Y1271" s="193"/>
      <c r="AA1271" s="189" t="str">
        <f>'טבלה מרכזת תקן מקור'!A1271</f>
        <v>תשושים-אופק</v>
      </c>
      <c r="AB1271" s="189">
        <f>'טבלה מרכזת תקן מקור'!B1271</f>
        <v>90</v>
      </c>
      <c r="AC1271" s="189" t="str">
        <f>'טבלה מרכזת תקן מקור'!C1271</f>
        <v>ריהוט</v>
      </c>
      <c r="AD1271" s="189" t="str">
        <f>'טבלה מרכזת תקן מקור'!D1271</f>
        <v>חדרי צוות/רב תחומי</v>
      </c>
      <c r="AE1271" s="189" t="str">
        <f>'טבלה מרכזת תקן מקור'!E1271</f>
        <v>ארון איחסון משרדי (רוחב כ- 1 מטר)</v>
      </c>
      <c r="AF1271" s="189">
        <f>'טבלה מרכזת תקן מקור'!F1271</f>
        <v>1500</v>
      </c>
      <c r="AG1271" s="189">
        <f>'טבלה מרכזת תקן מקור'!G1271</f>
        <v>3</v>
      </c>
      <c r="AH1271" s="189">
        <f>'טבלה מרכזת תקן מקור'!H1271</f>
        <v>4500</v>
      </c>
    </row>
    <row r="1272" spans="2:34" ht="15" thickBot="1" x14ac:dyDescent="0.25">
      <c r="B1272" s="190" t="str">
        <f>תקן[[#This Row],[סוג מרכז]]</f>
        <v>תשושים-אופק</v>
      </c>
      <c r="C1272" s="190">
        <f>תקן[[#This Row],[גודל מרכז]]</f>
        <v>90</v>
      </c>
      <c r="D1272" s="190" t="str">
        <f>תקן[[#This Row],[סוג פריט]]</f>
        <v>ריהוט</v>
      </c>
      <c r="E1272" s="190" t="str">
        <f>תקן[[#This Row],[קטגוריה]]</f>
        <v>חדר מזכירות וקבלה</v>
      </c>
      <c r="F1272" s="177" t="str">
        <f>תקן[[#This Row],[תיאור הפריט]]</f>
        <v>ארון ארכיב</v>
      </c>
      <c r="G1272" s="190">
        <f>תקן[[#This Row],[עלות פריט]]</f>
        <v>1500</v>
      </c>
      <c r="H1272" s="190">
        <f>תקן[[#This Row],[כמות]]</f>
        <v>1</v>
      </c>
      <c r="I1272" s="190">
        <f>תקן[[#This Row],[סהכ עלות]]</f>
        <v>1500</v>
      </c>
      <c r="J1272" s="191"/>
      <c r="K1272" s="179" t="str">
        <f t="shared" si="219"/>
        <v>ארון ארכיב</v>
      </c>
      <c r="L1272" s="180"/>
      <c r="M1272" s="181">
        <f t="shared" si="217"/>
        <v>-1</v>
      </c>
      <c r="N1272" s="181">
        <f t="shared" si="218"/>
        <v>0</v>
      </c>
      <c r="O1272" s="180"/>
      <c r="P1272" s="192"/>
      <c r="Q1272" s="185" t="str">
        <f t="shared" si="224"/>
        <v>תשושים-אופק</v>
      </c>
      <c r="R1272" s="185">
        <f t="shared" si="225"/>
        <v>90</v>
      </c>
      <c r="S1272" s="185" t="str">
        <f t="shared" si="226"/>
        <v>ריהוט</v>
      </c>
      <c r="T1272" s="186" t="str">
        <f t="shared" si="227"/>
        <v>ארון ארכיב</v>
      </c>
      <c r="U1272" s="187">
        <f t="shared" si="221"/>
        <v>0</v>
      </c>
      <c r="V1272" s="181">
        <f t="shared" si="222"/>
        <v>-1</v>
      </c>
      <c r="W1272" s="181">
        <f t="shared" si="223"/>
        <v>1500</v>
      </c>
      <c r="X1272" s="181">
        <f t="shared" si="220"/>
        <v>0</v>
      </c>
      <c r="Y1272" s="193"/>
      <c r="AA1272" s="189" t="str">
        <f>'טבלה מרכזת תקן מקור'!A1272</f>
        <v>תשושים-אופק</v>
      </c>
      <c r="AB1272" s="189">
        <f>'טבלה מרכזת תקן מקור'!B1272</f>
        <v>90</v>
      </c>
      <c r="AC1272" s="189" t="str">
        <f>'טבלה מרכזת תקן מקור'!C1272</f>
        <v>ריהוט</v>
      </c>
      <c r="AD1272" s="189" t="str">
        <f>'טבלה מרכזת תקן מקור'!D1272</f>
        <v>חדר מזכירות וקבלה</v>
      </c>
      <c r="AE1272" s="189" t="str">
        <f>'טבלה מרכזת תקן מקור'!E1272</f>
        <v>ארון ארכיב</v>
      </c>
      <c r="AF1272" s="189">
        <f>'טבלה מרכזת תקן מקור'!F1272</f>
        <v>1500</v>
      </c>
      <c r="AG1272" s="189">
        <f>'טבלה מרכזת תקן מקור'!G1272</f>
        <v>1</v>
      </c>
      <c r="AH1272" s="189">
        <f>'טבלה מרכזת תקן מקור'!H1272</f>
        <v>1500</v>
      </c>
    </row>
    <row r="1273" spans="2:34" ht="29.25" thickBot="1" x14ac:dyDescent="0.25">
      <c r="B1273" s="190" t="str">
        <f>תקן[[#This Row],[סוג מרכז]]</f>
        <v>תשושים-אופק</v>
      </c>
      <c r="C1273" s="190">
        <f>תקן[[#This Row],[גודל מרכז]]</f>
        <v>90</v>
      </c>
      <c r="D1273" s="190" t="str">
        <f>תקן[[#This Row],[סוג פריט]]</f>
        <v>ריהוט</v>
      </c>
      <c r="E1273" s="190" t="str">
        <f>תקן[[#This Row],[קטגוריה]]</f>
        <v>מלתחה</v>
      </c>
      <c r="F1273" s="177" t="str">
        <f>תקן[[#This Row],[תיאור הפריט]]</f>
        <v>ארון לתליית מעילים (רוחב 1 מטר)</v>
      </c>
      <c r="G1273" s="190">
        <f>תקן[[#This Row],[עלות פריט]]</f>
        <v>1000</v>
      </c>
      <c r="H1273" s="190">
        <f>תקן[[#This Row],[כמות]]</f>
        <v>3</v>
      </c>
      <c r="I1273" s="190">
        <f>תקן[[#This Row],[סהכ עלות]]</f>
        <v>3000</v>
      </c>
      <c r="J1273" s="191"/>
      <c r="K1273" s="179" t="str">
        <f t="shared" si="219"/>
        <v>ארון לתליית מעילים (רוחב 1 מטר)</v>
      </c>
      <c r="L1273" s="180"/>
      <c r="M1273" s="181">
        <f t="shared" si="217"/>
        <v>-3</v>
      </c>
      <c r="N1273" s="181">
        <f t="shared" si="218"/>
        <v>0</v>
      </c>
      <c r="O1273" s="180"/>
      <c r="P1273" s="192"/>
      <c r="Q1273" s="185" t="str">
        <f t="shared" si="224"/>
        <v>תשושים-אופק</v>
      </c>
      <c r="R1273" s="185">
        <f t="shared" si="225"/>
        <v>90</v>
      </c>
      <c r="S1273" s="185" t="str">
        <f t="shared" si="226"/>
        <v>ריהוט</v>
      </c>
      <c r="T1273" s="186" t="str">
        <f t="shared" si="227"/>
        <v>ארון לתליית מעילים (רוחב 1 מטר)</v>
      </c>
      <c r="U1273" s="187">
        <f t="shared" si="221"/>
        <v>0</v>
      </c>
      <c r="V1273" s="181">
        <f t="shared" si="222"/>
        <v>-3</v>
      </c>
      <c r="W1273" s="181">
        <f t="shared" si="223"/>
        <v>1000</v>
      </c>
      <c r="X1273" s="181">
        <f t="shared" si="220"/>
        <v>0</v>
      </c>
      <c r="Y1273" s="193"/>
      <c r="AA1273" s="189" t="str">
        <f>'טבלה מרכזת תקן מקור'!A1273</f>
        <v>תשושים-אופק</v>
      </c>
      <c r="AB1273" s="189">
        <f>'טבלה מרכזת תקן מקור'!B1273</f>
        <v>90</v>
      </c>
      <c r="AC1273" s="189" t="str">
        <f>'טבלה מרכזת תקן מקור'!C1273</f>
        <v>ריהוט</v>
      </c>
      <c r="AD1273" s="189" t="str">
        <f>'טבלה מרכזת תקן מקור'!D1273</f>
        <v>מלתחה</v>
      </c>
      <c r="AE1273" s="189" t="str">
        <f>'טבלה מרכזת תקן מקור'!E1273</f>
        <v>ארון לתליית מעילים (רוחב 1 מטר)</v>
      </c>
      <c r="AF1273" s="189">
        <f>'טבלה מרכזת תקן מקור'!F1273</f>
        <v>1000</v>
      </c>
      <c r="AG1273" s="189">
        <f>'טבלה מרכזת תקן מקור'!G1273</f>
        <v>3</v>
      </c>
      <c r="AH1273" s="189">
        <f>'טבלה מרכזת תקן מקור'!H1273</f>
        <v>3000</v>
      </c>
    </row>
    <row r="1274" spans="2:34" ht="29.25" thickBot="1" x14ac:dyDescent="0.25">
      <c r="B1274" s="190" t="str">
        <f>תקן[[#This Row],[סוג מרכז]]</f>
        <v>תשושים-אופק</v>
      </c>
      <c r="C1274" s="190">
        <f>תקן[[#This Row],[גודל מרכז]]</f>
        <v>90</v>
      </c>
      <c r="D1274" s="190" t="str">
        <f>תקן[[#This Row],[סוג פריט]]</f>
        <v>ריהוט</v>
      </c>
      <c r="E1274" s="190" t="str">
        <f>תקן[[#This Row],[קטגוריה]]</f>
        <v>שירותי צוות ומלתחה</v>
      </c>
      <c r="F1274" s="177" t="str">
        <f>תקן[[#This Row],[תיאור הפריט]]</f>
        <v>ארון לתליית מעילים (רוחב 1 מטר)</v>
      </c>
      <c r="G1274" s="190">
        <f>תקן[[#This Row],[עלות פריט]]</f>
        <v>1000</v>
      </c>
      <c r="H1274" s="190">
        <f>תקן[[#This Row],[כמות]]</f>
        <v>1</v>
      </c>
      <c r="I1274" s="190">
        <f>תקן[[#This Row],[סהכ עלות]]</f>
        <v>1000</v>
      </c>
      <c r="J1274" s="191"/>
      <c r="K1274" s="179" t="str">
        <f t="shared" si="219"/>
        <v>ארון לתליית מעילים (רוחב 1 מטר)</v>
      </c>
      <c r="L1274" s="180"/>
      <c r="M1274" s="181">
        <f t="shared" si="217"/>
        <v>-1</v>
      </c>
      <c r="N1274" s="181">
        <f t="shared" si="218"/>
        <v>0</v>
      </c>
      <c r="O1274" s="180"/>
      <c r="P1274" s="192"/>
      <c r="Q1274" s="185" t="str">
        <f t="shared" si="224"/>
        <v>תשושים-אופק</v>
      </c>
      <c r="R1274" s="185">
        <f t="shared" si="225"/>
        <v>90</v>
      </c>
      <c r="S1274" s="185" t="str">
        <f t="shared" si="226"/>
        <v>ריהוט</v>
      </c>
      <c r="T1274" s="186" t="str">
        <f t="shared" si="227"/>
        <v>ארון לתליית מעילים (רוחב 1 מטר)</v>
      </c>
      <c r="U1274" s="187">
        <f t="shared" si="221"/>
        <v>0</v>
      </c>
      <c r="V1274" s="181">
        <f t="shared" si="222"/>
        <v>-1</v>
      </c>
      <c r="W1274" s="181">
        <f t="shared" si="223"/>
        <v>1000</v>
      </c>
      <c r="X1274" s="181">
        <f t="shared" si="220"/>
        <v>0</v>
      </c>
      <c r="Y1274" s="193"/>
      <c r="AA1274" s="189" t="str">
        <f>'טבלה מרכזת תקן מקור'!A1274</f>
        <v>תשושים-אופק</v>
      </c>
      <c r="AB1274" s="189">
        <f>'טבלה מרכזת תקן מקור'!B1274</f>
        <v>90</v>
      </c>
      <c r="AC1274" s="189" t="str">
        <f>'טבלה מרכזת תקן מקור'!C1274</f>
        <v>ריהוט</v>
      </c>
      <c r="AD1274" s="189" t="str">
        <f>'טבלה מרכזת תקן מקור'!D1274</f>
        <v>שירותי צוות ומלתחה</v>
      </c>
      <c r="AE1274" s="189" t="str">
        <f>'טבלה מרכזת תקן מקור'!E1274</f>
        <v>ארון לתליית מעילים (רוחב 1 מטר)</v>
      </c>
      <c r="AF1274" s="189">
        <f>'טבלה מרכזת תקן מקור'!F1274</f>
        <v>1000</v>
      </c>
      <c r="AG1274" s="189">
        <f>'טבלה מרכזת תקן מקור'!G1274</f>
        <v>1</v>
      </c>
      <c r="AH1274" s="189">
        <f>'טבלה מרכזת תקן מקור'!H1274</f>
        <v>1000</v>
      </c>
    </row>
    <row r="1275" spans="2:34" ht="15" thickBot="1" x14ac:dyDescent="0.25">
      <c r="B1275" s="190" t="str">
        <f>תקן[[#This Row],[סוג מרכז]]</f>
        <v>תשושים-אופק</v>
      </c>
      <c r="C1275" s="190">
        <f>תקן[[#This Row],[גודל מרכז]]</f>
        <v>90</v>
      </c>
      <c r="D1275" s="190" t="str">
        <f>תקן[[#This Row],[סוג פריט]]</f>
        <v>ריהוט</v>
      </c>
      <c r="E1275" s="190" t="str">
        <f>תקן[[#This Row],[קטגוריה]]</f>
        <v>חדר מזכירות וקבלה</v>
      </c>
      <c r="F1275" s="177" t="str">
        <f>תקן[[#This Row],[תיאור הפריט]]</f>
        <v>ארון משרדי נמוך</v>
      </c>
      <c r="G1275" s="190">
        <f>תקן[[#This Row],[עלות פריט]]</f>
        <v>1200</v>
      </c>
      <c r="H1275" s="190">
        <f>תקן[[#This Row],[כמות]]</f>
        <v>1</v>
      </c>
      <c r="I1275" s="190">
        <f>תקן[[#This Row],[סהכ עלות]]</f>
        <v>1200</v>
      </c>
      <c r="J1275" s="191"/>
      <c r="K1275" s="179" t="str">
        <f t="shared" si="219"/>
        <v>ארון משרדי נמוך</v>
      </c>
      <c r="L1275" s="180"/>
      <c r="M1275" s="181">
        <f t="shared" si="217"/>
        <v>-1</v>
      </c>
      <c r="N1275" s="181">
        <f t="shared" si="218"/>
        <v>0</v>
      </c>
      <c r="O1275" s="180"/>
      <c r="P1275" s="192"/>
      <c r="Q1275" s="185" t="str">
        <f t="shared" si="224"/>
        <v>תשושים-אופק</v>
      </c>
      <c r="R1275" s="185">
        <f t="shared" si="225"/>
        <v>90</v>
      </c>
      <c r="S1275" s="185" t="str">
        <f t="shared" si="226"/>
        <v>ריהוט</v>
      </c>
      <c r="T1275" s="186" t="str">
        <f t="shared" si="227"/>
        <v>ארון משרדי נמוך</v>
      </c>
      <c r="U1275" s="187">
        <f t="shared" si="221"/>
        <v>0</v>
      </c>
      <c r="V1275" s="181">
        <f t="shared" si="222"/>
        <v>-1</v>
      </c>
      <c r="W1275" s="181">
        <f t="shared" si="223"/>
        <v>1200</v>
      </c>
      <c r="X1275" s="181">
        <f t="shared" si="220"/>
        <v>0</v>
      </c>
      <c r="Y1275" s="193"/>
      <c r="AA1275" s="189" t="str">
        <f>'טבלה מרכזת תקן מקור'!A1275</f>
        <v>תשושים-אופק</v>
      </c>
      <c r="AB1275" s="189">
        <f>'טבלה מרכזת תקן מקור'!B1275</f>
        <v>90</v>
      </c>
      <c r="AC1275" s="189" t="str">
        <f>'טבלה מרכזת תקן מקור'!C1275</f>
        <v>ריהוט</v>
      </c>
      <c r="AD1275" s="189" t="str">
        <f>'טבלה מרכזת תקן מקור'!D1275</f>
        <v>חדר מזכירות וקבלה</v>
      </c>
      <c r="AE1275" s="189" t="str">
        <f>'טבלה מרכזת תקן מקור'!E1275</f>
        <v>ארון משרדי נמוך</v>
      </c>
      <c r="AF1275" s="189">
        <f>'טבלה מרכזת תקן מקור'!F1275</f>
        <v>1200</v>
      </c>
      <c r="AG1275" s="189">
        <f>'טבלה מרכזת תקן מקור'!G1275</f>
        <v>1</v>
      </c>
      <c r="AH1275" s="189">
        <f>'טבלה מרכזת תקן מקור'!H1275</f>
        <v>1200</v>
      </c>
    </row>
    <row r="1276" spans="2:34" ht="15" thickBot="1" x14ac:dyDescent="0.25">
      <c r="B1276" s="190" t="str">
        <f>תקן[[#This Row],[סוג מרכז]]</f>
        <v>תשושים-אופק</v>
      </c>
      <c r="C1276" s="190">
        <f>תקן[[#This Row],[גודל מרכז]]</f>
        <v>90</v>
      </c>
      <c r="D1276" s="190" t="str">
        <f>תקן[[#This Row],[סוג פריט]]</f>
        <v>ריהוט</v>
      </c>
      <c r="E1276" s="190" t="str">
        <f>תקן[[#This Row],[קטגוריה]]</f>
        <v>חדר מנהל</v>
      </c>
      <c r="F1276" s="177" t="str">
        <f>תקן[[#This Row],[תיאור הפריט]]</f>
        <v>ארון משרדי נמוך</v>
      </c>
      <c r="G1276" s="190">
        <f>תקן[[#This Row],[עלות פריט]]</f>
        <v>1200</v>
      </c>
      <c r="H1276" s="190">
        <f>תקן[[#This Row],[כמות]]</f>
        <v>1</v>
      </c>
      <c r="I1276" s="190">
        <f>תקן[[#This Row],[סהכ עלות]]</f>
        <v>1200</v>
      </c>
      <c r="J1276" s="191"/>
      <c r="K1276" s="179" t="str">
        <f t="shared" si="219"/>
        <v>ארון משרדי נמוך</v>
      </c>
      <c r="L1276" s="180"/>
      <c r="M1276" s="181">
        <f t="shared" si="217"/>
        <v>-1</v>
      </c>
      <c r="N1276" s="181">
        <f t="shared" si="218"/>
        <v>0</v>
      </c>
      <c r="O1276" s="180"/>
      <c r="P1276" s="192"/>
      <c r="Q1276" s="185" t="str">
        <f t="shared" si="224"/>
        <v>תשושים-אופק</v>
      </c>
      <c r="R1276" s="185">
        <f t="shared" si="225"/>
        <v>90</v>
      </c>
      <c r="S1276" s="185" t="str">
        <f t="shared" si="226"/>
        <v>ריהוט</v>
      </c>
      <c r="T1276" s="186" t="str">
        <f t="shared" si="227"/>
        <v>ארון משרדי נמוך</v>
      </c>
      <c r="U1276" s="187">
        <f t="shared" si="221"/>
        <v>0</v>
      </c>
      <c r="V1276" s="181">
        <f t="shared" si="222"/>
        <v>-1</v>
      </c>
      <c r="W1276" s="181">
        <f t="shared" si="223"/>
        <v>1200</v>
      </c>
      <c r="X1276" s="181">
        <f t="shared" si="220"/>
        <v>0</v>
      </c>
      <c r="Y1276" s="193"/>
      <c r="AA1276" s="189" t="str">
        <f>'טבלה מרכזת תקן מקור'!A1276</f>
        <v>תשושים-אופק</v>
      </c>
      <c r="AB1276" s="189">
        <f>'טבלה מרכזת תקן מקור'!B1276</f>
        <v>90</v>
      </c>
      <c r="AC1276" s="189" t="str">
        <f>'טבלה מרכזת תקן מקור'!C1276</f>
        <v>ריהוט</v>
      </c>
      <c r="AD1276" s="189" t="str">
        <f>'טבלה מרכזת תקן מקור'!D1276</f>
        <v>חדר מנהל</v>
      </c>
      <c r="AE1276" s="189" t="str">
        <f>'טבלה מרכזת תקן מקור'!E1276</f>
        <v>ארון משרדי נמוך</v>
      </c>
      <c r="AF1276" s="189">
        <f>'טבלה מרכזת תקן מקור'!F1276</f>
        <v>1200</v>
      </c>
      <c r="AG1276" s="189">
        <f>'טבלה מרכזת תקן מקור'!G1276</f>
        <v>1</v>
      </c>
      <c r="AH1276" s="189">
        <f>'טבלה מרכזת תקן מקור'!H1276</f>
        <v>1200</v>
      </c>
    </row>
    <row r="1277" spans="2:34" ht="15" thickBot="1" x14ac:dyDescent="0.25">
      <c r="B1277" s="190" t="str">
        <f>תקן[[#This Row],[סוג מרכז]]</f>
        <v>תשושים-אופק</v>
      </c>
      <c r="C1277" s="190">
        <f>תקן[[#This Row],[גודל מרכז]]</f>
        <v>90</v>
      </c>
      <c r="D1277" s="190" t="str">
        <f>תקן[[#This Row],[סוג פריט]]</f>
        <v>ריהוט</v>
      </c>
      <c r="E1277" s="190" t="str">
        <f>תקן[[#This Row],[קטגוריה]]</f>
        <v>חדרי צוות/רב תחומי</v>
      </c>
      <c r="F1277" s="177" t="str">
        <f>תקן[[#This Row],[תיאור הפריט]]</f>
        <v>ארון עזרה ראשונה</v>
      </c>
      <c r="G1277" s="190">
        <f>תקן[[#This Row],[עלות פריט]]</f>
        <v>400</v>
      </c>
      <c r="H1277" s="190">
        <f>תקן[[#This Row],[כמות]]</f>
        <v>1</v>
      </c>
      <c r="I1277" s="190">
        <f>תקן[[#This Row],[סהכ עלות]]</f>
        <v>400</v>
      </c>
      <c r="J1277" s="191"/>
      <c r="K1277" s="179" t="str">
        <f t="shared" si="219"/>
        <v>ארון עזרה ראשונה</v>
      </c>
      <c r="L1277" s="180"/>
      <c r="M1277" s="181">
        <f t="shared" si="217"/>
        <v>-1</v>
      </c>
      <c r="N1277" s="181">
        <f t="shared" si="218"/>
        <v>0</v>
      </c>
      <c r="O1277" s="180"/>
      <c r="P1277" s="192"/>
      <c r="Q1277" s="185" t="str">
        <f t="shared" si="224"/>
        <v>תשושים-אופק</v>
      </c>
      <c r="R1277" s="185">
        <f t="shared" si="225"/>
        <v>90</v>
      </c>
      <c r="S1277" s="185" t="str">
        <f t="shared" si="226"/>
        <v>ריהוט</v>
      </c>
      <c r="T1277" s="186" t="str">
        <f t="shared" si="227"/>
        <v>ארון עזרה ראשונה</v>
      </c>
      <c r="U1277" s="187">
        <f t="shared" si="221"/>
        <v>0</v>
      </c>
      <c r="V1277" s="181">
        <f t="shared" si="222"/>
        <v>-1</v>
      </c>
      <c r="W1277" s="181">
        <f t="shared" si="223"/>
        <v>400</v>
      </c>
      <c r="X1277" s="181">
        <f t="shared" si="220"/>
        <v>0</v>
      </c>
      <c r="Y1277" s="193"/>
      <c r="AA1277" s="189" t="str">
        <f>'טבלה מרכזת תקן מקור'!A1277</f>
        <v>תשושים-אופק</v>
      </c>
      <c r="AB1277" s="189">
        <f>'טבלה מרכזת תקן מקור'!B1277</f>
        <v>90</v>
      </c>
      <c r="AC1277" s="189" t="str">
        <f>'טבלה מרכזת תקן מקור'!C1277</f>
        <v>ריהוט</v>
      </c>
      <c r="AD1277" s="189" t="str">
        <f>'טבלה מרכזת תקן מקור'!D1277</f>
        <v>חדרי צוות/רב תחומי</v>
      </c>
      <c r="AE1277" s="189" t="str">
        <f>'טבלה מרכזת תקן מקור'!E1277</f>
        <v>ארון עזרה ראשונה</v>
      </c>
      <c r="AF1277" s="189">
        <f>'טבלה מרכזת תקן מקור'!F1277</f>
        <v>400</v>
      </c>
      <c r="AG1277" s="189">
        <f>'טבלה מרכזת תקן מקור'!G1277</f>
        <v>1</v>
      </c>
      <c r="AH1277" s="189">
        <f>'טבלה מרכזת תקן מקור'!H1277</f>
        <v>400</v>
      </c>
    </row>
    <row r="1278" spans="2:34" ht="29.25" thickBot="1" x14ac:dyDescent="0.25">
      <c r="B1278" s="190" t="str">
        <f>תקן[[#This Row],[סוג מרכז]]</f>
        <v>תשושים-אופק</v>
      </c>
      <c r="C1278" s="190">
        <f>תקן[[#This Row],[גודל מרכז]]</f>
        <v>90</v>
      </c>
      <c r="D1278" s="190" t="str">
        <f>תקן[[#This Row],[סוג פריט]]</f>
        <v>ריהוט</v>
      </c>
      <c r="E1278" s="190" t="str">
        <f>תקן[[#This Row],[קטגוריה]]</f>
        <v>חדרי פעילות/תעסוקה</v>
      </c>
      <c r="F1278" s="177" t="str">
        <f>תקן[[#This Row],[תיאור הפריט]]</f>
        <v>ארון תחתון+כיור+ברז+משטח</v>
      </c>
      <c r="G1278" s="190">
        <f>תקן[[#This Row],[עלות פריט]]</f>
        <v>2500</v>
      </c>
      <c r="H1278" s="190">
        <f>תקן[[#This Row],[כמות]]</f>
        <v>1</v>
      </c>
      <c r="I1278" s="190">
        <f>תקן[[#This Row],[סהכ עלות]]</f>
        <v>2500</v>
      </c>
      <c r="J1278" s="191"/>
      <c r="K1278" s="179" t="str">
        <f t="shared" si="219"/>
        <v>ארון תחתון+כיור+ברז+משטח</v>
      </c>
      <c r="L1278" s="180"/>
      <c r="M1278" s="181">
        <f t="shared" si="217"/>
        <v>-1</v>
      </c>
      <c r="N1278" s="181">
        <f t="shared" si="218"/>
        <v>0</v>
      </c>
      <c r="O1278" s="180"/>
      <c r="P1278" s="192"/>
      <c r="Q1278" s="185" t="str">
        <f t="shared" si="224"/>
        <v>תשושים-אופק</v>
      </c>
      <c r="R1278" s="185">
        <f t="shared" si="225"/>
        <v>90</v>
      </c>
      <c r="S1278" s="185" t="str">
        <f t="shared" si="226"/>
        <v>ריהוט</v>
      </c>
      <c r="T1278" s="186" t="str">
        <f t="shared" si="227"/>
        <v>ארון תחתון+כיור+ברז+משטח</v>
      </c>
      <c r="U1278" s="187">
        <f t="shared" si="221"/>
        <v>0</v>
      </c>
      <c r="V1278" s="181">
        <f t="shared" si="222"/>
        <v>-1</v>
      </c>
      <c r="W1278" s="181">
        <f t="shared" si="223"/>
        <v>2500</v>
      </c>
      <c r="X1278" s="181">
        <f t="shared" si="220"/>
        <v>0</v>
      </c>
      <c r="Y1278" s="193"/>
      <c r="AA1278" s="189" t="str">
        <f>'טבלה מרכזת תקן מקור'!A1278</f>
        <v>תשושים-אופק</v>
      </c>
      <c r="AB1278" s="189">
        <f>'טבלה מרכזת תקן מקור'!B1278</f>
        <v>90</v>
      </c>
      <c r="AC1278" s="189" t="str">
        <f>'טבלה מרכזת תקן מקור'!C1278</f>
        <v>ריהוט</v>
      </c>
      <c r="AD1278" s="189" t="str">
        <f>'טבלה מרכזת תקן מקור'!D1278</f>
        <v>חדרי פעילות/תעסוקה</v>
      </c>
      <c r="AE1278" s="189" t="str">
        <f>'טבלה מרכזת תקן מקור'!E1278</f>
        <v>ארון תחתון+כיור+ברז+משטח</v>
      </c>
      <c r="AF1278" s="189">
        <f>'טבלה מרכזת תקן מקור'!F1278</f>
        <v>2500</v>
      </c>
      <c r="AG1278" s="189">
        <f>'טבלה מרכזת תקן מקור'!G1278</f>
        <v>1</v>
      </c>
      <c r="AH1278" s="189">
        <f>'טבלה מרכזת תקן מקור'!H1278</f>
        <v>2500</v>
      </c>
    </row>
    <row r="1279" spans="2:34" ht="29.25" thickBot="1" x14ac:dyDescent="0.25">
      <c r="B1279" s="190" t="str">
        <f>תקן[[#This Row],[סוג מרכז]]</f>
        <v>תשושים-אופק</v>
      </c>
      <c r="C1279" s="190">
        <f>תקן[[#This Row],[גודל מרכז]]</f>
        <v>90</v>
      </c>
      <c r="D1279" s="190" t="str">
        <f>תקן[[#This Row],[סוג פריט]]</f>
        <v>ריהוט</v>
      </c>
      <c r="E1279" s="190" t="str">
        <f>תקן[[#This Row],[קטגוריה]]</f>
        <v>חדרי צוות/רב תחומי</v>
      </c>
      <c r="F1279" s="177" t="str">
        <f>תקן[[#This Row],[תיאור הפריט]]</f>
        <v>ארון תחתון+כיור+ברז+משטח</v>
      </c>
      <c r="G1279" s="190">
        <f>תקן[[#This Row],[עלות פריט]]</f>
        <v>2500</v>
      </c>
      <c r="H1279" s="190">
        <f>תקן[[#This Row],[כמות]]</f>
        <v>2</v>
      </c>
      <c r="I1279" s="190">
        <f>תקן[[#This Row],[סהכ עלות]]</f>
        <v>5000</v>
      </c>
      <c r="J1279" s="191"/>
      <c r="K1279" s="179" t="str">
        <f t="shared" si="219"/>
        <v>ארון תחתון+כיור+ברז+משטח</v>
      </c>
      <c r="L1279" s="180"/>
      <c r="M1279" s="181">
        <f t="shared" si="217"/>
        <v>-2</v>
      </c>
      <c r="N1279" s="181">
        <f t="shared" si="218"/>
        <v>0</v>
      </c>
      <c r="O1279" s="180"/>
      <c r="P1279" s="192"/>
      <c r="Q1279" s="185" t="str">
        <f t="shared" si="224"/>
        <v>תשושים-אופק</v>
      </c>
      <c r="R1279" s="185">
        <f t="shared" si="225"/>
        <v>90</v>
      </c>
      <c r="S1279" s="185" t="str">
        <f t="shared" si="226"/>
        <v>ריהוט</v>
      </c>
      <c r="T1279" s="186" t="str">
        <f t="shared" si="227"/>
        <v>ארון תחתון+כיור+ברז+משטח</v>
      </c>
      <c r="U1279" s="187">
        <f t="shared" si="221"/>
        <v>0</v>
      </c>
      <c r="V1279" s="181">
        <f t="shared" si="222"/>
        <v>-2</v>
      </c>
      <c r="W1279" s="181">
        <f t="shared" si="223"/>
        <v>2500</v>
      </c>
      <c r="X1279" s="181">
        <f t="shared" si="220"/>
        <v>0</v>
      </c>
      <c r="Y1279" s="193"/>
      <c r="AA1279" s="189" t="str">
        <f>'טבלה מרכזת תקן מקור'!A1279</f>
        <v>תשושים-אופק</v>
      </c>
      <c r="AB1279" s="189">
        <f>'טבלה מרכזת תקן מקור'!B1279</f>
        <v>90</v>
      </c>
      <c r="AC1279" s="189" t="str">
        <f>'טבלה מרכזת תקן מקור'!C1279</f>
        <v>ריהוט</v>
      </c>
      <c r="AD1279" s="189" t="str">
        <f>'טבלה מרכזת תקן מקור'!D1279</f>
        <v>חדרי צוות/רב תחומי</v>
      </c>
      <c r="AE1279" s="189" t="str">
        <f>'טבלה מרכזת תקן מקור'!E1279</f>
        <v>ארון תחתון+כיור+ברז+משטח</v>
      </c>
      <c r="AF1279" s="189">
        <f>'טבלה מרכזת תקן מקור'!F1279</f>
        <v>2500</v>
      </c>
      <c r="AG1279" s="189">
        <f>'טבלה מרכזת תקן מקור'!G1279</f>
        <v>2</v>
      </c>
      <c r="AH1279" s="189">
        <f>'טבלה מרכזת תקן מקור'!H1279</f>
        <v>5000</v>
      </c>
    </row>
    <row r="1280" spans="2:34" ht="15" thickBot="1" x14ac:dyDescent="0.25">
      <c r="B1280" s="190" t="str">
        <f>תקן[[#This Row],[סוג מרכז]]</f>
        <v>תשושים-אופק</v>
      </c>
      <c r="C1280" s="190">
        <f>תקן[[#This Row],[גודל מרכז]]</f>
        <v>90</v>
      </c>
      <c r="D1280" s="190" t="str">
        <f>תקן[[#This Row],[סוג פריט]]</f>
        <v>ריהוט</v>
      </c>
      <c r="E1280" s="190" t="str">
        <f>תקן[[#This Row],[קטגוריה]]</f>
        <v>חדר מזכירות וקבלה</v>
      </c>
      <c r="F1280" s="177" t="str">
        <f>תקן[[#This Row],[תיאור הפריט]]</f>
        <v>ארון תיקיות</v>
      </c>
      <c r="G1280" s="190">
        <f>תקן[[#This Row],[עלות פריט]]</f>
        <v>900</v>
      </c>
      <c r="H1280" s="190">
        <f>תקן[[#This Row],[כמות]]</f>
        <v>2</v>
      </c>
      <c r="I1280" s="190">
        <f>תקן[[#This Row],[סהכ עלות]]</f>
        <v>1800</v>
      </c>
      <c r="J1280" s="191"/>
      <c r="K1280" s="179" t="str">
        <f t="shared" si="219"/>
        <v>ארון תיקיות</v>
      </c>
      <c r="L1280" s="180"/>
      <c r="M1280" s="181">
        <f t="shared" si="217"/>
        <v>-2</v>
      </c>
      <c r="N1280" s="181">
        <f t="shared" si="218"/>
        <v>0</v>
      </c>
      <c r="O1280" s="180"/>
      <c r="P1280" s="192"/>
      <c r="Q1280" s="185" t="str">
        <f t="shared" si="224"/>
        <v>תשושים-אופק</v>
      </c>
      <c r="R1280" s="185">
        <f t="shared" si="225"/>
        <v>90</v>
      </c>
      <c r="S1280" s="185" t="str">
        <f t="shared" si="226"/>
        <v>ריהוט</v>
      </c>
      <c r="T1280" s="186" t="str">
        <f t="shared" si="227"/>
        <v>ארון תיקיות</v>
      </c>
      <c r="U1280" s="187">
        <f t="shared" si="221"/>
        <v>0</v>
      </c>
      <c r="V1280" s="181">
        <f t="shared" si="222"/>
        <v>-2</v>
      </c>
      <c r="W1280" s="181">
        <f t="shared" si="223"/>
        <v>900</v>
      </c>
      <c r="X1280" s="181">
        <f t="shared" si="220"/>
        <v>0</v>
      </c>
      <c r="Y1280" s="193"/>
      <c r="AA1280" s="189" t="str">
        <f>'טבלה מרכזת תקן מקור'!A1280</f>
        <v>תשושים-אופק</v>
      </c>
      <c r="AB1280" s="189">
        <f>'טבלה מרכזת תקן מקור'!B1280</f>
        <v>90</v>
      </c>
      <c r="AC1280" s="189" t="str">
        <f>'טבלה מרכזת תקן מקור'!C1280</f>
        <v>ריהוט</v>
      </c>
      <c r="AD1280" s="189" t="str">
        <f>'טבלה מרכזת תקן מקור'!D1280</f>
        <v>חדר מזכירות וקבלה</v>
      </c>
      <c r="AE1280" s="189" t="str">
        <f>'טבלה מרכזת תקן מקור'!E1280</f>
        <v>ארון תיקיות</v>
      </c>
      <c r="AF1280" s="189">
        <f>'טבלה מרכזת תקן מקור'!F1280</f>
        <v>900</v>
      </c>
      <c r="AG1280" s="189">
        <f>'טבלה מרכזת תקן מקור'!G1280</f>
        <v>2</v>
      </c>
      <c r="AH1280" s="189">
        <f>'טבלה מרכזת תקן מקור'!H1280</f>
        <v>1800</v>
      </c>
    </row>
    <row r="1281" spans="2:34" ht="15" thickBot="1" x14ac:dyDescent="0.25">
      <c r="B1281" s="190" t="str">
        <f>תקן[[#This Row],[סוג מרכז]]</f>
        <v>תשושים-אופק</v>
      </c>
      <c r="C1281" s="190">
        <f>תקן[[#This Row],[גודל מרכז]]</f>
        <v>90</v>
      </c>
      <c r="D1281" s="190" t="str">
        <f>תקן[[#This Row],[סוג פריט]]</f>
        <v>ריהוט</v>
      </c>
      <c r="E1281" s="190" t="str">
        <f>תקן[[#This Row],[קטגוריה]]</f>
        <v>חדרי צוות/רב תחומי</v>
      </c>
      <c r="F1281" s="177" t="str">
        <f>תקן[[#This Row],[תיאור הפריט]]</f>
        <v>ארון תיקיות</v>
      </c>
      <c r="G1281" s="190">
        <f>תקן[[#This Row],[עלות פריט]]</f>
        <v>900</v>
      </c>
      <c r="H1281" s="190">
        <f>תקן[[#This Row],[כמות]]</f>
        <v>1</v>
      </c>
      <c r="I1281" s="190">
        <f>תקן[[#This Row],[סהכ עלות]]</f>
        <v>900</v>
      </c>
      <c r="J1281" s="191"/>
      <c r="K1281" s="179" t="str">
        <f t="shared" si="219"/>
        <v>ארון תיקיות</v>
      </c>
      <c r="L1281" s="180"/>
      <c r="M1281" s="181">
        <f t="shared" si="217"/>
        <v>-1</v>
      </c>
      <c r="N1281" s="181">
        <f t="shared" si="218"/>
        <v>0</v>
      </c>
      <c r="O1281" s="180"/>
      <c r="P1281" s="192"/>
      <c r="Q1281" s="185" t="str">
        <f t="shared" si="224"/>
        <v>תשושים-אופק</v>
      </c>
      <c r="R1281" s="185">
        <f t="shared" si="225"/>
        <v>90</v>
      </c>
      <c r="S1281" s="185" t="str">
        <f t="shared" si="226"/>
        <v>ריהוט</v>
      </c>
      <c r="T1281" s="186" t="str">
        <f t="shared" si="227"/>
        <v>ארון תיקיות</v>
      </c>
      <c r="U1281" s="187">
        <f t="shared" si="221"/>
        <v>0</v>
      </c>
      <c r="V1281" s="181">
        <f t="shared" si="222"/>
        <v>-1</v>
      </c>
      <c r="W1281" s="181">
        <f t="shared" si="223"/>
        <v>900</v>
      </c>
      <c r="X1281" s="181">
        <f t="shared" si="220"/>
        <v>0</v>
      </c>
      <c r="Y1281" s="193"/>
      <c r="AA1281" s="189" t="str">
        <f>'טבלה מרכזת תקן מקור'!A1281</f>
        <v>תשושים-אופק</v>
      </c>
      <c r="AB1281" s="189">
        <f>'טבלה מרכזת תקן מקור'!B1281</f>
        <v>90</v>
      </c>
      <c r="AC1281" s="189" t="str">
        <f>'טבלה מרכזת תקן מקור'!C1281</f>
        <v>ריהוט</v>
      </c>
      <c r="AD1281" s="189" t="str">
        <f>'טבלה מרכזת תקן מקור'!D1281</f>
        <v>חדרי צוות/רב תחומי</v>
      </c>
      <c r="AE1281" s="189" t="str">
        <f>'טבלה מרכזת תקן מקור'!E1281</f>
        <v>ארון תיקיות</v>
      </c>
      <c r="AF1281" s="189">
        <f>'טבלה מרכזת תקן מקור'!F1281</f>
        <v>900</v>
      </c>
      <c r="AG1281" s="189">
        <f>'טבלה מרכזת תקן מקור'!G1281</f>
        <v>1</v>
      </c>
      <c r="AH1281" s="189">
        <f>'טבלה מרכזת תקן מקור'!H1281</f>
        <v>900</v>
      </c>
    </row>
    <row r="1282" spans="2:34" ht="29.25" thickBot="1" x14ac:dyDescent="0.25">
      <c r="B1282" s="190" t="str">
        <f>תקן[[#This Row],[סוג מרכז]]</f>
        <v>תשושים-אופק</v>
      </c>
      <c r="C1282" s="190">
        <f>תקן[[#This Row],[גודל מרכז]]</f>
        <v>90</v>
      </c>
      <c r="D1282" s="190" t="str">
        <f>תקן[[#This Row],[סוג פריט]]</f>
        <v>ריהוט</v>
      </c>
      <c r="E1282" s="190" t="str">
        <f>תקן[[#This Row],[קטגוריה]]</f>
        <v>אולם כניסה</v>
      </c>
      <c r="F1282" s="177" t="str">
        <f>תקן[[#This Row],[תיאור הפריט]]</f>
        <v>ארון תצוגה/ויטרינה - רוחב 1מטר</v>
      </c>
      <c r="G1282" s="190">
        <f>תקן[[#This Row],[עלות פריט]]</f>
        <v>1500</v>
      </c>
      <c r="H1282" s="190">
        <f>תקן[[#This Row],[כמות]]</f>
        <v>3</v>
      </c>
      <c r="I1282" s="190">
        <f>תקן[[#This Row],[סהכ עלות]]</f>
        <v>4500</v>
      </c>
      <c r="J1282" s="191"/>
      <c r="K1282" s="179" t="str">
        <f t="shared" si="219"/>
        <v>ארון תצוגה/ויטרינה - רוחב 1מטר</v>
      </c>
      <c r="L1282" s="180"/>
      <c r="M1282" s="181">
        <f t="shared" si="217"/>
        <v>-3</v>
      </c>
      <c r="N1282" s="181">
        <f t="shared" si="218"/>
        <v>0</v>
      </c>
      <c r="O1282" s="180"/>
      <c r="P1282" s="192"/>
      <c r="Q1282" s="185" t="str">
        <f t="shared" si="224"/>
        <v>תשושים-אופק</v>
      </c>
      <c r="R1282" s="185">
        <f t="shared" si="225"/>
        <v>90</v>
      </c>
      <c r="S1282" s="185" t="str">
        <f t="shared" si="226"/>
        <v>ריהוט</v>
      </c>
      <c r="T1282" s="186" t="str">
        <f t="shared" si="227"/>
        <v>ארון תצוגה/ויטרינה - רוחב 1מטר</v>
      </c>
      <c r="U1282" s="187">
        <f t="shared" si="221"/>
        <v>0</v>
      </c>
      <c r="V1282" s="181">
        <f t="shared" si="222"/>
        <v>-3</v>
      </c>
      <c r="W1282" s="181">
        <f t="shared" si="223"/>
        <v>1500</v>
      </c>
      <c r="X1282" s="181">
        <f t="shared" si="220"/>
        <v>0</v>
      </c>
      <c r="Y1282" s="193"/>
      <c r="AA1282" s="189" t="str">
        <f>'טבלה מרכזת תקן מקור'!A1282</f>
        <v>תשושים-אופק</v>
      </c>
      <c r="AB1282" s="189">
        <f>'טבלה מרכזת תקן מקור'!B1282</f>
        <v>90</v>
      </c>
      <c r="AC1282" s="189" t="str">
        <f>'טבלה מרכזת תקן מקור'!C1282</f>
        <v>ריהוט</v>
      </c>
      <c r="AD1282" s="189" t="str">
        <f>'טבלה מרכזת תקן מקור'!D1282</f>
        <v>אולם כניסה</v>
      </c>
      <c r="AE1282" s="189" t="str">
        <f>'טבלה מרכזת תקן מקור'!E1282</f>
        <v>ארון תצוגה/ויטרינה - רוחב 1מטר</v>
      </c>
      <c r="AF1282" s="189">
        <f>'טבלה מרכזת תקן מקור'!F1282</f>
        <v>1500</v>
      </c>
      <c r="AG1282" s="189">
        <f>'טבלה מרכזת תקן מקור'!G1282</f>
        <v>3</v>
      </c>
      <c r="AH1282" s="189">
        <f>'טבלה מרכזת תקן מקור'!H1282</f>
        <v>4500</v>
      </c>
    </row>
    <row r="1283" spans="2:34" ht="29.25" thickBot="1" x14ac:dyDescent="0.25">
      <c r="B1283" s="190" t="str">
        <f>תקן[[#This Row],[סוג מרכז]]</f>
        <v>תשושים-אופק</v>
      </c>
      <c r="C1283" s="190">
        <f>תקן[[#This Row],[גודל מרכז]]</f>
        <v>90</v>
      </c>
      <c r="D1283" s="190" t="str">
        <f>תקן[[#This Row],[סוג פריט]]</f>
        <v>ריהוט</v>
      </c>
      <c r="E1283" s="190" t="str">
        <f>תקן[[#This Row],[קטגוריה]]</f>
        <v>חדרי פעילות/תעסוקה</v>
      </c>
      <c r="F1283" s="177" t="str">
        <f>תקן[[#This Row],[תיאור הפריט]]</f>
        <v>ארון תצוגה/ויטרינה - רוחב 1מטר</v>
      </c>
      <c r="G1283" s="190">
        <f>תקן[[#This Row],[עלות פריט]]</f>
        <v>1500</v>
      </c>
      <c r="H1283" s="190">
        <f>תקן[[#This Row],[כמות]]</f>
        <v>3</v>
      </c>
      <c r="I1283" s="190">
        <f>תקן[[#This Row],[סהכ עלות]]</f>
        <v>4500</v>
      </c>
      <c r="J1283" s="191"/>
      <c r="K1283" s="179" t="str">
        <f t="shared" si="219"/>
        <v>ארון תצוגה/ויטרינה - רוחב 1מטר</v>
      </c>
      <c r="L1283" s="180"/>
      <c r="M1283" s="181">
        <f t="shared" ref="M1283:M1340" si="228">IF(L1283-H1283&lt;&gt;0,L1283-H1283,0)</f>
        <v>-3</v>
      </c>
      <c r="N1283" s="181">
        <f t="shared" ref="N1283:N1340" si="229">L1283*G1283</f>
        <v>0</v>
      </c>
      <c r="O1283" s="180"/>
      <c r="P1283" s="192"/>
      <c r="Q1283" s="185" t="str">
        <f t="shared" si="224"/>
        <v>תשושים-אופק</v>
      </c>
      <c r="R1283" s="185">
        <f t="shared" si="225"/>
        <v>90</v>
      </c>
      <c r="S1283" s="185" t="str">
        <f t="shared" si="226"/>
        <v>ריהוט</v>
      </c>
      <c r="T1283" s="186" t="str">
        <f t="shared" si="227"/>
        <v>ארון תצוגה/ויטרינה - רוחב 1מטר</v>
      </c>
      <c r="U1283" s="187">
        <f t="shared" si="221"/>
        <v>0</v>
      </c>
      <c r="V1283" s="181">
        <f t="shared" si="222"/>
        <v>-3</v>
      </c>
      <c r="W1283" s="181">
        <f t="shared" si="223"/>
        <v>1500</v>
      </c>
      <c r="X1283" s="181">
        <f t="shared" si="220"/>
        <v>0</v>
      </c>
      <c r="Y1283" s="193"/>
      <c r="AA1283" s="189" t="str">
        <f>'טבלה מרכזת תקן מקור'!A1283</f>
        <v>תשושים-אופק</v>
      </c>
      <c r="AB1283" s="189">
        <f>'טבלה מרכזת תקן מקור'!B1283</f>
        <v>90</v>
      </c>
      <c r="AC1283" s="189" t="str">
        <f>'טבלה מרכזת תקן מקור'!C1283</f>
        <v>ריהוט</v>
      </c>
      <c r="AD1283" s="189" t="str">
        <f>'טבלה מרכזת תקן מקור'!D1283</f>
        <v>חדרי פעילות/תעסוקה</v>
      </c>
      <c r="AE1283" s="189" t="str">
        <f>'טבלה מרכזת תקן מקור'!E1283</f>
        <v>ארון תצוגה/ויטרינה - רוחב 1מטר</v>
      </c>
      <c r="AF1283" s="189">
        <f>'טבלה מרכזת תקן מקור'!F1283</f>
        <v>1500</v>
      </c>
      <c r="AG1283" s="189">
        <f>'טבלה מרכזת תקן מקור'!G1283</f>
        <v>3</v>
      </c>
      <c r="AH1283" s="189">
        <f>'טבלה מרכזת תקן מקור'!H1283</f>
        <v>4500</v>
      </c>
    </row>
    <row r="1284" spans="2:34" ht="15" thickBot="1" x14ac:dyDescent="0.25">
      <c r="B1284" s="190" t="str">
        <f>תקן[[#This Row],[סוג מרכז]]</f>
        <v>תשושים-אופק</v>
      </c>
      <c r="C1284" s="190">
        <f>תקן[[#This Row],[גודל מרכז]]</f>
        <v>90</v>
      </c>
      <c r="D1284" s="190" t="str">
        <f>תקן[[#This Row],[סוג פריט]]</f>
        <v>ריהוט</v>
      </c>
      <c r="E1284" s="190" t="str">
        <f>תקן[[#This Row],[קטגוריה]]</f>
        <v>חדר רחצה</v>
      </c>
      <c r="F1284" s="177" t="str">
        <f>תקן[[#This Row],[תיאור הפריט]]</f>
        <v>ארונית מגירות מפלסטיק</v>
      </c>
      <c r="G1284" s="190">
        <f>תקן[[#This Row],[עלות פריט]]</f>
        <v>350</v>
      </c>
      <c r="H1284" s="190">
        <f>תקן[[#This Row],[כמות]]</f>
        <v>3</v>
      </c>
      <c r="I1284" s="190">
        <f>תקן[[#This Row],[סהכ עלות]]</f>
        <v>1050</v>
      </c>
      <c r="J1284" s="191"/>
      <c r="K1284" s="179" t="str">
        <f t="shared" ref="K1284:K1341" si="230">F1284</f>
        <v>ארונית מגירות מפלסטיק</v>
      </c>
      <c r="L1284" s="180"/>
      <c r="M1284" s="181">
        <f t="shared" si="228"/>
        <v>-3</v>
      </c>
      <c r="N1284" s="181">
        <f t="shared" si="229"/>
        <v>0</v>
      </c>
      <c r="O1284" s="180"/>
      <c r="P1284" s="192"/>
      <c r="Q1284" s="185" t="str">
        <f t="shared" si="224"/>
        <v>תשושים-אופק</v>
      </c>
      <c r="R1284" s="185">
        <f t="shared" si="225"/>
        <v>90</v>
      </c>
      <c r="S1284" s="185" t="str">
        <f t="shared" si="226"/>
        <v>ריהוט</v>
      </c>
      <c r="T1284" s="186" t="str">
        <f t="shared" si="227"/>
        <v>ארונית מגירות מפלסטיק</v>
      </c>
      <c r="U1284" s="187">
        <f t="shared" si="221"/>
        <v>0</v>
      </c>
      <c r="V1284" s="181">
        <f t="shared" si="222"/>
        <v>-3</v>
      </c>
      <c r="W1284" s="181">
        <f t="shared" si="223"/>
        <v>350</v>
      </c>
      <c r="X1284" s="181">
        <f t="shared" ref="X1284:X1341" si="231">W1284*U1284</f>
        <v>0</v>
      </c>
      <c r="Y1284" s="193"/>
      <c r="AA1284" s="189" t="str">
        <f>'טבלה מרכזת תקן מקור'!A1284</f>
        <v>תשושים-אופק</v>
      </c>
      <c r="AB1284" s="189">
        <f>'טבלה מרכזת תקן מקור'!B1284</f>
        <v>90</v>
      </c>
      <c r="AC1284" s="189" t="str">
        <f>'טבלה מרכזת תקן מקור'!C1284</f>
        <v>ריהוט</v>
      </c>
      <c r="AD1284" s="189" t="str">
        <f>'טבלה מרכזת תקן מקור'!D1284</f>
        <v>חדר רחצה</v>
      </c>
      <c r="AE1284" s="189" t="str">
        <f>'טבלה מרכזת תקן מקור'!E1284</f>
        <v>ארונית מגירות מפלסטיק</v>
      </c>
      <c r="AF1284" s="189">
        <f>'טבלה מרכזת תקן מקור'!F1284</f>
        <v>350</v>
      </c>
      <c r="AG1284" s="189">
        <f>'טבלה מרכזת תקן מקור'!G1284</f>
        <v>3</v>
      </c>
      <c r="AH1284" s="189">
        <f>'טבלה מרכזת תקן מקור'!H1284</f>
        <v>1050</v>
      </c>
    </row>
    <row r="1285" spans="2:34" ht="15" thickBot="1" x14ac:dyDescent="0.25">
      <c r="B1285" s="190" t="str">
        <f>תקן[[#This Row],[סוג מרכז]]</f>
        <v>תשושים-אופק</v>
      </c>
      <c r="C1285" s="190">
        <f>תקן[[#This Row],[גודל מרכז]]</f>
        <v>90</v>
      </c>
      <c r="D1285" s="190" t="str">
        <f>תקן[[#This Row],[סוג פריט]]</f>
        <v>ריהוט</v>
      </c>
      <c r="E1285" s="190" t="str">
        <f>תקן[[#This Row],[קטגוריה]]</f>
        <v>חדר מזכירות וקבלה</v>
      </c>
      <c r="F1285" s="177" t="str">
        <f>תקן[[#This Row],[תיאור הפריט]]</f>
        <v>דלפק קבלה</v>
      </c>
      <c r="G1285" s="190">
        <f>תקן[[#This Row],[עלות פריט]]</f>
        <v>15000</v>
      </c>
      <c r="H1285" s="190">
        <f>תקן[[#This Row],[כמות]]</f>
        <v>1</v>
      </c>
      <c r="I1285" s="190">
        <f>תקן[[#This Row],[סהכ עלות]]</f>
        <v>15000</v>
      </c>
      <c r="J1285" s="191"/>
      <c r="K1285" s="179" t="str">
        <f t="shared" si="230"/>
        <v>דלפק קבלה</v>
      </c>
      <c r="L1285" s="180"/>
      <c r="M1285" s="181">
        <f t="shared" si="228"/>
        <v>-1</v>
      </c>
      <c r="N1285" s="181">
        <f t="shared" si="229"/>
        <v>0</v>
      </c>
      <c r="O1285" s="180"/>
      <c r="P1285" s="192"/>
      <c r="Q1285" s="185" t="str">
        <f t="shared" si="224"/>
        <v>תשושים-אופק</v>
      </c>
      <c r="R1285" s="185">
        <f t="shared" si="225"/>
        <v>90</v>
      </c>
      <c r="S1285" s="185" t="str">
        <f t="shared" si="226"/>
        <v>ריהוט</v>
      </c>
      <c r="T1285" s="186" t="str">
        <f t="shared" si="227"/>
        <v>דלפק קבלה</v>
      </c>
      <c r="U1285" s="187">
        <f t="shared" si="221"/>
        <v>0</v>
      </c>
      <c r="V1285" s="181">
        <f t="shared" si="222"/>
        <v>-1</v>
      </c>
      <c r="W1285" s="181">
        <f t="shared" si="223"/>
        <v>15000</v>
      </c>
      <c r="X1285" s="181">
        <f t="shared" si="231"/>
        <v>0</v>
      </c>
      <c r="Y1285" s="193"/>
      <c r="AA1285" s="189" t="str">
        <f>'טבלה מרכזת תקן מקור'!A1285</f>
        <v>תשושים-אופק</v>
      </c>
      <c r="AB1285" s="189">
        <f>'טבלה מרכזת תקן מקור'!B1285</f>
        <v>90</v>
      </c>
      <c r="AC1285" s="189" t="str">
        <f>'טבלה מרכזת תקן מקור'!C1285</f>
        <v>ריהוט</v>
      </c>
      <c r="AD1285" s="189" t="str">
        <f>'טבלה מרכזת תקן מקור'!D1285</f>
        <v>חדר מזכירות וקבלה</v>
      </c>
      <c r="AE1285" s="189" t="str">
        <f>'טבלה מרכזת תקן מקור'!E1285</f>
        <v>דלפק קבלה</v>
      </c>
      <c r="AF1285" s="189">
        <f>'טבלה מרכזת תקן מקור'!F1285</f>
        <v>15000</v>
      </c>
      <c r="AG1285" s="189">
        <f>'טבלה מרכזת תקן מקור'!G1285</f>
        <v>1</v>
      </c>
      <c r="AH1285" s="189">
        <f>'טבלה מרכזת תקן מקור'!H1285</f>
        <v>15000</v>
      </c>
    </row>
    <row r="1286" spans="2:34" ht="29.25" thickBot="1" x14ac:dyDescent="0.25">
      <c r="B1286" s="190" t="str">
        <f>תקן[[#This Row],[סוג מרכז]]</f>
        <v>תשושים-אופק</v>
      </c>
      <c r="C1286" s="190">
        <f>תקן[[#This Row],[גודל מרכז]]</f>
        <v>90</v>
      </c>
      <c r="D1286" s="190" t="str">
        <f>תקן[[#This Row],[סוג פריט]]</f>
        <v>ריהוט</v>
      </c>
      <c r="E1286" s="190" t="str">
        <f>תקן[[#This Row],[קטגוריה]]</f>
        <v>כללי</v>
      </c>
      <c r="F1286" s="177" t="str">
        <f>תקן[[#This Row],[תיאור הפריט]]</f>
        <v>וילונות הצללה (עלות למ"ר))</v>
      </c>
      <c r="G1286" s="190">
        <f>תקן[[#This Row],[עלות פריט]]</f>
        <v>375</v>
      </c>
      <c r="H1286" s="190">
        <f>תקן[[#This Row],[כמות]]</f>
        <v>40</v>
      </c>
      <c r="I1286" s="190">
        <f>תקן[[#This Row],[סהכ עלות]]</f>
        <v>15000</v>
      </c>
      <c r="J1286" s="191"/>
      <c r="K1286" s="179" t="str">
        <f t="shared" si="230"/>
        <v>וילונות הצללה (עלות למ"ר))</v>
      </c>
      <c r="L1286" s="180"/>
      <c r="M1286" s="181">
        <f t="shared" si="228"/>
        <v>-40</v>
      </c>
      <c r="N1286" s="181">
        <f t="shared" si="229"/>
        <v>0</v>
      </c>
      <c r="O1286" s="180"/>
      <c r="P1286" s="192"/>
      <c r="Q1286" s="185" t="str">
        <f t="shared" si="224"/>
        <v>תשושים-אופק</v>
      </c>
      <c r="R1286" s="185">
        <f t="shared" si="225"/>
        <v>90</v>
      </c>
      <c r="S1286" s="185" t="str">
        <f t="shared" si="226"/>
        <v>ריהוט</v>
      </c>
      <c r="T1286" s="186" t="str">
        <f t="shared" si="227"/>
        <v>וילונות הצללה (עלות למ"ר))</v>
      </c>
      <c r="U1286" s="187">
        <f t="shared" si="221"/>
        <v>0</v>
      </c>
      <c r="V1286" s="181">
        <f t="shared" si="222"/>
        <v>-40</v>
      </c>
      <c r="W1286" s="181">
        <f t="shared" si="223"/>
        <v>375</v>
      </c>
      <c r="X1286" s="181">
        <f t="shared" si="231"/>
        <v>0</v>
      </c>
      <c r="Y1286" s="193"/>
      <c r="AA1286" s="189" t="str">
        <f>'טבלה מרכזת תקן מקור'!A1286</f>
        <v>תשושים-אופק</v>
      </c>
      <c r="AB1286" s="189">
        <f>'טבלה מרכזת תקן מקור'!B1286</f>
        <v>90</v>
      </c>
      <c r="AC1286" s="189" t="str">
        <f>'טבלה מרכזת תקן מקור'!C1286</f>
        <v>ריהוט</v>
      </c>
      <c r="AD1286" s="189" t="str">
        <f>'טבלה מרכזת תקן מקור'!D1286</f>
        <v>כללי</v>
      </c>
      <c r="AE1286" s="189" t="str">
        <f>'טבלה מרכזת תקן מקור'!E1286</f>
        <v>וילונות הצללה (עלות למ"ר))</v>
      </c>
      <c r="AF1286" s="189">
        <f>'טבלה מרכזת תקן מקור'!F1286</f>
        <v>375</v>
      </c>
      <c r="AG1286" s="189">
        <f>'טבלה מרכזת תקן מקור'!G1286</f>
        <v>40</v>
      </c>
      <c r="AH1286" s="189">
        <f>'טבלה מרכזת תקן מקור'!H1286</f>
        <v>15000</v>
      </c>
    </row>
    <row r="1287" spans="2:34" ht="15" thickBot="1" x14ac:dyDescent="0.25">
      <c r="B1287" s="190" t="str">
        <f>תקן[[#This Row],[סוג מרכז]]</f>
        <v>תשושים-אופק</v>
      </c>
      <c r="C1287" s="190">
        <f>תקן[[#This Row],[גודל מרכז]]</f>
        <v>90</v>
      </c>
      <c r="D1287" s="190" t="str">
        <f>תקן[[#This Row],[סוג פריט]]</f>
        <v>ריהוט</v>
      </c>
      <c r="E1287" s="190" t="str">
        <f>תקן[[#This Row],[קטגוריה]]</f>
        <v>חדר ניקיון</v>
      </c>
      <c r="F1287" s="177" t="str">
        <f>תקן[[#This Row],[תיאור הפריט]]</f>
        <v>יחידת מדפים</v>
      </c>
      <c r="G1287" s="190">
        <f>תקן[[#This Row],[עלות פריט]]</f>
        <v>600</v>
      </c>
      <c r="H1287" s="190">
        <f>תקן[[#This Row],[כמות]]</f>
        <v>2</v>
      </c>
      <c r="I1287" s="190">
        <f>תקן[[#This Row],[סהכ עלות]]</f>
        <v>1200</v>
      </c>
      <c r="J1287" s="191"/>
      <c r="K1287" s="179" t="str">
        <f t="shared" si="230"/>
        <v>יחידת מדפים</v>
      </c>
      <c r="L1287" s="180"/>
      <c r="M1287" s="181">
        <f t="shared" si="228"/>
        <v>-2</v>
      </c>
      <c r="N1287" s="181">
        <f t="shared" si="229"/>
        <v>0</v>
      </c>
      <c r="O1287" s="180"/>
      <c r="P1287" s="192"/>
      <c r="Q1287" s="185" t="str">
        <f t="shared" si="224"/>
        <v>תשושים-אופק</v>
      </c>
      <c r="R1287" s="185">
        <f t="shared" si="225"/>
        <v>90</v>
      </c>
      <c r="S1287" s="185" t="str">
        <f t="shared" si="226"/>
        <v>ריהוט</v>
      </c>
      <c r="T1287" s="186" t="str">
        <f t="shared" si="227"/>
        <v>יחידת מדפים</v>
      </c>
      <c r="U1287" s="187">
        <f t="shared" si="221"/>
        <v>0</v>
      </c>
      <c r="V1287" s="181">
        <f t="shared" si="222"/>
        <v>-2</v>
      </c>
      <c r="W1287" s="181">
        <f t="shared" si="223"/>
        <v>600</v>
      </c>
      <c r="X1287" s="181">
        <f t="shared" si="231"/>
        <v>0</v>
      </c>
      <c r="Y1287" s="193"/>
      <c r="AA1287" s="189" t="str">
        <f>'טבלה מרכזת תקן מקור'!A1287</f>
        <v>תשושים-אופק</v>
      </c>
      <c r="AB1287" s="189">
        <f>'טבלה מרכזת תקן מקור'!B1287</f>
        <v>90</v>
      </c>
      <c r="AC1287" s="189" t="str">
        <f>'טבלה מרכזת תקן מקור'!C1287</f>
        <v>ריהוט</v>
      </c>
      <c r="AD1287" s="189" t="str">
        <f>'טבלה מרכזת תקן מקור'!D1287</f>
        <v>חדר ניקיון</v>
      </c>
      <c r="AE1287" s="189" t="str">
        <f>'טבלה מרכזת תקן מקור'!E1287</f>
        <v>יחידת מדפים</v>
      </c>
      <c r="AF1287" s="189">
        <f>'טבלה מרכזת תקן מקור'!F1287</f>
        <v>600</v>
      </c>
      <c r="AG1287" s="189">
        <f>'טבלה מרכזת תקן מקור'!G1287</f>
        <v>2</v>
      </c>
      <c r="AH1287" s="189">
        <f>'טבלה מרכזת תקן מקור'!H1287</f>
        <v>1200</v>
      </c>
    </row>
    <row r="1288" spans="2:34" ht="15" thickBot="1" x14ac:dyDescent="0.25">
      <c r="B1288" s="190" t="str">
        <f>תקן[[#This Row],[סוג מרכז]]</f>
        <v>תשושים-אופק</v>
      </c>
      <c r="C1288" s="190">
        <f>תקן[[#This Row],[גודל מרכז]]</f>
        <v>90</v>
      </c>
      <c r="D1288" s="190" t="str">
        <f>תקן[[#This Row],[סוג פריט]]</f>
        <v>ריהוט</v>
      </c>
      <c r="E1288" s="190" t="str">
        <f>תקן[[#This Row],[קטגוריה]]</f>
        <v>חדרי פעילות/תעסוקה</v>
      </c>
      <c r="F1288" s="177" t="str">
        <f>תקן[[#This Row],[תיאור הפריט]]</f>
        <v>יחידת מדפים</v>
      </c>
      <c r="G1288" s="190">
        <f>תקן[[#This Row],[עלות פריט]]</f>
        <v>600</v>
      </c>
      <c r="H1288" s="190">
        <f>תקן[[#This Row],[כמות]]</f>
        <v>6</v>
      </c>
      <c r="I1288" s="190">
        <f>תקן[[#This Row],[סהכ עלות]]</f>
        <v>3600</v>
      </c>
      <c r="J1288" s="191"/>
      <c r="K1288" s="179" t="str">
        <f t="shared" si="230"/>
        <v>יחידת מדפים</v>
      </c>
      <c r="L1288" s="180"/>
      <c r="M1288" s="181">
        <f t="shared" si="228"/>
        <v>-6</v>
      </c>
      <c r="N1288" s="181">
        <f t="shared" si="229"/>
        <v>0</v>
      </c>
      <c r="O1288" s="180"/>
      <c r="P1288" s="192"/>
      <c r="Q1288" s="185" t="str">
        <f t="shared" si="224"/>
        <v>תשושים-אופק</v>
      </c>
      <c r="R1288" s="185">
        <f t="shared" si="225"/>
        <v>90</v>
      </c>
      <c r="S1288" s="185" t="str">
        <f t="shared" si="226"/>
        <v>ריהוט</v>
      </c>
      <c r="T1288" s="186" t="str">
        <f t="shared" si="227"/>
        <v>יחידת מדפים</v>
      </c>
      <c r="U1288" s="187">
        <f t="shared" si="221"/>
        <v>0</v>
      </c>
      <c r="V1288" s="181">
        <f t="shared" si="222"/>
        <v>-6</v>
      </c>
      <c r="W1288" s="181">
        <f t="shared" si="223"/>
        <v>600</v>
      </c>
      <c r="X1288" s="181">
        <f t="shared" si="231"/>
        <v>0</v>
      </c>
      <c r="Y1288" s="193"/>
      <c r="AA1288" s="189" t="str">
        <f>'טבלה מרכזת תקן מקור'!A1288</f>
        <v>תשושים-אופק</v>
      </c>
      <c r="AB1288" s="189">
        <f>'טבלה מרכזת תקן מקור'!B1288</f>
        <v>90</v>
      </c>
      <c r="AC1288" s="189" t="str">
        <f>'טבלה מרכזת תקן מקור'!C1288</f>
        <v>ריהוט</v>
      </c>
      <c r="AD1288" s="189" t="str">
        <f>'טבלה מרכזת תקן מקור'!D1288</f>
        <v>חדרי פעילות/תעסוקה</v>
      </c>
      <c r="AE1288" s="189" t="str">
        <f>'טבלה מרכזת תקן מקור'!E1288</f>
        <v>יחידת מדפים</v>
      </c>
      <c r="AF1288" s="189">
        <f>'טבלה מרכזת תקן מקור'!F1288</f>
        <v>600</v>
      </c>
      <c r="AG1288" s="189">
        <f>'טבלה מרכזת תקן מקור'!G1288</f>
        <v>6</v>
      </c>
      <c r="AH1288" s="189">
        <f>'טבלה מרכזת תקן מקור'!H1288</f>
        <v>3600</v>
      </c>
    </row>
    <row r="1289" spans="2:34" ht="15" thickBot="1" x14ac:dyDescent="0.25">
      <c r="B1289" s="190" t="str">
        <f>תקן[[#This Row],[סוג מרכז]]</f>
        <v>תשושים-אופק</v>
      </c>
      <c r="C1289" s="190">
        <f>תקן[[#This Row],[גודל מרכז]]</f>
        <v>90</v>
      </c>
      <c r="D1289" s="190" t="str">
        <f>תקן[[#This Row],[סוג פריט]]</f>
        <v>ריהוט</v>
      </c>
      <c r="E1289" s="190" t="str">
        <f>תקן[[#This Row],[קטגוריה]]</f>
        <v>מחסנים - מטבח, כללי, תעסוקה</v>
      </c>
      <c r="F1289" s="177" t="str">
        <f>תקן[[#This Row],[תיאור הפריט]]</f>
        <v>יחידת מדפים</v>
      </c>
      <c r="G1289" s="190">
        <f>תקן[[#This Row],[עלות פריט]]</f>
        <v>600</v>
      </c>
      <c r="H1289" s="190">
        <f>תקן[[#This Row],[כמות]]</f>
        <v>9</v>
      </c>
      <c r="I1289" s="190">
        <f>תקן[[#This Row],[סהכ עלות]]</f>
        <v>5400</v>
      </c>
      <c r="J1289" s="191"/>
      <c r="K1289" s="179" t="str">
        <f t="shared" si="230"/>
        <v>יחידת מדפים</v>
      </c>
      <c r="L1289" s="180"/>
      <c r="M1289" s="181">
        <f t="shared" si="228"/>
        <v>-9</v>
      </c>
      <c r="N1289" s="181">
        <f t="shared" si="229"/>
        <v>0</v>
      </c>
      <c r="O1289" s="180"/>
      <c r="P1289" s="192"/>
      <c r="Q1289" s="185" t="str">
        <f t="shared" si="224"/>
        <v>תשושים-אופק</v>
      </c>
      <c r="R1289" s="185">
        <f t="shared" si="225"/>
        <v>90</v>
      </c>
      <c r="S1289" s="185" t="str">
        <f t="shared" si="226"/>
        <v>ריהוט</v>
      </c>
      <c r="T1289" s="186" t="str">
        <f t="shared" si="227"/>
        <v>יחידת מדפים</v>
      </c>
      <c r="U1289" s="187">
        <f t="shared" ref="U1289:U1352" si="232">L1289</f>
        <v>0</v>
      </c>
      <c r="V1289" s="181">
        <f t="shared" ref="V1289:V1352" si="233">M1289</f>
        <v>-9</v>
      </c>
      <c r="W1289" s="181">
        <f t="shared" ref="W1289:W1352" si="234">G1289</f>
        <v>600</v>
      </c>
      <c r="X1289" s="181">
        <f t="shared" si="231"/>
        <v>0</v>
      </c>
      <c r="Y1289" s="193"/>
      <c r="AA1289" s="189" t="str">
        <f>'טבלה מרכזת תקן מקור'!A1289</f>
        <v>תשושים-אופק</v>
      </c>
      <c r="AB1289" s="189">
        <f>'טבלה מרכזת תקן מקור'!B1289</f>
        <v>90</v>
      </c>
      <c r="AC1289" s="189" t="str">
        <f>'טבלה מרכזת תקן מקור'!C1289</f>
        <v>ריהוט</v>
      </c>
      <c r="AD1289" s="189" t="str">
        <f>'טבלה מרכזת תקן מקור'!D1289</f>
        <v>מחסנים - מטבח, כללי, תעסוקה</v>
      </c>
      <c r="AE1289" s="189" t="str">
        <f>'טבלה מרכזת תקן מקור'!E1289</f>
        <v>יחידת מדפים</v>
      </c>
      <c r="AF1289" s="189">
        <f>'טבלה מרכזת תקן מקור'!F1289</f>
        <v>600</v>
      </c>
      <c r="AG1289" s="189">
        <f>'טבלה מרכזת תקן מקור'!G1289</f>
        <v>9</v>
      </c>
      <c r="AH1289" s="189">
        <f>'טבלה מרכזת תקן מקור'!H1289</f>
        <v>5400</v>
      </c>
    </row>
    <row r="1290" spans="2:34" ht="15" thickBot="1" x14ac:dyDescent="0.25">
      <c r="B1290" s="190" t="str">
        <f>תקן[[#This Row],[סוג מרכז]]</f>
        <v>תשושים-אופק</v>
      </c>
      <c r="C1290" s="190">
        <f>תקן[[#This Row],[גודל מרכז]]</f>
        <v>90</v>
      </c>
      <c r="D1290" s="190" t="str">
        <f>תקן[[#This Row],[סוג פריט]]</f>
        <v>ריהוט</v>
      </c>
      <c r="E1290" s="190" t="str">
        <f>תקן[[#This Row],[קטגוריה]]</f>
        <v>חדר מזכירות וקבלה</v>
      </c>
      <c r="F1290" s="177" t="str">
        <f>תקן[[#This Row],[תיאור הפריט]]</f>
        <v>כוננית פתוחה</v>
      </c>
      <c r="G1290" s="190">
        <f>תקן[[#This Row],[עלות פריט]]</f>
        <v>800</v>
      </c>
      <c r="H1290" s="190">
        <f>תקן[[#This Row],[כמות]]</f>
        <v>2</v>
      </c>
      <c r="I1290" s="190">
        <f>תקן[[#This Row],[סהכ עלות]]</f>
        <v>1600</v>
      </c>
      <c r="J1290" s="191"/>
      <c r="K1290" s="179" t="str">
        <f t="shared" si="230"/>
        <v>כוננית פתוחה</v>
      </c>
      <c r="L1290" s="180"/>
      <c r="M1290" s="181">
        <f t="shared" si="228"/>
        <v>-2</v>
      </c>
      <c r="N1290" s="181">
        <f t="shared" si="229"/>
        <v>0</v>
      </c>
      <c r="O1290" s="180"/>
      <c r="P1290" s="192"/>
      <c r="Q1290" s="185" t="str">
        <f t="shared" ref="Q1290:Q1353" si="235">B1290</f>
        <v>תשושים-אופק</v>
      </c>
      <c r="R1290" s="185">
        <f t="shared" ref="R1290:R1353" si="236">C1290</f>
        <v>90</v>
      </c>
      <c r="S1290" s="185" t="str">
        <f t="shared" ref="S1290:S1353" si="237">D1290</f>
        <v>ריהוט</v>
      </c>
      <c r="T1290" s="186" t="str">
        <f t="shared" ref="T1290:T1353" si="238">F1290</f>
        <v>כוננית פתוחה</v>
      </c>
      <c r="U1290" s="187">
        <f t="shared" si="232"/>
        <v>0</v>
      </c>
      <c r="V1290" s="181">
        <f t="shared" si="233"/>
        <v>-2</v>
      </c>
      <c r="W1290" s="181">
        <f t="shared" si="234"/>
        <v>800</v>
      </c>
      <c r="X1290" s="181">
        <f t="shared" si="231"/>
        <v>0</v>
      </c>
      <c r="Y1290" s="193"/>
      <c r="AA1290" s="189" t="str">
        <f>'טבלה מרכזת תקן מקור'!A1290</f>
        <v>תשושים-אופק</v>
      </c>
      <c r="AB1290" s="189">
        <f>'טבלה מרכזת תקן מקור'!B1290</f>
        <v>90</v>
      </c>
      <c r="AC1290" s="189" t="str">
        <f>'טבלה מרכזת תקן מקור'!C1290</f>
        <v>ריהוט</v>
      </c>
      <c r="AD1290" s="189" t="str">
        <f>'טבלה מרכזת תקן מקור'!D1290</f>
        <v>חדר מזכירות וקבלה</v>
      </c>
      <c r="AE1290" s="189" t="str">
        <f>'טבלה מרכזת תקן מקור'!E1290</f>
        <v>כוננית פתוחה</v>
      </c>
      <c r="AF1290" s="189">
        <f>'טבלה מרכזת תקן מקור'!F1290</f>
        <v>800</v>
      </c>
      <c r="AG1290" s="189">
        <f>'טבלה מרכזת תקן מקור'!G1290</f>
        <v>2</v>
      </c>
      <c r="AH1290" s="189">
        <f>'טבלה מרכזת תקן מקור'!H1290</f>
        <v>1600</v>
      </c>
    </row>
    <row r="1291" spans="2:34" ht="15" thickBot="1" x14ac:dyDescent="0.25">
      <c r="B1291" s="190" t="str">
        <f>תקן[[#This Row],[סוג מרכז]]</f>
        <v>תשושים-אופק</v>
      </c>
      <c r="C1291" s="190">
        <f>תקן[[#This Row],[גודל מרכז]]</f>
        <v>90</v>
      </c>
      <c r="D1291" s="190" t="str">
        <f>תקן[[#This Row],[סוג פריט]]</f>
        <v>ריהוט</v>
      </c>
      <c r="E1291" s="190" t="str">
        <f>תקן[[#This Row],[קטגוריה]]</f>
        <v>חדר מחשבים</v>
      </c>
      <c r="F1291" s="177" t="str">
        <f>תקן[[#This Row],[תיאור הפריט]]</f>
        <v>כוננית פתוחה</v>
      </c>
      <c r="G1291" s="190">
        <f>תקן[[#This Row],[עלות פריט]]</f>
        <v>1400</v>
      </c>
      <c r="H1291" s="190">
        <f>תקן[[#This Row],[כמות]]</f>
        <v>1</v>
      </c>
      <c r="I1291" s="190">
        <f>תקן[[#This Row],[סהכ עלות]]</f>
        <v>1400</v>
      </c>
      <c r="J1291" s="191"/>
      <c r="K1291" s="179" t="str">
        <f t="shared" si="230"/>
        <v>כוננית פתוחה</v>
      </c>
      <c r="L1291" s="180"/>
      <c r="M1291" s="181">
        <f t="shared" si="228"/>
        <v>-1</v>
      </c>
      <c r="N1291" s="181">
        <f t="shared" si="229"/>
        <v>0</v>
      </c>
      <c r="O1291" s="180"/>
      <c r="P1291" s="192"/>
      <c r="Q1291" s="185" t="str">
        <f t="shared" si="235"/>
        <v>תשושים-אופק</v>
      </c>
      <c r="R1291" s="185">
        <f t="shared" si="236"/>
        <v>90</v>
      </c>
      <c r="S1291" s="185" t="str">
        <f t="shared" si="237"/>
        <v>ריהוט</v>
      </c>
      <c r="T1291" s="186" t="str">
        <f t="shared" si="238"/>
        <v>כוננית פתוחה</v>
      </c>
      <c r="U1291" s="187">
        <f t="shared" si="232"/>
        <v>0</v>
      </c>
      <c r="V1291" s="181">
        <f t="shared" si="233"/>
        <v>-1</v>
      </c>
      <c r="W1291" s="181">
        <f t="shared" si="234"/>
        <v>1400</v>
      </c>
      <c r="X1291" s="181">
        <f t="shared" si="231"/>
        <v>0</v>
      </c>
      <c r="Y1291" s="193"/>
      <c r="AA1291" s="189" t="str">
        <f>'טבלה מרכזת תקן מקור'!A1291</f>
        <v>תשושים-אופק</v>
      </c>
      <c r="AB1291" s="189">
        <f>'טבלה מרכזת תקן מקור'!B1291</f>
        <v>90</v>
      </c>
      <c r="AC1291" s="189" t="str">
        <f>'טבלה מרכזת תקן מקור'!C1291</f>
        <v>ריהוט</v>
      </c>
      <c r="AD1291" s="189" t="str">
        <f>'טבלה מרכזת תקן מקור'!D1291</f>
        <v>חדר מחשבים</v>
      </c>
      <c r="AE1291" s="189" t="str">
        <f>'טבלה מרכזת תקן מקור'!E1291</f>
        <v>כוננית פתוחה</v>
      </c>
      <c r="AF1291" s="189">
        <f>'טבלה מרכזת תקן מקור'!F1291</f>
        <v>1400</v>
      </c>
      <c r="AG1291" s="189">
        <f>'טבלה מרכזת תקן מקור'!G1291</f>
        <v>1</v>
      </c>
      <c r="AH1291" s="189">
        <f>'טבלה מרכזת תקן מקור'!H1291</f>
        <v>1400</v>
      </c>
    </row>
    <row r="1292" spans="2:34" ht="15" thickBot="1" x14ac:dyDescent="0.25">
      <c r="B1292" s="190" t="str">
        <f>תקן[[#This Row],[סוג מרכז]]</f>
        <v>תשושים-אופק</v>
      </c>
      <c r="C1292" s="190">
        <f>תקן[[#This Row],[גודל מרכז]]</f>
        <v>90</v>
      </c>
      <c r="D1292" s="190" t="str">
        <f>תקן[[#This Row],[סוג פריט]]</f>
        <v>ריהוט</v>
      </c>
      <c r="E1292" s="190" t="str">
        <f>תקן[[#This Row],[קטגוריה]]</f>
        <v>חדרי צוות/רב תחומי</v>
      </c>
      <c r="F1292" s="177" t="str">
        <f>תקן[[#This Row],[תיאור הפריט]]</f>
        <v>כוננית פתוחה</v>
      </c>
      <c r="G1292" s="190">
        <f>תקן[[#This Row],[עלות פריט]]</f>
        <v>800</v>
      </c>
      <c r="H1292" s="190">
        <f>תקן[[#This Row],[כמות]]</f>
        <v>2</v>
      </c>
      <c r="I1292" s="190">
        <f>תקן[[#This Row],[סהכ עלות]]</f>
        <v>1600</v>
      </c>
      <c r="J1292" s="191"/>
      <c r="K1292" s="179" t="str">
        <f t="shared" si="230"/>
        <v>כוננית פתוחה</v>
      </c>
      <c r="L1292" s="180"/>
      <c r="M1292" s="181">
        <f t="shared" si="228"/>
        <v>-2</v>
      </c>
      <c r="N1292" s="181">
        <f t="shared" si="229"/>
        <v>0</v>
      </c>
      <c r="O1292" s="180"/>
      <c r="P1292" s="192"/>
      <c r="Q1292" s="185" t="str">
        <f t="shared" si="235"/>
        <v>תשושים-אופק</v>
      </c>
      <c r="R1292" s="185">
        <f t="shared" si="236"/>
        <v>90</v>
      </c>
      <c r="S1292" s="185" t="str">
        <f t="shared" si="237"/>
        <v>ריהוט</v>
      </c>
      <c r="T1292" s="186" t="str">
        <f t="shared" si="238"/>
        <v>כוננית פתוחה</v>
      </c>
      <c r="U1292" s="187">
        <f t="shared" si="232"/>
        <v>0</v>
      </c>
      <c r="V1292" s="181">
        <f t="shared" si="233"/>
        <v>-2</v>
      </c>
      <c r="W1292" s="181">
        <f t="shared" si="234"/>
        <v>800</v>
      </c>
      <c r="X1292" s="181">
        <f t="shared" si="231"/>
        <v>0</v>
      </c>
      <c r="Y1292" s="193"/>
      <c r="AA1292" s="189" t="str">
        <f>'טבלה מרכזת תקן מקור'!A1292</f>
        <v>תשושים-אופק</v>
      </c>
      <c r="AB1292" s="189">
        <f>'טבלה מרכזת תקן מקור'!B1292</f>
        <v>90</v>
      </c>
      <c r="AC1292" s="189" t="str">
        <f>'טבלה מרכזת תקן מקור'!C1292</f>
        <v>ריהוט</v>
      </c>
      <c r="AD1292" s="189" t="str">
        <f>'טבלה מרכזת תקן מקור'!D1292</f>
        <v>חדרי צוות/רב תחומי</v>
      </c>
      <c r="AE1292" s="189" t="str">
        <f>'טבלה מרכזת תקן מקור'!E1292</f>
        <v>כוננית פתוחה</v>
      </c>
      <c r="AF1292" s="189">
        <f>'טבלה מרכזת תקן מקור'!F1292</f>
        <v>800</v>
      </c>
      <c r="AG1292" s="189">
        <f>'טבלה מרכזת תקן מקור'!G1292</f>
        <v>2</v>
      </c>
      <c r="AH1292" s="189">
        <f>'טבלה מרכזת תקן מקור'!H1292</f>
        <v>1600</v>
      </c>
    </row>
    <row r="1293" spans="2:34" ht="15" thickBot="1" x14ac:dyDescent="0.25">
      <c r="B1293" s="190" t="str">
        <f>תקן[[#This Row],[סוג מרכז]]</f>
        <v>תשושים-אופק</v>
      </c>
      <c r="C1293" s="190">
        <f>תקן[[#This Row],[גודל מרכז]]</f>
        <v>90</v>
      </c>
      <c r="D1293" s="190" t="str">
        <f>תקן[[#This Row],[סוג פריט]]</f>
        <v>ריהוט</v>
      </c>
      <c r="E1293" s="190" t="str">
        <f>תקן[[#This Row],[קטגוריה]]</f>
        <v>מכבסה</v>
      </c>
      <c r="F1293" s="177" t="str">
        <f>תקן[[#This Row],[תיאור הפריט]]</f>
        <v>כוננית פתוחה</v>
      </c>
      <c r="G1293" s="190">
        <f>תקן[[#This Row],[עלות פריט]]</f>
        <v>1200</v>
      </c>
      <c r="H1293" s="190">
        <f>תקן[[#This Row],[כמות]]</f>
        <v>1</v>
      </c>
      <c r="I1293" s="190">
        <f>תקן[[#This Row],[סהכ עלות]]</f>
        <v>1200</v>
      </c>
      <c r="J1293" s="191"/>
      <c r="K1293" s="179" t="str">
        <f t="shared" si="230"/>
        <v>כוננית פתוחה</v>
      </c>
      <c r="L1293" s="180"/>
      <c r="M1293" s="181">
        <f t="shared" si="228"/>
        <v>-1</v>
      </c>
      <c r="N1293" s="181">
        <f t="shared" si="229"/>
        <v>0</v>
      </c>
      <c r="O1293" s="180"/>
      <c r="P1293" s="192"/>
      <c r="Q1293" s="185" t="str">
        <f t="shared" si="235"/>
        <v>תשושים-אופק</v>
      </c>
      <c r="R1293" s="185">
        <f t="shared" si="236"/>
        <v>90</v>
      </c>
      <c r="S1293" s="185" t="str">
        <f t="shared" si="237"/>
        <v>ריהוט</v>
      </c>
      <c r="T1293" s="186" t="str">
        <f t="shared" si="238"/>
        <v>כוננית פתוחה</v>
      </c>
      <c r="U1293" s="187">
        <f t="shared" si="232"/>
        <v>0</v>
      </c>
      <c r="V1293" s="181">
        <f t="shared" si="233"/>
        <v>-1</v>
      </c>
      <c r="W1293" s="181">
        <f t="shared" si="234"/>
        <v>1200</v>
      </c>
      <c r="X1293" s="181">
        <f t="shared" si="231"/>
        <v>0</v>
      </c>
      <c r="Y1293" s="193"/>
      <c r="AA1293" s="189" t="str">
        <f>'טבלה מרכזת תקן מקור'!A1293</f>
        <v>תשושים-אופק</v>
      </c>
      <c r="AB1293" s="189">
        <f>'טבלה מרכזת תקן מקור'!B1293</f>
        <v>90</v>
      </c>
      <c r="AC1293" s="189" t="str">
        <f>'טבלה מרכזת תקן מקור'!C1293</f>
        <v>ריהוט</v>
      </c>
      <c r="AD1293" s="189" t="str">
        <f>'טבלה מרכזת תקן מקור'!D1293</f>
        <v>מכבסה</v>
      </c>
      <c r="AE1293" s="189" t="str">
        <f>'טבלה מרכזת תקן מקור'!E1293</f>
        <v>כוננית פתוחה</v>
      </c>
      <c r="AF1293" s="189">
        <f>'טבלה מרכזת תקן מקור'!F1293</f>
        <v>1200</v>
      </c>
      <c r="AG1293" s="189">
        <f>'טבלה מרכזת תקן מקור'!G1293</f>
        <v>1</v>
      </c>
      <c r="AH1293" s="189">
        <f>'טבלה מרכזת תקן מקור'!H1293</f>
        <v>1200</v>
      </c>
    </row>
    <row r="1294" spans="2:34" ht="15" thickBot="1" x14ac:dyDescent="0.25">
      <c r="B1294" s="190" t="str">
        <f>תקן[[#This Row],[סוג מרכז]]</f>
        <v>תשושים-אופק</v>
      </c>
      <c r="C1294" s="190">
        <f>תקן[[#This Row],[גודל מרכז]]</f>
        <v>90</v>
      </c>
      <c r="D1294" s="190" t="str">
        <f>תקן[[#This Row],[סוג פריט]]</f>
        <v>ריהוט</v>
      </c>
      <c r="E1294" s="190" t="str">
        <f>תקן[[#This Row],[קטגוריה]]</f>
        <v>אולם כניסה</v>
      </c>
      <c r="F1294" s="177" t="str">
        <f>תקן[[#This Row],[תיאור הפריט]]</f>
        <v xml:space="preserve">כורסת הסבה  </v>
      </c>
      <c r="G1294" s="190">
        <f>תקן[[#This Row],[עלות פריט]]</f>
        <v>750</v>
      </c>
      <c r="H1294" s="190">
        <f>תקן[[#This Row],[כמות]]</f>
        <v>8</v>
      </c>
      <c r="I1294" s="190">
        <f>תקן[[#This Row],[סהכ עלות]]</f>
        <v>6000</v>
      </c>
      <c r="J1294" s="191"/>
      <c r="K1294" s="179" t="str">
        <f t="shared" si="230"/>
        <v xml:space="preserve">כורסת הסבה  </v>
      </c>
      <c r="L1294" s="180"/>
      <c r="M1294" s="181">
        <f t="shared" si="228"/>
        <v>-8</v>
      </c>
      <c r="N1294" s="181">
        <f t="shared" si="229"/>
        <v>0</v>
      </c>
      <c r="O1294" s="180"/>
      <c r="P1294" s="192"/>
      <c r="Q1294" s="185" t="str">
        <f t="shared" si="235"/>
        <v>תשושים-אופק</v>
      </c>
      <c r="R1294" s="185">
        <f t="shared" si="236"/>
        <v>90</v>
      </c>
      <c r="S1294" s="185" t="str">
        <f t="shared" si="237"/>
        <v>ריהוט</v>
      </c>
      <c r="T1294" s="186" t="str">
        <f t="shared" si="238"/>
        <v xml:space="preserve">כורסת הסבה  </v>
      </c>
      <c r="U1294" s="187">
        <f t="shared" si="232"/>
        <v>0</v>
      </c>
      <c r="V1294" s="181">
        <f t="shared" si="233"/>
        <v>-8</v>
      </c>
      <c r="W1294" s="181">
        <f t="shared" si="234"/>
        <v>750</v>
      </c>
      <c r="X1294" s="181">
        <f t="shared" si="231"/>
        <v>0</v>
      </c>
      <c r="Y1294" s="193"/>
      <c r="AA1294" s="189" t="str">
        <f>'טבלה מרכזת תקן מקור'!A1294</f>
        <v>תשושים-אופק</v>
      </c>
      <c r="AB1294" s="189">
        <f>'טבלה מרכזת תקן מקור'!B1294</f>
        <v>90</v>
      </c>
      <c r="AC1294" s="189" t="str">
        <f>'טבלה מרכזת תקן מקור'!C1294</f>
        <v>ריהוט</v>
      </c>
      <c r="AD1294" s="189" t="str">
        <f>'טבלה מרכזת תקן מקור'!D1294</f>
        <v>אולם כניסה</v>
      </c>
      <c r="AE1294" s="189" t="str">
        <f>'טבלה מרכזת תקן מקור'!E1294</f>
        <v xml:space="preserve">כורסת הסבה  </v>
      </c>
      <c r="AF1294" s="189">
        <f>'טבלה מרכזת תקן מקור'!F1294</f>
        <v>750</v>
      </c>
      <c r="AG1294" s="189">
        <f>'טבלה מרכזת תקן מקור'!G1294</f>
        <v>8</v>
      </c>
      <c r="AH1294" s="189">
        <f>'טבלה מרכזת תקן מקור'!H1294</f>
        <v>6000</v>
      </c>
    </row>
    <row r="1295" spans="2:34" ht="15" thickBot="1" x14ac:dyDescent="0.25">
      <c r="B1295" s="190" t="str">
        <f>תקן[[#This Row],[סוג מרכז]]</f>
        <v>תשושים-אופק</v>
      </c>
      <c r="C1295" s="190">
        <f>תקן[[#This Row],[גודל מרכז]]</f>
        <v>90</v>
      </c>
      <c r="D1295" s="190" t="str">
        <f>תקן[[#This Row],[סוג פריט]]</f>
        <v>ריהוט</v>
      </c>
      <c r="E1295" s="190" t="str">
        <f>תקן[[#This Row],[קטגוריה]]</f>
        <v>חדר מנוחה</v>
      </c>
      <c r="F1295" s="177" t="str">
        <f>תקן[[#This Row],[תיאור הפריט]]</f>
        <v>כורסת מנוחה</v>
      </c>
      <c r="G1295" s="190">
        <f>תקן[[#This Row],[עלות פריט]]</f>
        <v>2000</v>
      </c>
      <c r="H1295" s="190">
        <f>תקן[[#This Row],[כמות]]</f>
        <v>3</v>
      </c>
      <c r="I1295" s="190">
        <f>תקן[[#This Row],[סהכ עלות]]</f>
        <v>6000</v>
      </c>
      <c r="J1295" s="191"/>
      <c r="K1295" s="179" t="str">
        <f t="shared" si="230"/>
        <v>כורסת מנוחה</v>
      </c>
      <c r="L1295" s="180"/>
      <c r="M1295" s="181">
        <f t="shared" si="228"/>
        <v>-3</v>
      </c>
      <c r="N1295" s="181">
        <f t="shared" si="229"/>
        <v>0</v>
      </c>
      <c r="O1295" s="180"/>
      <c r="P1295" s="192"/>
      <c r="Q1295" s="185" t="str">
        <f t="shared" si="235"/>
        <v>תשושים-אופק</v>
      </c>
      <c r="R1295" s="185">
        <f t="shared" si="236"/>
        <v>90</v>
      </c>
      <c r="S1295" s="185" t="str">
        <f t="shared" si="237"/>
        <v>ריהוט</v>
      </c>
      <c r="T1295" s="186" t="str">
        <f t="shared" si="238"/>
        <v>כורסת מנוחה</v>
      </c>
      <c r="U1295" s="187">
        <f t="shared" si="232"/>
        <v>0</v>
      </c>
      <c r="V1295" s="181">
        <f t="shared" si="233"/>
        <v>-3</v>
      </c>
      <c r="W1295" s="181">
        <f t="shared" si="234"/>
        <v>2000</v>
      </c>
      <c r="X1295" s="181">
        <f t="shared" si="231"/>
        <v>0</v>
      </c>
      <c r="Y1295" s="193"/>
      <c r="AA1295" s="189" t="str">
        <f>'טבלה מרכזת תקן מקור'!A1295</f>
        <v>תשושים-אופק</v>
      </c>
      <c r="AB1295" s="189">
        <f>'טבלה מרכזת תקן מקור'!B1295</f>
        <v>90</v>
      </c>
      <c r="AC1295" s="189" t="str">
        <f>'טבלה מרכזת תקן מקור'!C1295</f>
        <v>ריהוט</v>
      </c>
      <c r="AD1295" s="189" t="str">
        <f>'טבלה מרכזת תקן מקור'!D1295</f>
        <v>חדר מנוחה</v>
      </c>
      <c r="AE1295" s="189" t="str">
        <f>'טבלה מרכזת תקן מקור'!E1295</f>
        <v>כורסת מנוחה</v>
      </c>
      <c r="AF1295" s="189">
        <f>'טבלה מרכזת תקן מקור'!F1295</f>
        <v>2000</v>
      </c>
      <c r="AG1295" s="189">
        <f>'טבלה מרכזת תקן מקור'!G1295</f>
        <v>3</v>
      </c>
      <c r="AH1295" s="189">
        <f>'טבלה מרכזת תקן מקור'!H1295</f>
        <v>6000</v>
      </c>
    </row>
    <row r="1296" spans="2:34" ht="15" thickBot="1" x14ac:dyDescent="0.25">
      <c r="B1296" s="190" t="str">
        <f>תקן[[#This Row],[סוג מרכז]]</f>
        <v>תשושים-אופק</v>
      </c>
      <c r="C1296" s="190">
        <f>תקן[[#This Row],[גודל מרכז]]</f>
        <v>90</v>
      </c>
      <c r="D1296" s="190" t="str">
        <f>תקן[[#This Row],[סוג פריט]]</f>
        <v>ריהוט</v>
      </c>
      <c r="E1296" s="190" t="str">
        <f>תקן[[#This Row],[קטגוריה]]</f>
        <v>חדר מנוחה</v>
      </c>
      <c r="F1296" s="177" t="str">
        <f>תקן[[#This Row],[תיאור הפריט]]</f>
        <v>כורסת מנוחה חשמלית</v>
      </c>
      <c r="G1296" s="190">
        <f>תקן[[#This Row],[עלות פריט]]</f>
        <v>4000</v>
      </c>
      <c r="H1296" s="190">
        <f>תקן[[#This Row],[כמות]]</f>
        <v>1</v>
      </c>
      <c r="I1296" s="190">
        <f>תקן[[#This Row],[סהכ עלות]]</f>
        <v>4000</v>
      </c>
      <c r="J1296" s="191"/>
      <c r="K1296" s="179" t="str">
        <f t="shared" si="230"/>
        <v>כורסת מנוחה חשמלית</v>
      </c>
      <c r="L1296" s="180"/>
      <c r="M1296" s="181">
        <f t="shared" si="228"/>
        <v>-1</v>
      </c>
      <c r="N1296" s="181">
        <f t="shared" si="229"/>
        <v>0</v>
      </c>
      <c r="O1296" s="180"/>
      <c r="P1296" s="192"/>
      <c r="Q1296" s="185" t="str">
        <f t="shared" si="235"/>
        <v>תשושים-אופק</v>
      </c>
      <c r="R1296" s="185">
        <f t="shared" si="236"/>
        <v>90</v>
      </c>
      <c r="S1296" s="185" t="str">
        <f t="shared" si="237"/>
        <v>ריהוט</v>
      </c>
      <c r="T1296" s="186" t="str">
        <f t="shared" si="238"/>
        <v>כורסת מנוחה חשמלית</v>
      </c>
      <c r="U1296" s="187">
        <f t="shared" si="232"/>
        <v>0</v>
      </c>
      <c r="V1296" s="181">
        <f t="shared" si="233"/>
        <v>-1</v>
      </c>
      <c r="W1296" s="181">
        <f t="shared" si="234"/>
        <v>4000</v>
      </c>
      <c r="X1296" s="181">
        <f t="shared" si="231"/>
        <v>0</v>
      </c>
      <c r="Y1296" s="193"/>
      <c r="AA1296" s="189" t="str">
        <f>'טבלה מרכזת תקן מקור'!A1296</f>
        <v>תשושים-אופק</v>
      </c>
      <c r="AB1296" s="189">
        <f>'טבלה מרכזת תקן מקור'!B1296</f>
        <v>90</v>
      </c>
      <c r="AC1296" s="189" t="str">
        <f>'טבלה מרכזת תקן מקור'!C1296</f>
        <v>ריהוט</v>
      </c>
      <c r="AD1296" s="189" t="str">
        <f>'טבלה מרכזת תקן מקור'!D1296</f>
        <v>חדר מנוחה</v>
      </c>
      <c r="AE1296" s="189" t="str">
        <f>'טבלה מרכזת תקן מקור'!E1296</f>
        <v>כורסת מנוחה חשמלית</v>
      </c>
      <c r="AF1296" s="189">
        <f>'טבלה מרכזת תקן מקור'!F1296</f>
        <v>4000</v>
      </c>
      <c r="AG1296" s="189">
        <f>'טבלה מרכזת תקן מקור'!G1296</f>
        <v>1</v>
      </c>
      <c r="AH1296" s="189">
        <f>'טבלה מרכזת תקן מקור'!H1296</f>
        <v>4000</v>
      </c>
    </row>
    <row r="1297" spans="2:34" ht="15" thickBot="1" x14ac:dyDescent="0.25">
      <c r="B1297" s="190" t="str">
        <f>תקן[[#This Row],[סוג מרכז]]</f>
        <v>תשושים-אופק</v>
      </c>
      <c r="C1297" s="190">
        <f>תקן[[#This Row],[גודל מרכז]]</f>
        <v>90</v>
      </c>
      <c r="D1297" s="190" t="str">
        <f>תקן[[#This Row],[סוג פריט]]</f>
        <v>ריהוט</v>
      </c>
      <c r="E1297" s="190" t="str">
        <f>תקן[[#This Row],[קטגוריה]]</f>
        <v>חדר אוכל</v>
      </c>
      <c r="F1297" s="177" t="str">
        <f>תקן[[#This Row],[תיאור הפריט]]</f>
        <v>כיסא אוכל</v>
      </c>
      <c r="G1297" s="190">
        <f>תקן[[#This Row],[עלות פריט]]</f>
        <v>650</v>
      </c>
      <c r="H1297" s="190">
        <f>תקן[[#This Row],[כמות]]</f>
        <v>90</v>
      </c>
      <c r="I1297" s="190">
        <f>תקן[[#This Row],[סהכ עלות]]</f>
        <v>58500</v>
      </c>
      <c r="J1297" s="191"/>
      <c r="K1297" s="179" t="str">
        <f t="shared" si="230"/>
        <v>כיסא אוכל</v>
      </c>
      <c r="L1297" s="180"/>
      <c r="M1297" s="181">
        <f t="shared" si="228"/>
        <v>-90</v>
      </c>
      <c r="N1297" s="181">
        <f t="shared" si="229"/>
        <v>0</v>
      </c>
      <c r="O1297" s="180"/>
      <c r="P1297" s="192"/>
      <c r="Q1297" s="185" t="str">
        <f t="shared" si="235"/>
        <v>תשושים-אופק</v>
      </c>
      <c r="R1297" s="185">
        <f t="shared" si="236"/>
        <v>90</v>
      </c>
      <c r="S1297" s="185" t="str">
        <f t="shared" si="237"/>
        <v>ריהוט</v>
      </c>
      <c r="T1297" s="186" t="str">
        <f t="shared" si="238"/>
        <v>כיסא אוכל</v>
      </c>
      <c r="U1297" s="187">
        <f t="shared" si="232"/>
        <v>0</v>
      </c>
      <c r="V1297" s="181">
        <f t="shared" si="233"/>
        <v>-90</v>
      </c>
      <c r="W1297" s="181">
        <f t="shared" si="234"/>
        <v>650</v>
      </c>
      <c r="X1297" s="181">
        <f t="shared" si="231"/>
        <v>0</v>
      </c>
      <c r="Y1297" s="193"/>
      <c r="AA1297" s="189" t="str">
        <f>'טבלה מרכזת תקן מקור'!A1297</f>
        <v>תשושים-אופק</v>
      </c>
      <c r="AB1297" s="189">
        <f>'טבלה מרכזת תקן מקור'!B1297</f>
        <v>90</v>
      </c>
      <c r="AC1297" s="189" t="str">
        <f>'טבלה מרכזת תקן מקור'!C1297</f>
        <v>ריהוט</v>
      </c>
      <c r="AD1297" s="189" t="str">
        <f>'טבלה מרכזת תקן מקור'!D1297</f>
        <v>חדר אוכל</v>
      </c>
      <c r="AE1297" s="189" t="str">
        <f>'טבלה מרכזת תקן מקור'!E1297</f>
        <v>כיסא אוכל</v>
      </c>
      <c r="AF1297" s="189">
        <f>'טבלה מרכזת תקן מקור'!F1297</f>
        <v>650</v>
      </c>
      <c r="AG1297" s="189">
        <f>'טבלה מרכזת תקן מקור'!G1297</f>
        <v>90</v>
      </c>
      <c r="AH1297" s="189">
        <f>'טבלה מרכזת תקן מקור'!H1297</f>
        <v>58500</v>
      </c>
    </row>
    <row r="1298" spans="2:34" ht="15" thickBot="1" x14ac:dyDescent="0.25">
      <c r="B1298" s="190" t="str">
        <f>תקן[[#This Row],[סוג מרכז]]</f>
        <v>תשושים-אופק</v>
      </c>
      <c r="C1298" s="190">
        <f>תקן[[#This Row],[גודל מרכז]]</f>
        <v>90</v>
      </c>
      <c r="D1298" s="190" t="str">
        <f>תקן[[#This Row],[סוג פריט]]</f>
        <v>ריהוט</v>
      </c>
      <c r="E1298" s="190" t="str">
        <f>תקן[[#This Row],[קטגוריה]]</f>
        <v>כללי</v>
      </c>
      <c r="F1298" s="177" t="str">
        <f>תקן[[#This Row],[תיאור הפריט]]</f>
        <v>כיסא גלגלים</v>
      </c>
      <c r="G1298" s="190">
        <f>תקן[[#This Row],[עלות פריט]]</f>
        <v>1200</v>
      </c>
      <c r="H1298" s="190">
        <f>תקן[[#This Row],[כמות]]</f>
        <v>1</v>
      </c>
      <c r="I1298" s="190">
        <f>תקן[[#This Row],[סהכ עלות]]</f>
        <v>1200</v>
      </c>
      <c r="J1298" s="191"/>
      <c r="K1298" s="179" t="str">
        <f t="shared" si="230"/>
        <v>כיסא גלגלים</v>
      </c>
      <c r="L1298" s="180"/>
      <c r="M1298" s="181">
        <f t="shared" si="228"/>
        <v>-1</v>
      </c>
      <c r="N1298" s="181">
        <f t="shared" si="229"/>
        <v>0</v>
      </c>
      <c r="O1298" s="180"/>
      <c r="P1298" s="192"/>
      <c r="Q1298" s="185" t="str">
        <f t="shared" si="235"/>
        <v>תשושים-אופק</v>
      </c>
      <c r="R1298" s="185">
        <f t="shared" si="236"/>
        <v>90</v>
      </c>
      <c r="S1298" s="185" t="str">
        <f t="shared" si="237"/>
        <v>ריהוט</v>
      </c>
      <c r="T1298" s="186" t="str">
        <f t="shared" si="238"/>
        <v>כיסא גלגלים</v>
      </c>
      <c r="U1298" s="187">
        <f t="shared" si="232"/>
        <v>0</v>
      </c>
      <c r="V1298" s="181">
        <f t="shared" si="233"/>
        <v>-1</v>
      </c>
      <c r="W1298" s="181">
        <f t="shared" si="234"/>
        <v>1200</v>
      </c>
      <c r="X1298" s="181">
        <f t="shared" si="231"/>
        <v>0</v>
      </c>
      <c r="Y1298" s="193"/>
      <c r="AA1298" s="189" t="str">
        <f>'טבלה מרכזת תקן מקור'!A1298</f>
        <v>תשושים-אופק</v>
      </c>
      <c r="AB1298" s="189">
        <f>'טבלה מרכזת תקן מקור'!B1298</f>
        <v>90</v>
      </c>
      <c r="AC1298" s="189" t="str">
        <f>'טבלה מרכזת תקן מקור'!C1298</f>
        <v>ריהוט</v>
      </c>
      <c r="AD1298" s="189" t="str">
        <f>'טבלה מרכזת תקן מקור'!D1298</f>
        <v>כללי</v>
      </c>
      <c r="AE1298" s="189" t="str">
        <f>'טבלה מרכזת תקן מקור'!E1298</f>
        <v>כיסא גלגלים</v>
      </c>
      <c r="AF1298" s="189">
        <f>'טבלה מרכזת תקן מקור'!F1298</f>
        <v>1200</v>
      </c>
      <c r="AG1298" s="189">
        <f>'טבלה מרכזת תקן מקור'!G1298</f>
        <v>1</v>
      </c>
      <c r="AH1298" s="189">
        <f>'טבלה מרכזת תקן מקור'!H1298</f>
        <v>1200</v>
      </c>
    </row>
    <row r="1299" spans="2:34" ht="15" thickBot="1" x14ac:dyDescent="0.25">
      <c r="B1299" s="190" t="str">
        <f>תקן[[#This Row],[סוג מרכז]]</f>
        <v>תשושים-אופק</v>
      </c>
      <c r="C1299" s="190">
        <f>תקן[[#This Row],[גודל מרכז]]</f>
        <v>90</v>
      </c>
      <c r="D1299" s="190" t="str">
        <f>תקן[[#This Row],[סוג פריט]]</f>
        <v>ריהוט</v>
      </c>
      <c r="E1299" s="190" t="str">
        <f>תקן[[#This Row],[קטגוריה]]</f>
        <v>חצר פעילות ומנוחה</v>
      </c>
      <c r="F1299" s="177" t="str">
        <f>תקן[[#This Row],[תיאור הפריט]]</f>
        <v>כיסא גן</v>
      </c>
      <c r="G1299" s="190">
        <f>תקן[[#This Row],[עלות פריט]]</f>
        <v>200</v>
      </c>
      <c r="H1299" s="190">
        <f>תקן[[#This Row],[כמות]]</f>
        <v>12</v>
      </c>
      <c r="I1299" s="190">
        <f>תקן[[#This Row],[סהכ עלות]]</f>
        <v>2400</v>
      </c>
      <c r="J1299" s="191"/>
      <c r="K1299" s="179" t="str">
        <f t="shared" si="230"/>
        <v>כיסא גן</v>
      </c>
      <c r="L1299" s="180"/>
      <c r="M1299" s="181">
        <f t="shared" si="228"/>
        <v>-12</v>
      </c>
      <c r="N1299" s="181">
        <f t="shared" si="229"/>
        <v>0</v>
      </c>
      <c r="O1299" s="180"/>
      <c r="P1299" s="192"/>
      <c r="Q1299" s="185" t="str">
        <f t="shared" si="235"/>
        <v>תשושים-אופק</v>
      </c>
      <c r="R1299" s="185">
        <f t="shared" si="236"/>
        <v>90</v>
      </c>
      <c r="S1299" s="185" t="str">
        <f t="shared" si="237"/>
        <v>ריהוט</v>
      </c>
      <c r="T1299" s="186" t="str">
        <f t="shared" si="238"/>
        <v>כיסא גן</v>
      </c>
      <c r="U1299" s="187">
        <f t="shared" si="232"/>
        <v>0</v>
      </c>
      <c r="V1299" s="181">
        <f t="shared" si="233"/>
        <v>-12</v>
      </c>
      <c r="W1299" s="181">
        <f t="shared" si="234"/>
        <v>200</v>
      </c>
      <c r="X1299" s="181">
        <f t="shared" si="231"/>
        <v>0</v>
      </c>
      <c r="Y1299" s="193"/>
      <c r="AA1299" s="189" t="str">
        <f>'טבלה מרכזת תקן מקור'!A1299</f>
        <v>תשושים-אופק</v>
      </c>
      <c r="AB1299" s="189">
        <f>'טבלה מרכזת תקן מקור'!B1299</f>
        <v>90</v>
      </c>
      <c r="AC1299" s="189" t="str">
        <f>'טבלה מרכזת תקן מקור'!C1299</f>
        <v>ריהוט</v>
      </c>
      <c r="AD1299" s="189" t="str">
        <f>'טבלה מרכזת תקן מקור'!D1299</f>
        <v>חצר פעילות ומנוחה</v>
      </c>
      <c r="AE1299" s="189" t="str">
        <f>'טבלה מרכזת תקן מקור'!E1299</f>
        <v>כיסא גן</v>
      </c>
      <c r="AF1299" s="189">
        <f>'טבלה מרכזת תקן מקור'!F1299</f>
        <v>200</v>
      </c>
      <c r="AG1299" s="189">
        <f>'טבלה מרכזת תקן מקור'!G1299</f>
        <v>12</v>
      </c>
      <c r="AH1299" s="189">
        <f>'טבלה מרכזת תקן מקור'!H1299</f>
        <v>2400</v>
      </c>
    </row>
    <row r="1300" spans="2:34" ht="15" thickBot="1" x14ac:dyDescent="0.25">
      <c r="B1300" s="190" t="str">
        <f>תקן[[#This Row],[סוג מרכז]]</f>
        <v>תשושים-אופק</v>
      </c>
      <c r="C1300" s="190">
        <f>תקן[[#This Row],[גודל מרכז]]</f>
        <v>90</v>
      </c>
      <c r="D1300" s="190" t="str">
        <f>תקן[[#This Row],[סוג פריט]]</f>
        <v>ריהוט</v>
      </c>
      <c r="E1300" s="190" t="str">
        <f>תקן[[#This Row],[קטגוריה]]</f>
        <v>חדר מחשבים</v>
      </c>
      <c r="F1300" s="177" t="str">
        <f>תקן[[#This Row],[תיאור הפריט]]</f>
        <v>כיסא מחשב</v>
      </c>
      <c r="G1300" s="190">
        <f>תקן[[#This Row],[עלות פריט]]</f>
        <v>450</v>
      </c>
      <c r="H1300" s="190">
        <f>תקן[[#This Row],[כמות]]</f>
        <v>4</v>
      </c>
      <c r="I1300" s="190">
        <f>תקן[[#This Row],[סהכ עלות]]</f>
        <v>1800</v>
      </c>
      <c r="J1300" s="191"/>
      <c r="K1300" s="179" t="str">
        <f t="shared" si="230"/>
        <v>כיסא מחשב</v>
      </c>
      <c r="L1300" s="180"/>
      <c r="M1300" s="181">
        <f t="shared" si="228"/>
        <v>-4</v>
      </c>
      <c r="N1300" s="181">
        <f t="shared" si="229"/>
        <v>0</v>
      </c>
      <c r="O1300" s="180"/>
      <c r="P1300" s="192"/>
      <c r="Q1300" s="185" t="str">
        <f t="shared" si="235"/>
        <v>תשושים-אופק</v>
      </c>
      <c r="R1300" s="185">
        <f t="shared" si="236"/>
        <v>90</v>
      </c>
      <c r="S1300" s="185" t="str">
        <f t="shared" si="237"/>
        <v>ריהוט</v>
      </c>
      <c r="T1300" s="186" t="str">
        <f t="shared" si="238"/>
        <v>כיסא מחשב</v>
      </c>
      <c r="U1300" s="187">
        <f t="shared" si="232"/>
        <v>0</v>
      </c>
      <c r="V1300" s="181">
        <f t="shared" si="233"/>
        <v>-4</v>
      </c>
      <c r="W1300" s="181">
        <f t="shared" si="234"/>
        <v>450</v>
      </c>
      <c r="X1300" s="181">
        <f t="shared" si="231"/>
        <v>0</v>
      </c>
      <c r="Y1300" s="193"/>
      <c r="AA1300" s="189" t="str">
        <f>'טבלה מרכזת תקן מקור'!A1300</f>
        <v>תשושים-אופק</v>
      </c>
      <c r="AB1300" s="189">
        <f>'טבלה מרכזת תקן מקור'!B1300</f>
        <v>90</v>
      </c>
      <c r="AC1300" s="189" t="str">
        <f>'טבלה מרכזת תקן מקור'!C1300</f>
        <v>ריהוט</v>
      </c>
      <c r="AD1300" s="189" t="str">
        <f>'טבלה מרכזת תקן מקור'!D1300</f>
        <v>חדר מחשבים</v>
      </c>
      <c r="AE1300" s="189" t="str">
        <f>'טבלה מרכזת תקן מקור'!E1300</f>
        <v>כיסא מחשב</v>
      </c>
      <c r="AF1300" s="189">
        <f>'טבלה מרכזת תקן מקור'!F1300</f>
        <v>450</v>
      </c>
      <c r="AG1300" s="189">
        <f>'טבלה מרכזת תקן מקור'!G1300</f>
        <v>4</v>
      </c>
      <c r="AH1300" s="189">
        <f>'טבלה מרכזת תקן מקור'!H1300</f>
        <v>1800</v>
      </c>
    </row>
    <row r="1301" spans="2:34" ht="15" thickBot="1" x14ac:dyDescent="0.25">
      <c r="B1301" s="190" t="str">
        <f>תקן[[#This Row],[סוג מרכז]]</f>
        <v>תשושים-אופק</v>
      </c>
      <c r="C1301" s="190">
        <f>תקן[[#This Row],[גודל מרכז]]</f>
        <v>90</v>
      </c>
      <c r="D1301" s="190" t="str">
        <f>תקן[[#This Row],[סוג פריט]]</f>
        <v>ריהוט</v>
      </c>
      <c r="E1301" s="190" t="str">
        <f>תקן[[#This Row],[קטגוריה]]</f>
        <v>חדר מנהל</v>
      </c>
      <c r="F1301" s="177" t="str">
        <f>תקן[[#This Row],[תיאור הפריט]]</f>
        <v>כיסא מנהל</v>
      </c>
      <c r="G1301" s="190">
        <f>תקן[[#This Row],[עלות פריט]]</f>
        <v>1200</v>
      </c>
      <c r="H1301" s="190">
        <f>תקן[[#This Row],[כמות]]</f>
        <v>1</v>
      </c>
      <c r="I1301" s="190">
        <f>תקן[[#This Row],[סהכ עלות]]</f>
        <v>1200</v>
      </c>
      <c r="J1301" s="191"/>
      <c r="K1301" s="179" t="str">
        <f t="shared" si="230"/>
        <v>כיסא מנהל</v>
      </c>
      <c r="L1301" s="180"/>
      <c r="M1301" s="181">
        <f t="shared" si="228"/>
        <v>-1</v>
      </c>
      <c r="N1301" s="181">
        <f t="shared" si="229"/>
        <v>0</v>
      </c>
      <c r="O1301" s="180"/>
      <c r="P1301" s="192"/>
      <c r="Q1301" s="185" t="str">
        <f t="shared" si="235"/>
        <v>תשושים-אופק</v>
      </c>
      <c r="R1301" s="185">
        <f t="shared" si="236"/>
        <v>90</v>
      </c>
      <c r="S1301" s="185" t="str">
        <f t="shared" si="237"/>
        <v>ריהוט</v>
      </c>
      <c r="T1301" s="186" t="str">
        <f t="shared" si="238"/>
        <v>כיסא מנהל</v>
      </c>
      <c r="U1301" s="187">
        <f t="shared" si="232"/>
        <v>0</v>
      </c>
      <c r="V1301" s="181">
        <f t="shared" si="233"/>
        <v>-1</v>
      </c>
      <c r="W1301" s="181">
        <f t="shared" si="234"/>
        <v>1200</v>
      </c>
      <c r="X1301" s="181">
        <f t="shared" si="231"/>
        <v>0</v>
      </c>
      <c r="Y1301" s="193"/>
      <c r="AA1301" s="189" t="str">
        <f>'טבלה מרכזת תקן מקור'!A1301</f>
        <v>תשושים-אופק</v>
      </c>
      <c r="AB1301" s="189">
        <f>'טבלה מרכזת תקן מקור'!B1301</f>
        <v>90</v>
      </c>
      <c r="AC1301" s="189" t="str">
        <f>'טבלה מרכזת תקן מקור'!C1301</f>
        <v>ריהוט</v>
      </c>
      <c r="AD1301" s="189" t="str">
        <f>'טבלה מרכזת תקן מקור'!D1301</f>
        <v>חדר מנהל</v>
      </c>
      <c r="AE1301" s="189" t="str">
        <f>'טבלה מרכזת תקן מקור'!E1301</f>
        <v>כיסא מנהל</v>
      </c>
      <c r="AF1301" s="189">
        <f>'טבלה מרכזת תקן מקור'!F1301</f>
        <v>1200</v>
      </c>
      <c r="AG1301" s="189">
        <f>'טבלה מרכזת תקן מקור'!G1301</f>
        <v>1</v>
      </c>
      <c r="AH1301" s="189">
        <f>'טבלה מרכזת תקן מקור'!H1301</f>
        <v>1200</v>
      </c>
    </row>
    <row r="1302" spans="2:34" ht="15" thickBot="1" x14ac:dyDescent="0.25">
      <c r="B1302" s="190" t="str">
        <f>תקן[[#This Row],[סוג מרכז]]</f>
        <v>תשושים-אופק</v>
      </c>
      <c r="C1302" s="190">
        <f>תקן[[#This Row],[גודל מרכז]]</f>
        <v>90</v>
      </c>
      <c r="D1302" s="190" t="str">
        <f>תקן[[#This Row],[סוג פריט]]</f>
        <v>ריהוט</v>
      </c>
      <c r="E1302" s="190" t="str">
        <f>תקן[[#This Row],[קטגוריה]]</f>
        <v>אולם כניסה</v>
      </c>
      <c r="F1302" s="177" t="str">
        <f>תקן[[#This Row],[תיאור הפריט]]</f>
        <v>כיסא פעילות/עובד</v>
      </c>
      <c r="G1302" s="190">
        <f>תקן[[#This Row],[עלות פריט]]</f>
        <v>450</v>
      </c>
      <c r="H1302" s="190">
        <f>תקן[[#This Row],[כמות]]</f>
        <v>9</v>
      </c>
      <c r="I1302" s="190">
        <f>תקן[[#This Row],[סהכ עלות]]</f>
        <v>4050</v>
      </c>
      <c r="J1302" s="191"/>
      <c r="K1302" s="179" t="str">
        <f t="shared" si="230"/>
        <v>כיסא פעילות/עובד</v>
      </c>
      <c r="L1302" s="180"/>
      <c r="M1302" s="181">
        <f t="shared" si="228"/>
        <v>-9</v>
      </c>
      <c r="N1302" s="181">
        <f t="shared" si="229"/>
        <v>0</v>
      </c>
      <c r="O1302" s="180"/>
      <c r="P1302" s="192"/>
      <c r="Q1302" s="185" t="str">
        <f t="shared" si="235"/>
        <v>תשושים-אופק</v>
      </c>
      <c r="R1302" s="185">
        <f t="shared" si="236"/>
        <v>90</v>
      </c>
      <c r="S1302" s="185" t="str">
        <f t="shared" si="237"/>
        <v>ריהוט</v>
      </c>
      <c r="T1302" s="186" t="str">
        <f t="shared" si="238"/>
        <v>כיסא פעילות/עובד</v>
      </c>
      <c r="U1302" s="187">
        <f t="shared" si="232"/>
        <v>0</v>
      </c>
      <c r="V1302" s="181">
        <f t="shared" si="233"/>
        <v>-9</v>
      </c>
      <c r="W1302" s="181">
        <f t="shared" si="234"/>
        <v>450</v>
      </c>
      <c r="X1302" s="181">
        <f t="shared" si="231"/>
        <v>0</v>
      </c>
      <c r="Y1302" s="193"/>
      <c r="AA1302" s="189" t="str">
        <f>'טבלה מרכזת תקן מקור'!A1302</f>
        <v>תשושים-אופק</v>
      </c>
      <c r="AB1302" s="189">
        <f>'טבלה מרכזת תקן מקור'!B1302</f>
        <v>90</v>
      </c>
      <c r="AC1302" s="189" t="str">
        <f>'טבלה מרכזת תקן מקור'!C1302</f>
        <v>ריהוט</v>
      </c>
      <c r="AD1302" s="189" t="str">
        <f>'טבלה מרכזת תקן מקור'!D1302</f>
        <v>אולם כניסה</v>
      </c>
      <c r="AE1302" s="189" t="str">
        <f>'טבלה מרכזת תקן מקור'!E1302</f>
        <v>כיסא פעילות/עובד</v>
      </c>
      <c r="AF1302" s="189">
        <f>'טבלה מרכזת תקן מקור'!F1302</f>
        <v>450</v>
      </c>
      <c r="AG1302" s="189">
        <f>'טבלה מרכזת תקן מקור'!G1302</f>
        <v>9</v>
      </c>
      <c r="AH1302" s="189">
        <f>'טבלה מרכזת תקן מקור'!H1302</f>
        <v>4050</v>
      </c>
    </row>
    <row r="1303" spans="2:34" ht="15" thickBot="1" x14ac:dyDescent="0.25">
      <c r="B1303" s="190" t="str">
        <f>תקן[[#This Row],[סוג מרכז]]</f>
        <v>תשושים-אופק</v>
      </c>
      <c r="C1303" s="190">
        <f>תקן[[#This Row],[גודל מרכז]]</f>
        <v>90</v>
      </c>
      <c r="D1303" s="190" t="str">
        <f>תקן[[#This Row],[סוג פריט]]</f>
        <v>ריהוט</v>
      </c>
      <c r="E1303" s="190" t="str">
        <f>תקן[[#This Row],[קטגוריה]]</f>
        <v>חדר מזכירות וקבלה</v>
      </c>
      <c r="F1303" s="177" t="str">
        <f>תקן[[#This Row],[תיאור הפריט]]</f>
        <v>כיסא פעילות/עובד</v>
      </c>
      <c r="G1303" s="190">
        <f>תקן[[#This Row],[עלות פריט]]</f>
        <v>450</v>
      </c>
      <c r="H1303" s="190">
        <f>תקן[[#This Row],[כמות]]</f>
        <v>2</v>
      </c>
      <c r="I1303" s="190">
        <f>תקן[[#This Row],[סהכ עלות]]</f>
        <v>900</v>
      </c>
      <c r="J1303" s="191"/>
      <c r="K1303" s="179" t="str">
        <f t="shared" si="230"/>
        <v>כיסא פעילות/עובד</v>
      </c>
      <c r="L1303" s="180"/>
      <c r="M1303" s="181">
        <f t="shared" si="228"/>
        <v>-2</v>
      </c>
      <c r="N1303" s="181">
        <f t="shared" si="229"/>
        <v>0</v>
      </c>
      <c r="O1303" s="180"/>
      <c r="P1303" s="192"/>
      <c r="Q1303" s="185" t="str">
        <f t="shared" si="235"/>
        <v>תשושים-אופק</v>
      </c>
      <c r="R1303" s="185">
        <f t="shared" si="236"/>
        <v>90</v>
      </c>
      <c r="S1303" s="185" t="str">
        <f t="shared" si="237"/>
        <v>ריהוט</v>
      </c>
      <c r="T1303" s="186" t="str">
        <f t="shared" si="238"/>
        <v>כיסא פעילות/עובד</v>
      </c>
      <c r="U1303" s="187">
        <f t="shared" si="232"/>
        <v>0</v>
      </c>
      <c r="V1303" s="181">
        <f t="shared" si="233"/>
        <v>-2</v>
      </c>
      <c r="W1303" s="181">
        <f t="shared" si="234"/>
        <v>450</v>
      </c>
      <c r="X1303" s="181">
        <f t="shared" si="231"/>
        <v>0</v>
      </c>
      <c r="Y1303" s="193"/>
      <c r="AA1303" s="189" t="str">
        <f>'טבלה מרכזת תקן מקור'!A1303</f>
        <v>תשושים-אופק</v>
      </c>
      <c r="AB1303" s="189">
        <f>'טבלה מרכזת תקן מקור'!B1303</f>
        <v>90</v>
      </c>
      <c r="AC1303" s="189" t="str">
        <f>'טבלה מרכזת תקן מקור'!C1303</f>
        <v>ריהוט</v>
      </c>
      <c r="AD1303" s="189" t="str">
        <f>'טבלה מרכזת תקן מקור'!D1303</f>
        <v>חדר מזכירות וקבלה</v>
      </c>
      <c r="AE1303" s="189" t="str">
        <f>'טבלה מרכזת תקן מקור'!E1303</f>
        <v>כיסא פעילות/עובד</v>
      </c>
      <c r="AF1303" s="189">
        <f>'טבלה מרכזת תקן מקור'!F1303</f>
        <v>450</v>
      </c>
      <c r="AG1303" s="189">
        <f>'טבלה מרכזת תקן מקור'!G1303</f>
        <v>2</v>
      </c>
      <c r="AH1303" s="189">
        <f>'טבלה מרכזת תקן מקור'!H1303</f>
        <v>900</v>
      </c>
    </row>
    <row r="1304" spans="2:34" ht="15" thickBot="1" x14ac:dyDescent="0.25">
      <c r="B1304" s="190" t="str">
        <f>תקן[[#This Row],[סוג מרכז]]</f>
        <v>תשושים-אופק</v>
      </c>
      <c r="C1304" s="190">
        <f>תקן[[#This Row],[גודל מרכז]]</f>
        <v>90</v>
      </c>
      <c r="D1304" s="190" t="str">
        <f>תקן[[#This Row],[סוג פריט]]</f>
        <v>ריהוט</v>
      </c>
      <c r="E1304" s="190" t="str">
        <f>תקן[[#This Row],[קטגוריה]]</f>
        <v>חדר מנהל</v>
      </c>
      <c r="F1304" s="177" t="str">
        <f>תקן[[#This Row],[תיאור הפריט]]</f>
        <v>כיסא פעילות/עובד</v>
      </c>
      <c r="G1304" s="190">
        <f>תקן[[#This Row],[עלות פריט]]</f>
        <v>450</v>
      </c>
      <c r="H1304" s="190">
        <f>תקן[[#This Row],[כמות]]</f>
        <v>2</v>
      </c>
      <c r="I1304" s="190">
        <f>תקן[[#This Row],[סהכ עלות]]</f>
        <v>900</v>
      </c>
      <c r="J1304" s="191"/>
      <c r="K1304" s="179" t="str">
        <f t="shared" si="230"/>
        <v>כיסא פעילות/עובד</v>
      </c>
      <c r="L1304" s="180"/>
      <c r="M1304" s="181">
        <f t="shared" si="228"/>
        <v>-2</v>
      </c>
      <c r="N1304" s="181">
        <f t="shared" si="229"/>
        <v>0</v>
      </c>
      <c r="O1304" s="180"/>
      <c r="P1304" s="192"/>
      <c r="Q1304" s="185" t="str">
        <f t="shared" si="235"/>
        <v>תשושים-אופק</v>
      </c>
      <c r="R1304" s="185">
        <f t="shared" si="236"/>
        <v>90</v>
      </c>
      <c r="S1304" s="185" t="str">
        <f t="shared" si="237"/>
        <v>ריהוט</v>
      </c>
      <c r="T1304" s="186" t="str">
        <f t="shared" si="238"/>
        <v>כיסא פעילות/עובד</v>
      </c>
      <c r="U1304" s="187">
        <f t="shared" si="232"/>
        <v>0</v>
      </c>
      <c r="V1304" s="181">
        <f t="shared" si="233"/>
        <v>-2</v>
      </c>
      <c r="W1304" s="181">
        <f t="shared" si="234"/>
        <v>450</v>
      </c>
      <c r="X1304" s="181">
        <f t="shared" si="231"/>
        <v>0</v>
      </c>
      <c r="Y1304" s="193"/>
      <c r="AA1304" s="189" t="str">
        <f>'טבלה מרכזת תקן מקור'!A1304</f>
        <v>תשושים-אופק</v>
      </c>
      <c r="AB1304" s="189">
        <f>'טבלה מרכזת תקן מקור'!B1304</f>
        <v>90</v>
      </c>
      <c r="AC1304" s="189" t="str">
        <f>'טבלה מרכזת תקן מקור'!C1304</f>
        <v>ריהוט</v>
      </c>
      <c r="AD1304" s="189" t="str">
        <f>'טבלה מרכזת תקן מקור'!D1304</f>
        <v>חדר מנהל</v>
      </c>
      <c r="AE1304" s="189" t="str">
        <f>'טבלה מרכזת תקן מקור'!E1304</f>
        <v>כיסא פעילות/עובד</v>
      </c>
      <c r="AF1304" s="189">
        <f>'טבלה מרכזת תקן מקור'!F1304</f>
        <v>450</v>
      </c>
      <c r="AG1304" s="189">
        <f>'טבלה מרכזת תקן מקור'!G1304</f>
        <v>2</v>
      </c>
      <c r="AH1304" s="189">
        <f>'טבלה מרכזת תקן מקור'!H1304</f>
        <v>900</v>
      </c>
    </row>
    <row r="1305" spans="2:34" ht="15" thickBot="1" x14ac:dyDescent="0.25">
      <c r="B1305" s="190" t="str">
        <f>תקן[[#This Row],[סוג מרכז]]</f>
        <v>תשושים-אופק</v>
      </c>
      <c r="C1305" s="190">
        <f>תקן[[#This Row],[גודל מרכז]]</f>
        <v>90</v>
      </c>
      <c r="D1305" s="190" t="str">
        <f>תקן[[#This Row],[סוג פריט]]</f>
        <v>ריהוט</v>
      </c>
      <c r="E1305" s="190" t="str">
        <f>תקן[[#This Row],[קטגוריה]]</f>
        <v>חדרי פעילות/תעסוקה</v>
      </c>
      <c r="F1305" s="177" t="str">
        <f>תקן[[#This Row],[תיאור הפריט]]</f>
        <v>כיסא פעילות/עובד</v>
      </c>
      <c r="G1305" s="190">
        <f>תקן[[#This Row],[עלות פריט]]</f>
        <v>450</v>
      </c>
      <c r="H1305" s="190">
        <f>תקן[[#This Row],[כמות]]</f>
        <v>90</v>
      </c>
      <c r="I1305" s="190">
        <f>תקן[[#This Row],[סהכ עלות]]</f>
        <v>40500</v>
      </c>
      <c r="J1305" s="191"/>
      <c r="K1305" s="179" t="str">
        <f t="shared" si="230"/>
        <v>כיסא פעילות/עובד</v>
      </c>
      <c r="L1305" s="180"/>
      <c r="M1305" s="181">
        <f t="shared" si="228"/>
        <v>-90</v>
      </c>
      <c r="N1305" s="181">
        <f t="shared" si="229"/>
        <v>0</v>
      </c>
      <c r="O1305" s="180"/>
      <c r="P1305" s="192"/>
      <c r="Q1305" s="185" t="str">
        <f t="shared" si="235"/>
        <v>תשושים-אופק</v>
      </c>
      <c r="R1305" s="185">
        <f t="shared" si="236"/>
        <v>90</v>
      </c>
      <c r="S1305" s="185" t="str">
        <f t="shared" si="237"/>
        <v>ריהוט</v>
      </c>
      <c r="T1305" s="186" t="str">
        <f t="shared" si="238"/>
        <v>כיסא פעילות/עובד</v>
      </c>
      <c r="U1305" s="187">
        <f t="shared" si="232"/>
        <v>0</v>
      </c>
      <c r="V1305" s="181">
        <f t="shared" si="233"/>
        <v>-90</v>
      </c>
      <c r="W1305" s="181">
        <f t="shared" si="234"/>
        <v>450</v>
      </c>
      <c r="X1305" s="181">
        <f t="shared" si="231"/>
        <v>0</v>
      </c>
      <c r="Y1305" s="193"/>
      <c r="AA1305" s="189" t="str">
        <f>'טבלה מרכזת תקן מקור'!A1305</f>
        <v>תשושים-אופק</v>
      </c>
      <c r="AB1305" s="189">
        <f>'טבלה מרכזת תקן מקור'!B1305</f>
        <v>90</v>
      </c>
      <c r="AC1305" s="189" t="str">
        <f>'טבלה מרכזת תקן מקור'!C1305</f>
        <v>ריהוט</v>
      </c>
      <c r="AD1305" s="189" t="str">
        <f>'טבלה מרכזת תקן מקור'!D1305</f>
        <v>חדרי פעילות/תעסוקה</v>
      </c>
      <c r="AE1305" s="189" t="str">
        <f>'טבלה מרכזת תקן מקור'!E1305</f>
        <v>כיסא פעילות/עובד</v>
      </c>
      <c r="AF1305" s="189">
        <f>'טבלה מרכזת תקן מקור'!F1305</f>
        <v>450</v>
      </c>
      <c r="AG1305" s="189">
        <f>'טבלה מרכזת תקן מקור'!G1305</f>
        <v>90</v>
      </c>
      <c r="AH1305" s="189">
        <f>'טבלה מרכזת תקן מקור'!H1305</f>
        <v>40500</v>
      </c>
    </row>
    <row r="1306" spans="2:34" ht="15" thickBot="1" x14ac:dyDescent="0.25">
      <c r="B1306" s="190" t="str">
        <f>תקן[[#This Row],[סוג מרכז]]</f>
        <v>תשושים-אופק</v>
      </c>
      <c r="C1306" s="190">
        <f>תקן[[#This Row],[גודל מרכז]]</f>
        <v>90</v>
      </c>
      <c r="D1306" s="190" t="str">
        <f>תקן[[#This Row],[סוג פריט]]</f>
        <v>ריהוט</v>
      </c>
      <c r="E1306" s="190" t="str">
        <f>תקן[[#This Row],[קטגוריה]]</f>
        <v>חדרי צוות/רב תחומי</v>
      </c>
      <c r="F1306" s="177" t="str">
        <f>תקן[[#This Row],[תיאור הפריט]]</f>
        <v>כיסא פעילות/עובד</v>
      </c>
      <c r="G1306" s="190">
        <f>תקן[[#This Row],[עלות פריט]]</f>
        <v>450</v>
      </c>
      <c r="H1306" s="190">
        <f>תקן[[#This Row],[כמות]]</f>
        <v>15</v>
      </c>
      <c r="I1306" s="190">
        <f>תקן[[#This Row],[סהכ עלות]]</f>
        <v>6750</v>
      </c>
      <c r="J1306" s="191"/>
      <c r="K1306" s="179" t="str">
        <f t="shared" si="230"/>
        <v>כיסא פעילות/עובד</v>
      </c>
      <c r="L1306" s="180"/>
      <c r="M1306" s="181">
        <f t="shared" si="228"/>
        <v>-15</v>
      </c>
      <c r="N1306" s="181">
        <f t="shared" si="229"/>
        <v>0</v>
      </c>
      <c r="O1306" s="180"/>
      <c r="P1306" s="192"/>
      <c r="Q1306" s="185" t="str">
        <f t="shared" si="235"/>
        <v>תשושים-אופק</v>
      </c>
      <c r="R1306" s="185">
        <f t="shared" si="236"/>
        <v>90</v>
      </c>
      <c r="S1306" s="185" t="str">
        <f t="shared" si="237"/>
        <v>ריהוט</v>
      </c>
      <c r="T1306" s="186" t="str">
        <f t="shared" si="238"/>
        <v>כיסא פעילות/עובד</v>
      </c>
      <c r="U1306" s="187">
        <f t="shared" si="232"/>
        <v>0</v>
      </c>
      <c r="V1306" s="181">
        <f t="shared" si="233"/>
        <v>-15</v>
      </c>
      <c r="W1306" s="181">
        <f t="shared" si="234"/>
        <v>450</v>
      </c>
      <c r="X1306" s="181">
        <f t="shared" si="231"/>
        <v>0</v>
      </c>
      <c r="Y1306" s="193"/>
      <c r="AA1306" s="189" t="str">
        <f>'טבלה מרכזת תקן מקור'!A1306</f>
        <v>תשושים-אופק</v>
      </c>
      <c r="AB1306" s="189">
        <f>'טבלה מרכזת תקן מקור'!B1306</f>
        <v>90</v>
      </c>
      <c r="AC1306" s="189" t="str">
        <f>'טבלה מרכזת תקן מקור'!C1306</f>
        <v>ריהוט</v>
      </c>
      <c r="AD1306" s="189" t="str">
        <f>'טבלה מרכזת תקן מקור'!D1306</f>
        <v>חדרי צוות/רב תחומי</v>
      </c>
      <c r="AE1306" s="189" t="str">
        <f>'טבלה מרכזת תקן מקור'!E1306</f>
        <v>כיסא פעילות/עובד</v>
      </c>
      <c r="AF1306" s="189">
        <f>'טבלה מרכזת תקן מקור'!F1306</f>
        <v>450</v>
      </c>
      <c r="AG1306" s="189">
        <f>'טבלה מרכזת תקן מקור'!G1306</f>
        <v>15</v>
      </c>
      <c r="AH1306" s="189">
        <f>'טבלה מרכזת תקן מקור'!H1306</f>
        <v>6750</v>
      </c>
    </row>
    <row r="1307" spans="2:34" ht="29.25" thickBot="1" x14ac:dyDescent="0.25">
      <c r="B1307" s="190" t="str">
        <f>תקן[[#This Row],[סוג מרכז]]</f>
        <v>תשושים-אופק</v>
      </c>
      <c r="C1307" s="190">
        <f>תקן[[#This Row],[גודל מרכז]]</f>
        <v>90</v>
      </c>
      <c r="D1307" s="190" t="str">
        <f>תקן[[#This Row],[סוג פריט]]</f>
        <v>ריהוט</v>
      </c>
      <c r="E1307" s="190" t="str">
        <f>תקן[[#This Row],[קטגוריה]]</f>
        <v>חדר רחצה</v>
      </c>
      <c r="F1307" s="177" t="str">
        <f>תקן[[#This Row],[תיאור הפריט]]</f>
        <v>כיסא רחצה תיקני על גלגלים</v>
      </c>
      <c r="G1307" s="190">
        <f>תקן[[#This Row],[עלות פריט]]</f>
        <v>1200</v>
      </c>
      <c r="H1307" s="190">
        <f>תקן[[#This Row],[כמות]]</f>
        <v>2</v>
      </c>
      <c r="I1307" s="190">
        <f>תקן[[#This Row],[סהכ עלות]]</f>
        <v>2400</v>
      </c>
      <c r="J1307" s="191"/>
      <c r="K1307" s="179" t="str">
        <f t="shared" si="230"/>
        <v>כיסא רחצה תיקני על גלגלים</v>
      </c>
      <c r="L1307" s="180"/>
      <c r="M1307" s="181">
        <f t="shared" si="228"/>
        <v>-2</v>
      </c>
      <c r="N1307" s="181">
        <f t="shared" si="229"/>
        <v>0</v>
      </c>
      <c r="O1307" s="180"/>
      <c r="P1307" s="192"/>
      <c r="Q1307" s="185" t="str">
        <f t="shared" si="235"/>
        <v>תשושים-אופק</v>
      </c>
      <c r="R1307" s="185">
        <f t="shared" si="236"/>
        <v>90</v>
      </c>
      <c r="S1307" s="185" t="str">
        <f t="shared" si="237"/>
        <v>ריהוט</v>
      </c>
      <c r="T1307" s="186" t="str">
        <f t="shared" si="238"/>
        <v>כיסא רחצה תיקני על גלגלים</v>
      </c>
      <c r="U1307" s="187">
        <f t="shared" si="232"/>
        <v>0</v>
      </c>
      <c r="V1307" s="181">
        <f t="shared" si="233"/>
        <v>-2</v>
      </c>
      <c r="W1307" s="181">
        <f t="shared" si="234"/>
        <v>1200</v>
      </c>
      <c r="X1307" s="181">
        <f t="shared" si="231"/>
        <v>0</v>
      </c>
      <c r="Y1307" s="193"/>
      <c r="AA1307" s="189" t="str">
        <f>'טבלה מרכזת תקן מקור'!A1307</f>
        <v>תשושים-אופק</v>
      </c>
      <c r="AB1307" s="189">
        <f>'טבלה מרכזת תקן מקור'!B1307</f>
        <v>90</v>
      </c>
      <c r="AC1307" s="189" t="str">
        <f>'טבלה מרכזת תקן מקור'!C1307</f>
        <v>ריהוט</v>
      </c>
      <c r="AD1307" s="189" t="str">
        <f>'טבלה מרכזת תקן מקור'!D1307</f>
        <v>חדר רחצה</v>
      </c>
      <c r="AE1307" s="189" t="str">
        <f>'טבלה מרכזת תקן מקור'!E1307</f>
        <v>כיסא רחצה תיקני על גלגלים</v>
      </c>
      <c r="AF1307" s="189">
        <f>'טבלה מרכזת תקן מקור'!F1307</f>
        <v>1200</v>
      </c>
      <c r="AG1307" s="189">
        <f>'טבלה מרכזת תקן מקור'!G1307</f>
        <v>2</v>
      </c>
      <c r="AH1307" s="189">
        <f>'טבלה מרכזת תקן מקור'!H1307</f>
        <v>2400</v>
      </c>
    </row>
    <row r="1308" spans="2:34" ht="15" thickBot="1" x14ac:dyDescent="0.25">
      <c r="B1308" s="190" t="str">
        <f>תקן[[#This Row],[סוג מרכז]]</f>
        <v>תשושים-אופק</v>
      </c>
      <c r="C1308" s="190">
        <f>תקן[[#This Row],[גודל מרכז]]</f>
        <v>90</v>
      </c>
      <c r="D1308" s="190" t="str">
        <f>תקן[[#This Row],[סוג פריט]]</f>
        <v>ריהוט</v>
      </c>
      <c r="E1308" s="190" t="str">
        <f>תקן[[#This Row],[קטגוריה]]</f>
        <v>כללי</v>
      </c>
      <c r="F1308" s="177" t="str">
        <f>תקן[[#This Row],[תיאור הפריט]]</f>
        <v>כספת</v>
      </c>
      <c r="G1308" s="190">
        <f>תקן[[#This Row],[עלות פריט]]</f>
        <v>800</v>
      </c>
      <c r="H1308" s="190">
        <f>תקן[[#This Row],[כמות]]</f>
        <v>2</v>
      </c>
      <c r="I1308" s="190">
        <f>תקן[[#This Row],[סהכ עלות]]</f>
        <v>1600</v>
      </c>
      <c r="J1308" s="191"/>
      <c r="K1308" s="179" t="str">
        <f t="shared" si="230"/>
        <v>כספת</v>
      </c>
      <c r="L1308" s="180"/>
      <c r="M1308" s="181">
        <f t="shared" si="228"/>
        <v>-2</v>
      </c>
      <c r="N1308" s="181">
        <f t="shared" si="229"/>
        <v>0</v>
      </c>
      <c r="O1308" s="180"/>
      <c r="P1308" s="192"/>
      <c r="Q1308" s="185" t="str">
        <f t="shared" si="235"/>
        <v>תשושים-אופק</v>
      </c>
      <c r="R1308" s="185">
        <f t="shared" si="236"/>
        <v>90</v>
      </c>
      <c r="S1308" s="185" t="str">
        <f t="shared" si="237"/>
        <v>ריהוט</v>
      </c>
      <c r="T1308" s="186" t="str">
        <f t="shared" si="238"/>
        <v>כספת</v>
      </c>
      <c r="U1308" s="187">
        <f t="shared" si="232"/>
        <v>0</v>
      </c>
      <c r="V1308" s="181">
        <f t="shared" si="233"/>
        <v>-2</v>
      </c>
      <c r="W1308" s="181">
        <f t="shared" si="234"/>
        <v>800</v>
      </c>
      <c r="X1308" s="181">
        <f t="shared" si="231"/>
        <v>0</v>
      </c>
      <c r="Y1308" s="193"/>
      <c r="AA1308" s="189" t="str">
        <f>'טבלה מרכזת תקן מקור'!A1308</f>
        <v>תשושים-אופק</v>
      </c>
      <c r="AB1308" s="189">
        <f>'טבלה מרכזת תקן מקור'!B1308</f>
        <v>90</v>
      </c>
      <c r="AC1308" s="189" t="str">
        <f>'טבלה מרכזת תקן מקור'!C1308</f>
        <v>ריהוט</v>
      </c>
      <c r="AD1308" s="189" t="str">
        <f>'טבלה מרכזת תקן מקור'!D1308</f>
        <v>כללי</v>
      </c>
      <c r="AE1308" s="189" t="str">
        <f>'טבלה מרכזת תקן מקור'!E1308</f>
        <v>כספת</v>
      </c>
      <c r="AF1308" s="189">
        <f>'טבלה מרכזת תקן מקור'!F1308</f>
        <v>800</v>
      </c>
      <c r="AG1308" s="189">
        <f>'טבלה מרכזת תקן מקור'!G1308</f>
        <v>2</v>
      </c>
      <c r="AH1308" s="189">
        <f>'טבלה מרכזת תקן מקור'!H1308</f>
        <v>1600</v>
      </c>
    </row>
    <row r="1309" spans="2:34" ht="15" thickBot="1" x14ac:dyDescent="0.25">
      <c r="B1309" s="190" t="str">
        <f>תקן[[#This Row],[סוג מרכז]]</f>
        <v>תשושים-אופק</v>
      </c>
      <c r="C1309" s="190">
        <f>תקן[[#This Row],[גודל מרכז]]</f>
        <v>90</v>
      </c>
      <c r="D1309" s="190" t="str">
        <f>תקן[[#This Row],[סוג פריט]]</f>
        <v>ריהוט</v>
      </c>
      <c r="E1309" s="190" t="str">
        <f>תקן[[#This Row],[קטגוריה]]</f>
        <v>חדר רחצה</v>
      </c>
      <c r="F1309" s="177" t="str">
        <f>תקן[[#This Row],[תיאור הפריט]]</f>
        <v>מדף להנחת אביזרים</v>
      </c>
      <c r="G1309" s="190">
        <f>תקן[[#This Row],[עלות פריט]]</f>
        <v>350</v>
      </c>
      <c r="H1309" s="190">
        <f>תקן[[#This Row],[כמות]]</f>
        <v>2</v>
      </c>
      <c r="I1309" s="190">
        <f>תקן[[#This Row],[סהכ עלות]]</f>
        <v>700</v>
      </c>
      <c r="J1309" s="191"/>
      <c r="K1309" s="179" t="str">
        <f t="shared" si="230"/>
        <v>מדף להנחת אביזרים</v>
      </c>
      <c r="L1309" s="180"/>
      <c r="M1309" s="181">
        <f t="shared" si="228"/>
        <v>-2</v>
      </c>
      <c r="N1309" s="181">
        <f t="shared" si="229"/>
        <v>0</v>
      </c>
      <c r="O1309" s="180"/>
      <c r="P1309" s="192"/>
      <c r="Q1309" s="185" t="str">
        <f t="shared" si="235"/>
        <v>תשושים-אופק</v>
      </c>
      <c r="R1309" s="185">
        <f t="shared" si="236"/>
        <v>90</v>
      </c>
      <c r="S1309" s="185" t="str">
        <f t="shared" si="237"/>
        <v>ריהוט</v>
      </c>
      <c r="T1309" s="186" t="str">
        <f t="shared" si="238"/>
        <v>מדף להנחת אביזרים</v>
      </c>
      <c r="U1309" s="187">
        <f t="shared" si="232"/>
        <v>0</v>
      </c>
      <c r="V1309" s="181">
        <f t="shared" si="233"/>
        <v>-2</v>
      </c>
      <c r="W1309" s="181">
        <f t="shared" si="234"/>
        <v>350</v>
      </c>
      <c r="X1309" s="181">
        <f t="shared" si="231"/>
        <v>0</v>
      </c>
      <c r="Y1309" s="193"/>
      <c r="AA1309" s="189" t="str">
        <f>'טבלה מרכזת תקן מקור'!A1309</f>
        <v>תשושים-אופק</v>
      </c>
      <c r="AB1309" s="189">
        <f>'טבלה מרכזת תקן מקור'!B1309</f>
        <v>90</v>
      </c>
      <c r="AC1309" s="189" t="str">
        <f>'טבלה מרכזת תקן מקור'!C1309</f>
        <v>ריהוט</v>
      </c>
      <c r="AD1309" s="189" t="str">
        <f>'טבלה מרכזת תקן מקור'!D1309</f>
        <v>חדר רחצה</v>
      </c>
      <c r="AE1309" s="189" t="str">
        <f>'טבלה מרכזת תקן מקור'!E1309</f>
        <v>מדף להנחת אביזרים</v>
      </c>
      <c r="AF1309" s="189">
        <f>'טבלה מרכזת תקן מקור'!F1309</f>
        <v>350</v>
      </c>
      <c r="AG1309" s="189">
        <f>'טבלה מרכזת תקן מקור'!G1309</f>
        <v>2</v>
      </c>
      <c r="AH1309" s="189">
        <f>'טבלה מרכזת תקן מקור'!H1309</f>
        <v>700</v>
      </c>
    </row>
    <row r="1310" spans="2:34" ht="15" thickBot="1" x14ac:dyDescent="0.25">
      <c r="B1310" s="190" t="str">
        <f>תקן[[#This Row],[סוג מרכז]]</f>
        <v>תשושים-אופק</v>
      </c>
      <c r="C1310" s="190">
        <f>תקן[[#This Row],[גודל מרכז]]</f>
        <v>90</v>
      </c>
      <c r="D1310" s="190" t="str">
        <f>תקן[[#This Row],[סוג פריט]]</f>
        <v>ריהוט</v>
      </c>
      <c r="E1310" s="190" t="str">
        <f>תקן[[#This Row],[קטגוריה]]</f>
        <v>חדר מנוחה</v>
      </c>
      <c r="F1310" s="177" t="str">
        <f>תקן[[#This Row],[תיאור הפריט]]</f>
        <v>מיטה + מזרון לטקס</v>
      </c>
      <c r="G1310" s="190">
        <f>תקן[[#This Row],[עלות פריט]]</f>
        <v>1500</v>
      </c>
      <c r="H1310" s="190">
        <f>תקן[[#This Row],[כמות]]</f>
        <v>1</v>
      </c>
      <c r="I1310" s="190">
        <f>תקן[[#This Row],[סהכ עלות]]</f>
        <v>1500</v>
      </c>
      <c r="J1310" s="191"/>
      <c r="K1310" s="179" t="str">
        <f t="shared" si="230"/>
        <v>מיטה + מזרון לטקס</v>
      </c>
      <c r="L1310" s="180"/>
      <c r="M1310" s="181">
        <f t="shared" si="228"/>
        <v>-1</v>
      </c>
      <c r="N1310" s="181">
        <f t="shared" si="229"/>
        <v>0</v>
      </c>
      <c r="O1310" s="180"/>
      <c r="P1310" s="192"/>
      <c r="Q1310" s="185" t="str">
        <f t="shared" si="235"/>
        <v>תשושים-אופק</v>
      </c>
      <c r="R1310" s="185">
        <f t="shared" si="236"/>
        <v>90</v>
      </c>
      <c r="S1310" s="185" t="str">
        <f t="shared" si="237"/>
        <v>ריהוט</v>
      </c>
      <c r="T1310" s="186" t="str">
        <f t="shared" si="238"/>
        <v>מיטה + מזרון לטקס</v>
      </c>
      <c r="U1310" s="187">
        <f t="shared" si="232"/>
        <v>0</v>
      </c>
      <c r="V1310" s="181">
        <f t="shared" si="233"/>
        <v>-1</v>
      </c>
      <c r="W1310" s="181">
        <f t="shared" si="234"/>
        <v>1500</v>
      </c>
      <c r="X1310" s="181">
        <f t="shared" si="231"/>
        <v>0</v>
      </c>
      <c r="Y1310" s="193"/>
      <c r="AA1310" s="189" t="str">
        <f>'טבלה מרכזת תקן מקור'!A1310</f>
        <v>תשושים-אופק</v>
      </c>
      <c r="AB1310" s="189">
        <f>'טבלה מרכזת תקן מקור'!B1310</f>
        <v>90</v>
      </c>
      <c r="AC1310" s="189" t="str">
        <f>'טבלה מרכזת תקן מקור'!C1310</f>
        <v>ריהוט</v>
      </c>
      <c r="AD1310" s="189" t="str">
        <f>'טבלה מרכזת תקן מקור'!D1310</f>
        <v>חדר מנוחה</v>
      </c>
      <c r="AE1310" s="189" t="str">
        <f>'טבלה מרכזת תקן מקור'!E1310</f>
        <v>מיטה + מזרון לטקס</v>
      </c>
      <c r="AF1310" s="189">
        <f>'טבלה מרכזת תקן מקור'!F1310</f>
        <v>1500</v>
      </c>
      <c r="AG1310" s="189">
        <f>'טבלה מרכזת תקן מקור'!G1310</f>
        <v>1</v>
      </c>
      <c r="AH1310" s="189">
        <f>'טבלה מרכזת תקן מקור'!H1310</f>
        <v>1500</v>
      </c>
    </row>
    <row r="1311" spans="2:34" ht="15" thickBot="1" x14ac:dyDescent="0.25">
      <c r="B1311" s="190" t="str">
        <f>תקן[[#This Row],[סוג מרכז]]</f>
        <v>תשושים-אופק</v>
      </c>
      <c r="C1311" s="190">
        <f>תקן[[#This Row],[גודל מרכז]]</f>
        <v>90</v>
      </c>
      <c r="D1311" s="190" t="str">
        <f>תקן[[#This Row],[סוג פריט]]</f>
        <v>ריהוט</v>
      </c>
      <c r="E1311" s="190" t="str">
        <f>תקן[[#This Row],[קטגוריה]]</f>
        <v>חדרי צוות/רב תחומי</v>
      </c>
      <c r="F1311" s="177" t="str">
        <f>תקן[[#This Row],[תיאור הפריט]]</f>
        <v>מיטה חשמלית</v>
      </c>
      <c r="G1311" s="190">
        <f>תקן[[#This Row],[עלות פריט]]</f>
        <v>6000</v>
      </c>
      <c r="H1311" s="190">
        <f>תקן[[#This Row],[כמות]]</f>
        <v>1</v>
      </c>
      <c r="I1311" s="190">
        <f>תקן[[#This Row],[סהכ עלות]]</f>
        <v>6000</v>
      </c>
      <c r="J1311" s="191"/>
      <c r="K1311" s="179" t="str">
        <f t="shared" si="230"/>
        <v>מיטה חשמלית</v>
      </c>
      <c r="L1311" s="180"/>
      <c r="M1311" s="181">
        <f t="shared" si="228"/>
        <v>-1</v>
      </c>
      <c r="N1311" s="181">
        <f t="shared" si="229"/>
        <v>0</v>
      </c>
      <c r="O1311" s="180"/>
      <c r="P1311" s="192"/>
      <c r="Q1311" s="185" t="str">
        <f t="shared" si="235"/>
        <v>תשושים-אופק</v>
      </c>
      <c r="R1311" s="185">
        <f t="shared" si="236"/>
        <v>90</v>
      </c>
      <c r="S1311" s="185" t="str">
        <f t="shared" si="237"/>
        <v>ריהוט</v>
      </c>
      <c r="T1311" s="186" t="str">
        <f t="shared" si="238"/>
        <v>מיטה חשמלית</v>
      </c>
      <c r="U1311" s="187">
        <f t="shared" si="232"/>
        <v>0</v>
      </c>
      <c r="V1311" s="181">
        <f t="shared" si="233"/>
        <v>-1</v>
      </c>
      <c r="W1311" s="181">
        <f t="shared" si="234"/>
        <v>6000</v>
      </c>
      <c r="X1311" s="181">
        <f t="shared" si="231"/>
        <v>0</v>
      </c>
      <c r="Y1311" s="193"/>
      <c r="AA1311" s="189" t="str">
        <f>'טבלה מרכזת תקן מקור'!A1311</f>
        <v>תשושים-אופק</v>
      </c>
      <c r="AB1311" s="189">
        <f>'טבלה מרכזת תקן מקור'!B1311</f>
        <v>90</v>
      </c>
      <c r="AC1311" s="189" t="str">
        <f>'טבלה מרכזת תקן מקור'!C1311</f>
        <v>ריהוט</v>
      </c>
      <c r="AD1311" s="189" t="str">
        <f>'טבלה מרכזת תקן מקור'!D1311</f>
        <v>חדרי צוות/רב תחומי</v>
      </c>
      <c r="AE1311" s="189" t="str">
        <f>'טבלה מרכזת תקן מקור'!E1311</f>
        <v>מיטה חשמלית</v>
      </c>
      <c r="AF1311" s="189">
        <f>'טבלה מרכזת תקן מקור'!F1311</f>
        <v>6000</v>
      </c>
      <c r="AG1311" s="189">
        <f>'טבלה מרכזת תקן מקור'!G1311</f>
        <v>1</v>
      </c>
      <c r="AH1311" s="189">
        <f>'טבלה מרכזת תקן מקור'!H1311</f>
        <v>6000</v>
      </c>
    </row>
    <row r="1312" spans="2:34" ht="15" thickBot="1" x14ac:dyDescent="0.25">
      <c r="B1312" s="190" t="str">
        <f>תקן[[#This Row],[סוג מרכז]]</f>
        <v>תשושים-אופק</v>
      </c>
      <c r="C1312" s="190">
        <f>תקן[[#This Row],[גודל מרכז]]</f>
        <v>90</v>
      </c>
      <c r="D1312" s="190" t="str">
        <f>תקן[[#This Row],[סוג פריט]]</f>
        <v>ריהוט</v>
      </c>
      <c r="E1312" s="190" t="str">
        <f>תקן[[#This Row],[קטגוריה]]</f>
        <v>חדר רחצה</v>
      </c>
      <c r="F1312" s="177" t="str">
        <f>תקן[[#This Row],[תיאור הפריט]]</f>
        <v>מראה</v>
      </c>
      <c r="G1312" s="190">
        <f>תקן[[#This Row],[עלות פריט]]</f>
        <v>250</v>
      </c>
      <c r="H1312" s="190">
        <f>תקן[[#This Row],[כמות]]</f>
        <v>2</v>
      </c>
      <c r="I1312" s="190">
        <f>תקן[[#This Row],[סהכ עלות]]</f>
        <v>500</v>
      </c>
      <c r="J1312" s="191"/>
      <c r="K1312" s="179" t="str">
        <f t="shared" si="230"/>
        <v>מראה</v>
      </c>
      <c r="L1312" s="180"/>
      <c r="M1312" s="181">
        <f t="shared" si="228"/>
        <v>-2</v>
      </c>
      <c r="N1312" s="181">
        <f t="shared" si="229"/>
        <v>0</v>
      </c>
      <c r="O1312" s="180"/>
      <c r="P1312" s="192"/>
      <c r="Q1312" s="185" t="str">
        <f t="shared" si="235"/>
        <v>תשושים-אופק</v>
      </c>
      <c r="R1312" s="185">
        <f t="shared" si="236"/>
        <v>90</v>
      </c>
      <c r="S1312" s="185" t="str">
        <f t="shared" si="237"/>
        <v>ריהוט</v>
      </c>
      <c r="T1312" s="186" t="str">
        <f t="shared" si="238"/>
        <v>מראה</v>
      </c>
      <c r="U1312" s="187">
        <f t="shared" si="232"/>
        <v>0</v>
      </c>
      <c r="V1312" s="181">
        <f t="shared" si="233"/>
        <v>-2</v>
      </c>
      <c r="W1312" s="181">
        <f t="shared" si="234"/>
        <v>250</v>
      </c>
      <c r="X1312" s="181">
        <f t="shared" si="231"/>
        <v>0</v>
      </c>
      <c r="Y1312" s="193"/>
      <c r="AA1312" s="189" t="str">
        <f>'טבלה מרכזת תקן מקור'!A1312</f>
        <v>תשושים-אופק</v>
      </c>
      <c r="AB1312" s="189">
        <f>'טבלה מרכזת תקן מקור'!B1312</f>
        <v>90</v>
      </c>
      <c r="AC1312" s="189" t="str">
        <f>'טבלה מרכזת תקן מקור'!C1312</f>
        <v>ריהוט</v>
      </c>
      <c r="AD1312" s="189" t="str">
        <f>'טבלה מרכזת תקן מקור'!D1312</f>
        <v>חדר רחצה</v>
      </c>
      <c r="AE1312" s="189" t="str">
        <f>'טבלה מרכזת תקן מקור'!E1312</f>
        <v>מראה</v>
      </c>
      <c r="AF1312" s="189">
        <f>'טבלה מרכזת תקן מקור'!F1312</f>
        <v>250</v>
      </c>
      <c r="AG1312" s="189">
        <f>'טבלה מרכזת תקן מקור'!G1312</f>
        <v>2</v>
      </c>
      <c r="AH1312" s="189">
        <f>'טבלה מרכזת תקן מקור'!H1312</f>
        <v>500</v>
      </c>
    </row>
    <row r="1313" spans="2:34" ht="15" thickBot="1" x14ac:dyDescent="0.25">
      <c r="B1313" s="190" t="str">
        <f>תקן[[#This Row],[סוג מרכז]]</f>
        <v>תשושים-אופק</v>
      </c>
      <c r="C1313" s="190">
        <f>תקן[[#This Row],[גודל מרכז]]</f>
        <v>90</v>
      </c>
      <c r="D1313" s="190" t="str">
        <f>תקן[[#This Row],[סוג פריט]]</f>
        <v>ריהוט</v>
      </c>
      <c r="E1313" s="190" t="str">
        <f>תקן[[#This Row],[קטגוריה]]</f>
        <v>חדרי פעילות/תעסוקה</v>
      </c>
      <c r="F1313" s="177" t="str">
        <f>תקן[[#This Row],[תיאור הפריט]]</f>
        <v>מראות קיר</v>
      </c>
      <c r="G1313" s="190">
        <f>תקן[[#This Row],[עלות פריט]]</f>
        <v>6000</v>
      </c>
      <c r="H1313" s="190">
        <f>תקן[[#This Row],[כמות]]</f>
        <v>1</v>
      </c>
      <c r="I1313" s="190">
        <f>תקן[[#This Row],[סהכ עלות]]</f>
        <v>6000</v>
      </c>
      <c r="J1313" s="191"/>
      <c r="K1313" s="179" t="str">
        <f t="shared" si="230"/>
        <v>מראות קיר</v>
      </c>
      <c r="L1313" s="180"/>
      <c r="M1313" s="181">
        <f t="shared" si="228"/>
        <v>-1</v>
      </c>
      <c r="N1313" s="181">
        <f t="shared" si="229"/>
        <v>0</v>
      </c>
      <c r="O1313" s="180"/>
      <c r="P1313" s="192"/>
      <c r="Q1313" s="185" t="str">
        <f t="shared" si="235"/>
        <v>תשושים-אופק</v>
      </c>
      <c r="R1313" s="185">
        <f t="shared" si="236"/>
        <v>90</v>
      </c>
      <c r="S1313" s="185" t="str">
        <f t="shared" si="237"/>
        <v>ריהוט</v>
      </c>
      <c r="T1313" s="186" t="str">
        <f t="shared" si="238"/>
        <v>מראות קיר</v>
      </c>
      <c r="U1313" s="187">
        <f t="shared" si="232"/>
        <v>0</v>
      </c>
      <c r="V1313" s="181">
        <f t="shared" si="233"/>
        <v>-1</v>
      </c>
      <c r="W1313" s="181">
        <f t="shared" si="234"/>
        <v>6000</v>
      </c>
      <c r="X1313" s="181">
        <f t="shared" si="231"/>
        <v>0</v>
      </c>
      <c r="Y1313" s="193"/>
      <c r="AA1313" s="189" t="str">
        <f>'טבלה מרכזת תקן מקור'!A1313</f>
        <v>תשושים-אופק</v>
      </c>
      <c r="AB1313" s="189">
        <f>'טבלה מרכזת תקן מקור'!B1313</f>
        <v>90</v>
      </c>
      <c r="AC1313" s="189" t="str">
        <f>'טבלה מרכזת תקן מקור'!C1313</f>
        <v>ריהוט</v>
      </c>
      <c r="AD1313" s="189" t="str">
        <f>'טבלה מרכזת תקן מקור'!D1313</f>
        <v>חדרי פעילות/תעסוקה</v>
      </c>
      <c r="AE1313" s="189" t="str">
        <f>'טבלה מרכזת תקן מקור'!E1313</f>
        <v>מראות קיר</v>
      </c>
      <c r="AF1313" s="189">
        <f>'טבלה מרכזת תקן מקור'!F1313</f>
        <v>6000</v>
      </c>
      <c r="AG1313" s="189">
        <f>'טבלה מרכזת תקן מקור'!G1313</f>
        <v>1</v>
      </c>
      <c r="AH1313" s="189">
        <f>'טבלה מרכזת תקן מקור'!H1313</f>
        <v>6000</v>
      </c>
    </row>
    <row r="1314" spans="2:34" ht="15" thickBot="1" x14ac:dyDescent="0.25">
      <c r="B1314" s="190" t="str">
        <f>תקן[[#This Row],[סוג מרכז]]</f>
        <v>תשושים-אופק</v>
      </c>
      <c r="C1314" s="190">
        <f>תקן[[#This Row],[גודל מרכז]]</f>
        <v>90</v>
      </c>
      <c r="D1314" s="190" t="str">
        <f>תקן[[#This Row],[סוג פריט]]</f>
        <v>ריהוט</v>
      </c>
      <c r="E1314" s="190" t="str">
        <f>תקן[[#This Row],[קטגוריה]]</f>
        <v>מלתחה</v>
      </c>
      <c r="F1314" s="177" t="str">
        <f>תקן[[#This Row],[תיאור הפריט]]</f>
        <v>מראת קיר גבוהה</v>
      </c>
      <c r="G1314" s="190">
        <f>תקן[[#This Row],[עלות פריט]]</f>
        <v>1200</v>
      </c>
      <c r="H1314" s="190">
        <f>תקן[[#This Row],[כמות]]</f>
        <v>1</v>
      </c>
      <c r="I1314" s="190">
        <f>תקן[[#This Row],[סהכ עלות]]</f>
        <v>1200</v>
      </c>
      <c r="J1314" s="191"/>
      <c r="K1314" s="179" t="str">
        <f t="shared" si="230"/>
        <v>מראת קיר גבוהה</v>
      </c>
      <c r="L1314" s="180"/>
      <c r="M1314" s="181">
        <f t="shared" si="228"/>
        <v>-1</v>
      </c>
      <c r="N1314" s="181">
        <f t="shared" si="229"/>
        <v>0</v>
      </c>
      <c r="O1314" s="180"/>
      <c r="P1314" s="192"/>
      <c r="Q1314" s="185" t="str">
        <f t="shared" si="235"/>
        <v>תשושים-אופק</v>
      </c>
      <c r="R1314" s="185">
        <f t="shared" si="236"/>
        <v>90</v>
      </c>
      <c r="S1314" s="185" t="str">
        <f t="shared" si="237"/>
        <v>ריהוט</v>
      </c>
      <c r="T1314" s="186" t="str">
        <f t="shared" si="238"/>
        <v>מראת קיר גבוהה</v>
      </c>
      <c r="U1314" s="187">
        <f t="shared" si="232"/>
        <v>0</v>
      </c>
      <c r="V1314" s="181">
        <f t="shared" si="233"/>
        <v>-1</v>
      </c>
      <c r="W1314" s="181">
        <f t="shared" si="234"/>
        <v>1200</v>
      </c>
      <c r="X1314" s="181">
        <f t="shared" si="231"/>
        <v>0</v>
      </c>
      <c r="Y1314" s="193"/>
      <c r="AA1314" s="189" t="str">
        <f>'טבלה מרכזת תקן מקור'!A1314</f>
        <v>תשושים-אופק</v>
      </c>
      <c r="AB1314" s="189">
        <f>'טבלה מרכזת תקן מקור'!B1314</f>
        <v>90</v>
      </c>
      <c r="AC1314" s="189" t="str">
        <f>'טבלה מרכזת תקן מקור'!C1314</f>
        <v>ריהוט</v>
      </c>
      <c r="AD1314" s="189" t="str">
        <f>'טבלה מרכזת תקן מקור'!D1314</f>
        <v>מלתחה</v>
      </c>
      <c r="AE1314" s="189" t="str">
        <f>'טבלה מרכזת תקן מקור'!E1314</f>
        <v>מראת קיר גבוהה</v>
      </c>
      <c r="AF1314" s="189">
        <f>'טבלה מרכזת תקן מקור'!F1314</f>
        <v>1200</v>
      </c>
      <c r="AG1314" s="189">
        <f>'טבלה מרכזת תקן מקור'!G1314</f>
        <v>1</v>
      </c>
      <c r="AH1314" s="189">
        <f>'טבלה מרכזת תקן מקור'!H1314</f>
        <v>1200</v>
      </c>
    </row>
    <row r="1315" spans="2:34" ht="15" thickBot="1" x14ac:dyDescent="0.25">
      <c r="B1315" s="190" t="str">
        <f>תקן[[#This Row],[סוג מרכז]]</f>
        <v>תשושים-אופק</v>
      </c>
      <c r="C1315" s="190">
        <f>תקן[[#This Row],[גודל מרכז]]</f>
        <v>90</v>
      </c>
      <c r="D1315" s="190" t="str">
        <f>תקן[[#This Row],[סוג פריט]]</f>
        <v>ריהוט</v>
      </c>
      <c r="E1315" s="190" t="str">
        <f>תקן[[#This Row],[קטגוריה]]</f>
        <v>שירותי צוות ומלתחה</v>
      </c>
      <c r="F1315" s="177" t="str">
        <f>תקן[[#This Row],[תיאור הפריט]]</f>
        <v>מראת קיר גבוהה</v>
      </c>
      <c r="G1315" s="190">
        <f>תקן[[#This Row],[עלות פריט]]</f>
        <v>1200</v>
      </c>
      <c r="H1315" s="190">
        <f>תקן[[#This Row],[כמות]]</f>
        <v>1</v>
      </c>
      <c r="I1315" s="190">
        <f>תקן[[#This Row],[סהכ עלות]]</f>
        <v>1200</v>
      </c>
      <c r="J1315" s="191"/>
      <c r="K1315" s="179" t="str">
        <f t="shared" si="230"/>
        <v>מראת קיר גבוהה</v>
      </c>
      <c r="L1315" s="180"/>
      <c r="M1315" s="181">
        <f t="shared" si="228"/>
        <v>-1</v>
      </c>
      <c r="N1315" s="181">
        <f t="shared" si="229"/>
        <v>0</v>
      </c>
      <c r="O1315" s="180"/>
      <c r="P1315" s="192"/>
      <c r="Q1315" s="185" t="str">
        <f t="shared" si="235"/>
        <v>תשושים-אופק</v>
      </c>
      <c r="R1315" s="185">
        <f t="shared" si="236"/>
        <v>90</v>
      </c>
      <c r="S1315" s="185" t="str">
        <f t="shared" si="237"/>
        <v>ריהוט</v>
      </c>
      <c r="T1315" s="186" t="str">
        <f t="shared" si="238"/>
        <v>מראת קיר גבוהה</v>
      </c>
      <c r="U1315" s="187">
        <f t="shared" si="232"/>
        <v>0</v>
      </c>
      <c r="V1315" s="181">
        <f t="shared" si="233"/>
        <v>-1</v>
      </c>
      <c r="W1315" s="181">
        <f t="shared" si="234"/>
        <v>1200</v>
      </c>
      <c r="X1315" s="181">
        <f t="shared" si="231"/>
        <v>0</v>
      </c>
      <c r="Y1315" s="193"/>
      <c r="AA1315" s="189" t="str">
        <f>'טבלה מרכזת תקן מקור'!A1315</f>
        <v>תשושים-אופק</v>
      </c>
      <c r="AB1315" s="189">
        <f>'טבלה מרכזת תקן מקור'!B1315</f>
        <v>90</v>
      </c>
      <c r="AC1315" s="189" t="str">
        <f>'טבלה מרכזת תקן מקור'!C1315</f>
        <v>ריהוט</v>
      </c>
      <c r="AD1315" s="189" t="str">
        <f>'טבלה מרכזת תקן מקור'!D1315</f>
        <v>שירותי צוות ומלתחה</v>
      </c>
      <c r="AE1315" s="189" t="str">
        <f>'טבלה מרכזת תקן מקור'!E1315</f>
        <v>מראת קיר גבוהה</v>
      </c>
      <c r="AF1315" s="189">
        <f>'טבלה מרכזת תקן מקור'!F1315</f>
        <v>1200</v>
      </c>
      <c r="AG1315" s="189">
        <f>'טבלה מרכזת תקן מקור'!G1315</f>
        <v>1</v>
      </c>
      <c r="AH1315" s="189">
        <f>'טבלה מרכזת תקן מקור'!H1315</f>
        <v>1200</v>
      </c>
    </row>
    <row r="1316" spans="2:34" ht="15" thickBot="1" x14ac:dyDescent="0.25">
      <c r="B1316" s="190" t="str">
        <f>תקן[[#This Row],[סוג מרכז]]</f>
        <v>תשושים-אופק</v>
      </c>
      <c r="C1316" s="190">
        <f>תקן[[#This Row],[גודל מרכז]]</f>
        <v>90</v>
      </c>
      <c r="D1316" s="190" t="str">
        <f>תקן[[#This Row],[סוג פריט]]</f>
        <v>ריהוט</v>
      </c>
      <c r="E1316" s="190" t="str">
        <f>תקן[[#This Row],[קטגוריה]]</f>
        <v>חצר פעילות ומנוחה</v>
      </c>
      <c r="F1316" s="177" t="str">
        <f>תקן[[#This Row],[תיאור הפריט]]</f>
        <v>ספסל גן</v>
      </c>
      <c r="G1316" s="190">
        <f>תקן[[#This Row],[עלות פריט]]</f>
        <v>1650</v>
      </c>
      <c r="H1316" s="190">
        <f>תקן[[#This Row],[כמות]]</f>
        <v>3</v>
      </c>
      <c r="I1316" s="190">
        <f>תקן[[#This Row],[סהכ עלות]]</f>
        <v>4950</v>
      </c>
      <c r="J1316" s="191"/>
      <c r="K1316" s="179" t="str">
        <f t="shared" si="230"/>
        <v>ספסל גן</v>
      </c>
      <c r="L1316" s="180"/>
      <c r="M1316" s="181">
        <f t="shared" si="228"/>
        <v>-3</v>
      </c>
      <c r="N1316" s="181">
        <f t="shared" si="229"/>
        <v>0</v>
      </c>
      <c r="O1316" s="180"/>
      <c r="P1316" s="192"/>
      <c r="Q1316" s="185" t="str">
        <f t="shared" si="235"/>
        <v>תשושים-אופק</v>
      </c>
      <c r="R1316" s="185">
        <f t="shared" si="236"/>
        <v>90</v>
      </c>
      <c r="S1316" s="185" t="str">
        <f t="shared" si="237"/>
        <v>ריהוט</v>
      </c>
      <c r="T1316" s="186" t="str">
        <f t="shared" si="238"/>
        <v>ספסל גן</v>
      </c>
      <c r="U1316" s="187">
        <f t="shared" si="232"/>
        <v>0</v>
      </c>
      <c r="V1316" s="181">
        <f t="shared" si="233"/>
        <v>-3</v>
      </c>
      <c r="W1316" s="181">
        <f t="shared" si="234"/>
        <v>1650</v>
      </c>
      <c r="X1316" s="181">
        <f t="shared" si="231"/>
        <v>0</v>
      </c>
      <c r="Y1316" s="193"/>
      <c r="AA1316" s="189" t="str">
        <f>'טבלה מרכזת תקן מקור'!A1316</f>
        <v>תשושים-אופק</v>
      </c>
      <c r="AB1316" s="189">
        <f>'טבלה מרכזת תקן מקור'!B1316</f>
        <v>90</v>
      </c>
      <c r="AC1316" s="189" t="str">
        <f>'טבלה מרכזת תקן מקור'!C1316</f>
        <v>ריהוט</v>
      </c>
      <c r="AD1316" s="189" t="str">
        <f>'טבלה מרכזת תקן מקור'!D1316</f>
        <v>חצר פעילות ומנוחה</v>
      </c>
      <c r="AE1316" s="189" t="str">
        <f>'טבלה מרכזת תקן מקור'!E1316</f>
        <v>ספסל גן</v>
      </c>
      <c r="AF1316" s="189">
        <f>'טבלה מרכזת תקן מקור'!F1316</f>
        <v>1650</v>
      </c>
      <c r="AG1316" s="189">
        <f>'טבלה מרכזת תקן מקור'!G1316</f>
        <v>3</v>
      </c>
      <c r="AH1316" s="189">
        <f>'טבלה מרכזת תקן מקור'!H1316</f>
        <v>4950</v>
      </c>
    </row>
    <row r="1317" spans="2:34" ht="15" thickBot="1" x14ac:dyDescent="0.25">
      <c r="B1317" s="190" t="str">
        <f>תקן[[#This Row],[סוג מרכז]]</f>
        <v>תשושים-אופק</v>
      </c>
      <c r="C1317" s="190">
        <f>תקן[[#This Row],[גודל מרכז]]</f>
        <v>90</v>
      </c>
      <c r="D1317" s="190" t="str">
        <f>תקן[[#This Row],[סוג פריט]]</f>
        <v>ריהוט</v>
      </c>
      <c r="E1317" s="190" t="str">
        <f>תקן[[#This Row],[קטגוריה]]</f>
        <v>חדר רחצה</v>
      </c>
      <c r="F1317" s="177" t="str">
        <f>תקן[[#This Row],[תיאור הפריט]]</f>
        <v>ספסל הלבשה</v>
      </c>
      <c r="G1317" s="190">
        <f>תקן[[#This Row],[עלות פריט]]</f>
        <v>600</v>
      </c>
      <c r="H1317" s="190">
        <f>תקן[[#This Row],[כמות]]</f>
        <v>2</v>
      </c>
      <c r="I1317" s="190">
        <f>תקן[[#This Row],[סהכ עלות]]</f>
        <v>1200</v>
      </c>
      <c r="J1317" s="191"/>
      <c r="K1317" s="179" t="str">
        <f t="shared" si="230"/>
        <v>ספסל הלבשה</v>
      </c>
      <c r="L1317" s="180"/>
      <c r="M1317" s="181">
        <f t="shared" si="228"/>
        <v>-2</v>
      </c>
      <c r="N1317" s="181">
        <f t="shared" si="229"/>
        <v>0</v>
      </c>
      <c r="O1317" s="180"/>
      <c r="P1317" s="192"/>
      <c r="Q1317" s="185" t="str">
        <f t="shared" si="235"/>
        <v>תשושים-אופק</v>
      </c>
      <c r="R1317" s="185">
        <f t="shared" si="236"/>
        <v>90</v>
      </c>
      <c r="S1317" s="185" t="str">
        <f t="shared" si="237"/>
        <v>ריהוט</v>
      </c>
      <c r="T1317" s="186" t="str">
        <f t="shared" si="238"/>
        <v>ספסל הלבשה</v>
      </c>
      <c r="U1317" s="187">
        <f t="shared" si="232"/>
        <v>0</v>
      </c>
      <c r="V1317" s="181">
        <f t="shared" si="233"/>
        <v>-2</v>
      </c>
      <c r="W1317" s="181">
        <f t="shared" si="234"/>
        <v>600</v>
      </c>
      <c r="X1317" s="181">
        <f t="shared" si="231"/>
        <v>0</v>
      </c>
      <c r="Y1317" s="193"/>
      <c r="AA1317" s="189" t="str">
        <f>'טבלה מרכזת תקן מקור'!A1317</f>
        <v>תשושים-אופק</v>
      </c>
      <c r="AB1317" s="189">
        <f>'טבלה מרכזת תקן מקור'!B1317</f>
        <v>90</v>
      </c>
      <c r="AC1317" s="189" t="str">
        <f>'טבלה מרכזת תקן מקור'!C1317</f>
        <v>ריהוט</v>
      </c>
      <c r="AD1317" s="189" t="str">
        <f>'טבלה מרכזת תקן מקור'!D1317</f>
        <v>חדר רחצה</v>
      </c>
      <c r="AE1317" s="189" t="str">
        <f>'טבלה מרכזת תקן מקור'!E1317</f>
        <v>ספסל הלבשה</v>
      </c>
      <c r="AF1317" s="189">
        <f>'טבלה מרכזת תקן מקור'!F1317</f>
        <v>600</v>
      </c>
      <c r="AG1317" s="189">
        <f>'טבלה מרכזת תקן מקור'!G1317</f>
        <v>2</v>
      </c>
      <c r="AH1317" s="189">
        <f>'טבלה מרכזת תקן מקור'!H1317</f>
        <v>1200</v>
      </c>
    </row>
    <row r="1318" spans="2:34" ht="15" thickBot="1" x14ac:dyDescent="0.25">
      <c r="B1318" s="190" t="str">
        <f>תקן[[#This Row],[סוג מרכז]]</f>
        <v>תשושים-אופק</v>
      </c>
      <c r="C1318" s="190">
        <f>תקן[[#This Row],[גודל מרכז]]</f>
        <v>90</v>
      </c>
      <c r="D1318" s="190" t="str">
        <f>תקן[[#This Row],[סוג פריט]]</f>
        <v>ריהוט</v>
      </c>
      <c r="E1318" s="190" t="str">
        <f>תקן[[#This Row],[קטגוריה]]</f>
        <v>חדר מזכירות וקבלה</v>
      </c>
      <c r="F1318" s="177" t="str">
        <f>תקן[[#This Row],[תיאור הפריט]]</f>
        <v>עמדת מחשב ומדפסת</v>
      </c>
      <c r="G1318" s="190">
        <f>תקן[[#This Row],[עלות פריט]]</f>
        <v>1100</v>
      </c>
      <c r="H1318" s="190">
        <f>תקן[[#This Row],[כמות]]</f>
        <v>1</v>
      </c>
      <c r="I1318" s="190">
        <f>תקן[[#This Row],[סהכ עלות]]</f>
        <v>1100</v>
      </c>
      <c r="J1318" s="191"/>
      <c r="K1318" s="179" t="str">
        <f t="shared" si="230"/>
        <v>עמדת מחשב ומדפסת</v>
      </c>
      <c r="L1318" s="180"/>
      <c r="M1318" s="181">
        <f t="shared" si="228"/>
        <v>-1</v>
      </c>
      <c r="N1318" s="181">
        <f t="shared" si="229"/>
        <v>0</v>
      </c>
      <c r="O1318" s="180"/>
      <c r="P1318" s="192"/>
      <c r="Q1318" s="185" t="str">
        <f t="shared" si="235"/>
        <v>תשושים-אופק</v>
      </c>
      <c r="R1318" s="185">
        <f t="shared" si="236"/>
        <v>90</v>
      </c>
      <c r="S1318" s="185" t="str">
        <f t="shared" si="237"/>
        <v>ריהוט</v>
      </c>
      <c r="T1318" s="186" t="str">
        <f t="shared" si="238"/>
        <v>עמדת מחשב ומדפסת</v>
      </c>
      <c r="U1318" s="187">
        <f t="shared" si="232"/>
        <v>0</v>
      </c>
      <c r="V1318" s="181">
        <f t="shared" si="233"/>
        <v>-1</v>
      </c>
      <c r="W1318" s="181">
        <f t="shared" si="234"/>
        <v>1100</v>
      </c>
      <c r="X1318" s="181">
        <f t="shared" si="231"/>
        <v>0</v>
      </c>
      <c r="Y1318" s="193"/>
      <c r="AA1318" s="189" t="str">
        <f>'טבלה מרכזת תקן מקור'!A1318</f>
        <v>תשושים-אופק</v>
      </c>
      <c r="AB1318" s="189">
        <f>'טבלה מרכזת תקן מקור'!B1318</f>
        <v>90</v>
      </c>
      <c r="AC1318" s="189" t="str">
        <f>'טבלה מרכזת תקן מקור'!C1318</f>
        <v>ריהוט</v>
      </c>
      <c r="AD1318" s="189" t="str">
        <f>'טבלה מרכזת תקן מקור'!D1318</f>
        <v>חדר מזכירות וקבלה</v>
      </c>
      <c r="AE1318" s="189" t="str">
        <f>'טבלה מרכזת תקן מקור'!E1318</f>
        <v>עמדת מחשב ומדפסת</v>
      </c>
      <c r="AF1318" s="189">
        <f>'טבלה מרכזת תקן מקור'!F1318</f>
        <v>1100</v>
      </c>
      <c r="AG1318" s="189">
        <f>'טבלה מרכזת תקן מקור'!G1318</f>
        <v>1</v>
      </c>
      <c r="AH1318" s="189">
        <f>'טבלה מרכזת תקן מקור'!H1318</f>
        <v>1100</v>
      </c>
    </row>
    <row r="1319" spans="2:34" ht="15" thickBot="1" x14ac:dyDescent="0.25">
      <c r="B1319" s="190" t="str">
        <f>תקן[[#This Row],[סוג מרכז]]</f>
        <v>תשושים-אופק</v>
      </c>
      <c r="C1319" s="190">
        <f>תקן[[#This Row],[גודל מרכז]]</f>
        <v>90</v>
      </c>
      <c r="D1319" s="190" t="str">
        <f>תקן[[#This Row],[סוג פריט]]</f>
        <v>ריהוט</v>
      </c>
      <c r="E1319" s="190" t="str">
        <f>תקן[[#This Row],[קטגוריה]]</f>
        <v>חדר מנוחה</v>
      </c>
      <c r="F1319" s="177" t="str">
        <f>תקן[[#This Row],[תיאור הפריט]]</f>
        <v>פרגוד אחות 3 כנפיים</v>
      </c>
      <c r="G1319" s="190">
        <f>תקן[[#This Row],[עלות פריט]]</f>
        <v>700</v>
      </c>
      <c r="H1319" s="190">
        <f>תקן[[#This Row],[כמות]]</f>
        <v>1</v>
      </c>
      <c r="I1319" s="190">
        <f>תקן[[#This Row],[סהכ עלות]]</f>
        <v>700</v>
      </c>
      <c r="J1319" s="191"/>
      <c r="K1319" s="179" t="str">
        <f t="shared" si="230"/>
        <v>פרגוד אחות 3 כנפיים</v>
      </c>
      <c r="L1319" s="180"/>
      <c r="M1319" s="181">
        <f t="shared" si="228"/>
        <v>-1</v>
      </c>
      <c r="N1319" s="181">
        <f t="shared" si="229"/>
        <v>0</v>
      </c>
      <c r="O1319" s="180"/>
      <c r="P1319" s="192"/>
      <c r="Q1319" s="185" t="str">
        <f t="shared" si="235"/>
        <v>תשושים-אופק</v>
      </c>
      <c r="R1319" s="185">
        <f t="shared" si="236"/>
        <v>90</v>
      </c>
      <c r="S1319" s="185" t="str">
        <f t="shared" si="237"/>
        <v>ריהוט</v>
      </c>
      <c r="T1319" s="186" t="str">
        <f t="shared" si="238"/>
        <v>פרגוד אחות 3 כנפיים</v>
      </c>
      <c r="U1319" s="187">
        <f t="shared" si="232"/>
        <v>0</v>
      </c>
      <c r="V1319" s="181">
        <f t="shared" si="233"/>
        <v>-1</v>
      </c>
      <c r="W1319" s="181">
        <f t="shared" si="234"/>
        <v>700</v>
      </c>
      <c r="X1319" s="181">
        <f t="shared" si="231"/>
        <v>0</v>
      </c>
      <c r="Y1319" s="193"/>
      <c r="AA1319" s="189" t="str">
        <f>'טבלה מרכזת תקן מקור'!A1319</f>
        <v>תשושים-אופק</v>
      </c>
      <c r="AB1319" s="189">
        <f>'טבלה מרכזת תקן מקור'!B1319</f>
        <v>90</v>
      </c>
      <c r="AC1319" s="189" t="str">
        <f>'טבלה מרכזת תקן מקור'!C1319</f>
        <v>ריהוט</v>
      </c>
      <c r="AD1319" s="189" t="str">
        <f>'טבלה מרכזת תקן מקור'!D1319</f>
        <v>חדר מנוחה</v>
      </c>
      <c r="AE1319" s="189" t="str">
        <f>'טבלה מרכזת תקן מקור'!E1319</f>
        <v>פרגוד אחות 3 כנפיים</v>
      </c>
      <c r="AF1319" s="189">
        <f>'טבלה מרכזת תקן מקור'!F1319</f>
        <v>700</v>
      </c>
      <c r="AG1319" s="189">
        <f>'טבלה מרכזת תקן מקור'!G1319</f>
        <v>1</v>
      </c>
      <c r="AH1319" s="189">
        <f>'טבלה מרכזת תקן מקור'!H1319</f>
        <v>700</v>
      </c>
    </row>
    <row r="1320" spans="2:34" ht="15" thickBot="1" x14ac:dyDescent="0.25">
      <c r="B1320" s="190" t="str">
        <f>תקן[[#This Row],[סוג מרכז]]</f>
        <v>תשושים-אופק</v>
      </c>
      <c r="C1320" s="190">
        <f>תקן[[#This Row],[גודל מרכז]]</f>
        <v>90</v>
      </c>
      <c r="D1320" s="190" t="str">
        <f>תקן[[#This Row],[סוג פריט]]</f>
        <v>ריהוט</v>
      </c>
      <c r="E1320" s="190" t="str">
        <f>תקן[[#This Row],[קטגוריה]]</f>
        <v>חדרי צוות/רב תחומי</v>
      </c>
      <c r="F1320" s="177" t="str">
        <f>תקן[[#This Row],[תיאור הפריט]]</f>
        <v>פרגוד אחות 3 כנפיים</v>
      </c>
      <c r="G1320" s="190">
        <f>תקן[[#This Row],[עלות פריט]]</f>
        <v>700</v>
      </c>
      <c r="H1320" s="190">
        <f>תקן[[#This Row],[כמות]]</f>
        <v>1</v>
      </c>
      <c r="I1320" s="190">
        <f>תקן[[#This Row],[סהכ עלות]]</f>
        <v>700</v>
      </c>
      <c r="J1320" s="191"/>
      <c r="K1320" s="179" t="str">
        <f t="shared" si="230"/>
        <v>פרגוד אחות 3 כנפיים</v>
      </c>
      <c r="L1320" s="180"/>
      <c r="M1320" s="181">
        <f t="shared" si="228"/>
        <v>-1</v>
      </c>
      <c r="N1320" s="181">
        <f t="shared" si="229"/>
        <v>0</v>
      </c>
      <c r="O1320" s="180"/>
      <c r="P1320" s="192"/>
      <c r="Q1320" s="185" t="str">
        <f t="shared" si="235"/>
        <v>תשושים-אופק</v>
      </c>
      <c r="R1320" s="185">
        <f t="shared" si="236"/>
        <v>90</v>
      </c>
      <c r="S1320" s="185" t="str">
        <f t="shared" si="237"/>
        <v>ריהוט</v>
      </c>
      <c r="T1320" s="186" t="str">
        <f t="shared" si="238"/>
        <v>פרגוד אחות 3 כנפיים</v>
      </c>
      <c r="U1320" s="187">
        <f t="shared" si="232"/>
        <v>0</v>
      </c>
      <c r="V1320" s="181">
        <f t="shared" si="233"/>
        <v>-1</v>
      </c>
      <c r="W1320" s="181">
        <f t="shared" si="234"/>
        <v>700</v>
      </c>
      <c r="X1320" s="181">
        <f t="shared" si="231"/>
        <v>0</v>
      </c>
      <c r="Y1320" s="193"/>
      <c r="AA1320" s="189" t="str">
        <f>'טבלה מרכזת תקן מקור'!A1320</f>
        <v>תשושים-אופק</v>
      </c>
      <c r="AB1320" s="189">
        <f>'טבלה מרכזת תקן מקור'!B1320</f>
        <v>90</v>
      </c>
      <c r="AC1320" s="189" t="str">
        <f>'טבלה מרכזת תקן מקור'!C1320</f>
        <v>ריהוט</v>
      </c>
      <c r="AD1320" s="189" t="str">
        <f>'טבלה מרכזת תקן מקור'!D1320</f>
        <v>חדרי צוות/רב תחומי</v>
      </c>
      <c r="AE1320" s="189" t="str">
        <f>'טבלה מרכזת תקן מקור'!E1320</f>
        <v>פרגוד אחות 3 כנפיים</v>
      </c>
      <c r="AF1320" s="189">
        <f>'טבלה מרכזת תקן מקור'!F1320</f>
        <v>700</v>
      </c>
      <c r="AG1320" s="189">
        <f>'טבלה מרכזת תקן מקור'!G1320</f>
        <v>1</v>
      </c>
      <c r="AH1320" s="189">
        <f>'טבלה מרכזת תקן מקור'!H1320</f>
        <v>700</v>
      </c>
    </row>
    <row r="1321" spans="2:34" ht="15" thickBot="1" x14ac:dyDescent="0.25">
      <c r="B1321" s="190" t="str">
        <f>תקן[[#This Row],[סוג מרכז]]</f>
        <v>תשושים-אופק</v>
      </c>
      <c r="C1321" s="190">
        <f>תקן[[#This Row],[גודל מרכז]]</f>
        <v>90</v>
      </c>
      <c r="D1321" s="190" t="str">
        <f>תקן[[#This Row],[סוג פריט]]</f>
        <v>ריהוט</v>
      </c>
      <c r="E1321" s="190" t="str">
        <f>תקן[[#This Row],[קטגוריה]]</f>
        <v>חדר אוכל</v>
      </c>
      <c r="F1321" s="177" t="str">
        <f>תקן[[#This Row],[תיאור הפריט]]</f>
        <v>שולחן אוכל (4 מקומות)</v>
      </c>
      <c r="G1321" s="190">
        <f>תקן[[#This Row],[עלות פריט]]</f>
        <v>1590</v>
      </c>
      <c r="H1321" s="190">
        <f>תקן[[#This Row],[כמות]]</f>
        <v>24</v>
      </c>
      <c r="I1321" s="190">
        <f>תקן[[#This Row],[סהכ עלות]]</f>
        <v>38160</v>
      </c>
      <c r="J1321" s="191"/>
      <c r="K1321" s="179" t="str">
        <f t="shared" si="230"/>
        <v>שולחן אוכל (4 מקומות)</v>
      </c>
      <c r="L1321" s="180"/>
      <c r="M1321" s="181">
        <f t="shared" si="228"/>
        <v>-24</v>
      </c>
      <c r="N1321" s="181">
        <f t="shared" si="229"/>
        <v>0</v>
      </c>
      <c r="O1321" s="180"/>
      <c r="P1321" s="192"/>
      <c r="Q1321" s="185" t="str">
        <f t="shared" si="235"/>
        <v>תשושים-אופק</v>
      </c>
      <c r="R1321" s="185">
        <f t="shared" si="236"/>
        <v>90</v>
      </c>
      <c r="S1321" s="185" t="str">
        <f t="shared" si="237"/>
        <v>ריהוט</v>
      </c>
      <c r="T1321" s="186" t="str">
        <f t="shared" si="238"/>
        <v>שולחן אוכל (4 מקומות)</v>
      </c>
      <c r="U1321" s="187">
        <f t="shared" si="232"/>
        <v>0</v>
      </c>
      <c r="V1321" s="181">
        <f t="shared" si="233"/>
        <v>-24</v>
      </c>
      <c r="W1321" s="181">
        <f t="shared" si="234"/>
        <v>1590</v>
      </c>
      <c r="X1321" s="181">
        <f t="shared" si="231"/>
        <v>0</v>
      </c>
      <c r="Y1321" s="193"/>
      <c r="AA1321" s="189" t="str">
        <f>'טבלה מרכזת תקן מקור'!A1321</f>
        <v>תשושים-אופק</v>
      </c>
      <c r="AB1321" s="189">
        <f>'טבלה מרכזת תקן מקור'!B1321</f>
        <v>90</v>
      </c>
      <c r="AC1321" s="189" t="str">
        <f>'טבלה מרכזת תקן מקור'!C1321</f>
        <v>ריהוט</v>
      </c>
      <c r="AD1321" s="189" t="str">
        <f>'טבלה מרכזת תקן מקור'!D1321</f>
        <v>חדר אוכל</v>
      </c>
      <c r="AE1321" s="189" t="str">
        <f>'טבלה מרכזת תקן מקור'!E1321</f>
        <v>שולחן אוכל (4 מקומות)</v>
      </c>
      <c r="AF1321" s="189">
        <f>'טבלה מרכזת תקן מקור'!F1321</f>
        <v>1590</v>
      </c>
      <c r="AG1321" s="189">
        <f>'טבלה מרכזת תקן מקור'!G1321</f>
        <v>24</v>
      </c>
      <c r="AH1321" s="189">
        <f>'טבלה מרכזת תקן מקור'!H1321</f>
        <v>38160</v>
      </c>
    </row>
    <row r="1322" spans="2:34" ht="15" thickBot="1" x14ac:dyDescent="0.25">
      <c r="B1322" s="190" t="str">
        <f>תקן[[#This Row],[סוג מרכז]]</f>
        <v>תשושים-אופק</v>
      </c>
      <c r="C1322" s="190">
        <f>תקן[[#This Row],[גודל מרכז]]</f>
        <v>90</v>
      </c>
      <c r="D1322" s="190" t="str">
        <f>תקן[[#This Row],[סוג פריט]]</f>
        <v>ריהוט</v>
      </c>
      <c r="E1322" s="190" t="str">
        <f>תקן[[#This Row],[קטגוריה]]</f>
        <v>חצר פעילות ומנוחה</v>
      </c>
      <c r="F1322" s="177" t="str">
        <f>תקן[[#This Row],[תיאור הפריט]]</f>
        <v>שולחן גן</v>
      </c>
      <c r="G1322" s="190">
        <f>תקן[[#This Row],[עלות פריט]]</f>
        <v>850</v>
      </c>
      <c r="H1322" s="190">
        <f>תקן[[#This Row],[כמות]]</f>
        <v>3</v>
      </c>
      <c r="I1322" s="190">
        <f>תקן[[#This Row],[סהכ עלות]]</f>
        <v>2550</v>
      </c>
      <c r="J1322" s="191"/>
      <c r="K1322" s="179" t="str">
        <f t="shared" si="230"/>
        <v>שולחן גן</v>
      </c>
      <c r="L1322" s="180"/>
      <c r="M1322" s="181">
        <f t="shared" si="228"/>
        <v>-3</v>
      </c>
      <c r="N1322" s="181">
        <f t="shared" si="229"/>
        <v>0</v>
      </c>
      <c r="O1322" s="180"/>
      <c r="P1322" s="192"/>
      <c r="Q1322" s="185" t="str">
        <f t="shared" si="235"/>
        <v>תשושים-אופק</v>
      </c>
      <c r="R1322" s="185">
        <f t="shared" si="236"/>
        <v>90</v>
      </c>
      <c r="S1322" s="185" t="str">
        <f t="shared" si="237"/>
        <v>ריהוט</v>
      </c>
      <c r="T1322" s="186" t="str">
        <f t="shared" si="238"/>
        <v>שולחן גן</v>
      </c>
      <c r="U1322" s="187">
        <f t="shared" si="232"/>
        <v>0</v>
      </c>
      <c r="V1322" s="181">
        <f t="shared" si="233"/>
        <v>-3</v>
      </c>
      <c r="W1322" s="181">
        <f t="shared" si="234"/>
        <v>850</v>
      </c>
      <c r="X1322" s="181">
        <f t="shared" si="231"/>
        <v>0</v>
      </c>
      <c r="Y1322" s="193"/>
      <c r="AA1322" s="189" t="str">
        <f>'טבלה מרכזת תקן מקור'!A1322</f>
        <v>תשושים-אופק</v>
      </c>
      <c r="AB1322" s="189">
        <f>'טבלה מרכזת תקן מקור'!B1322</f>
        <v>90</v>
      </c>
      <c r="AC1322" s="189" t="str">
        <f>'טבלה מרכזת תקן מקור'!C1322</f>
        <v>ריהוט</v>
      </c>
      <c r="AD1322" s="189" t="str">
        <f>'טבלה מרכזת תקן מקור'!D1322</f>
        <v>חצר פעילות ומנוחה</v>
      </c>
      <c r="AE1322" s="189" t="str">
        <f>'טבלה מרכזת תקן מקור'!E1322</f>
        <v>שולחן גן</v>
      </c>
      <c r="AF1322" s="189">
        <f>'טבלה מרכזת תקן מקור'!F1322</f>
        <v>850</v>
      </c>
      <c r="AG1322" s="189">
        <f>'טבלה מרכזת תקן מקור'!G1322</f>
        <v>3</v>
      </c>
      <c r="AH1322" s="189">
        <f>'טבלה מרכזת תקן מקור'!H1322</f>
        <v>2550</v>
      </c>
    </row>
    <row r="1323" spans="2:34" ht="15" thickBot="1" x14ac:dyDescent="0.25">
      <c r="B1323" s="190" t="str">
        <f>תקן[[#This Row],[סוג מרכז]]</f>
        <v>תשושים-אופק</v>
      </c>
      <c r="C1323" s="190">
        <f>תקן[[#This Row],[גודל מרכז]]</f>
        <v>90</v>
      </c>
      <c r="D1323" s="190" t="str">
        <f>תקן[[#This Row],[סוג פריט]]</f>
        <v>ריהוט</v>
      </c>
      <c r="E1323" s="190" t="str">
        <f>תקן[[#This Row],[קטגוריה]]</f>
        <v>חדר מחשבים</v>
      </c>
      <c r="F1323" s="177" t="str">
        <f>תקן[[#This Row],[תיאור הפריט]]</f>
        <v>שולחן מחשב</v>
      </c>
      <c r="G1323" s="190">
        <f>תקן[[#This Row],[עלות פריט]]</f>
        <v>750</v>
      </c>
      <c r="H1323" s="190">
        <f>תקן[[#This Row],[כמות]]</f>
        <v>3</v>
      </c>
      <c r="I1323" s="190">
        <f>תקן[[#This Row],[סהכ עלות]]</f>
        <v>2250</v>
      </c>
      <c r="J1323" s="191"/>
      <c r="K1323" s="179" t="str">
        <f t="shared" si="230"/>
        <v>שולחן מחשב</v>
      </c>
      <c r="L1323" s="180"/>
      <c r="M1323" s="181">
        <f t="shared" si="228"/>
        <v>-3</v>
      </c>
      <c r="N1323" s="181">
        <f t="shared" si="229"/>
        <v>0</v>
      </c>
      <c r="O1323" s="180"/>
      <c r="P1323" s="192"/>
      <c r="Q1323" s="185" t="str">
        <f t="shared" si="235"/>
        <v>תשושים-אופק</v>
      </c>
      <c r="R1323" s="185">
        <f t="shared" si="236"/>
        <v>90</v>
      </c>
      <c r="S1323" s="185" t="str">
        <f t="shared" si="237"/>
        <v>ריהוט</v>
      </c>
      <c r="T1323" s="186" t="str">
        <f t="shared" si="238"/>
        <v>שולחן מחשב</v>
      </c>
      <c r="U1323" s="187">
        <f t="shared" si="232"/>
        <v>0</v>
      </c>
      <c r="V1323" s="181">
        <f t="shared" si="233"/>
        <v>-3</v>
      </c>
      <c r="W1323" s="181">
        <f t="shared" si="234"/>
        <v>750</v>
      </c>
      <c r="X1323" s="181">
        <f t="shared" si="231"/>
        <v>0</v>
      </c>
      <c r="Y1323" s="193"/>
      <c r="AA1323" s="189" t="str">
        <f>'טבלה מרכזת תקן מקור'!A1323</f>
        <v>תשושים-אופק</v>
      </c>
      <c r="AB1323" s="189">
        <f>'טבלה מרכזת תקן מקור'!B1323</f>
        <v>90</v>
      </c>
      <c r="AC1323" s="189" t="str">
        <f>'טבלה מרכזת תקן מקור'!C1323</f>
        <v>ריהוט</v>
      </c>
      <c r="AD1323" s="189" t="str">
        <f>'טבלה מרכזת תקן מקור'!D1323</f>
        <v>חדר מחשבים</v>
      </c>
      <c r="AE1323" s="189" t="str">
        <f>'טבלה מרכזת תקן מקור'!E1323</f>
        <v>שולחן מחשב</v>
      </c>
      <c r="AF1323" s="189">
        <f>'טבלה מרכזת תקן מקור'!F1323</f>
        <v>750</v>
      </c>
      <c r="AG1323" s="189">
        <f>'טבלה מרכזת תקן מקור'!G1323</f>
        <v>3</v>
      </c>
      <c r="AH1323" s="189">
        <f>'טבלה מרכזת תקן מקור'!H1323</f>
        <v>2250</v>
      </c>
    </row>
    <row r="1324" spans="2:34" ht="15" thickBot="1" x14ac:dyDescent="0.25">
      <c r="B1324" s="190" t="str">
        <f>תקן[[#This Row],[סוג מרכז]]</f>
        <v>תשושים-אופק</v>
      </c>
      <c r="C1324" s="190">
        <f>תקן[[#This Row],[גודל מרכז]]</f>
        <v>90</v>
      </c>
      <c r="D1324" s="190" t="str">
        <f>תקן[[#This Row],[סוג פריט]]</f>
        <v>ריהוט</v>
      </c>
      <c r="E1324" s="190" t="str">
        <f>תקן[[#This Row],[קטגוריה]]</f>
        <v>חדר מחשבים</v>
      </c>
      <c r="F1324" s="177" t="str">
        <f>תקן[[#This Row],[תיאור הפריט]]</f>
        <v>שולחן מחשב מתכנן</v>
      </c>
      <c r="G1324" s="190">
        <f>תקן[[#This Row],[עלות פריט]]</f>
        <v>2500</v>
      </c>
      <c r="H1324" s="190">
        <f>תקן[[#This Row],[כמות]]</f>
        <v>1</v>
      </c>
      <c r="I1324" s="190">
        <f>תקן[[#This Row],[סהכ עלות]]</f>
        <v>2500</v>
      </c>
      <c r="J1324" s="191"/>
      <c r="K1324" s="179" t="str">
        <f t="shared" si="230"/>
        <v>שולחן מחשב מתכנן</v>
      </c>
      <c r="L1324" s="180"/>
      <c r="M1324" s="181">
        <f t="shared" si="228"/>
        <v>-1</v>
      </c>
      <c r="N1324" s="181">
        <f t="shared" si="229"/>
        <v>0</v>
      </c>
      <c r="O1324" s="180"/>
      <c r="P1324" s="192"/>
      <c r="Q1324" s="185" t="str">
        <f t="shared" si="235"/>
        <v>תשושים-אופק</v>
      </c>
      <c r="R1324" s="185">
        <f t="shared" si="236"/>
        <v>90</v>
      </c>
      <c r="S1324" s="185" t="str">
        <f t="shared" si="237"/>
        <v>ריהוט</v>
      </c>
      <c r="T1324" s="186" t="str">
        <f t="shared" si="238"/>
        <v>שולחן מחשב מתכנן</v>
      </c>
      <c r="U1324" s="187">
        <f t="shared" si="232"/>
        <v>0</v>
      </c>
      <c r="V1324" s="181">
        <f t="shared" si="233"/>
        <v>-1</v>
      </c>
      <c r="W1324" s="181">
        <f t="shared" si="234"/>
        <v>2500</v>
      </c>
      <c r="X1324" s="181">
        <f t="shared" si="231"/>
        <v>0</v>
      </c>
      <c r="Y1324" s="193"/>
      <c r="AA1324" s="189" t="str">
        <f>'טבלה מרכזת תקן מקור'!A1324</f>
        <v>תשושים-אופק</v>
      </c>
      <c r="AB1324" s="189">
        <f>'טבלה מרכזת תקן מקור'!B1324</f>
        <v>90</v>
      </c>
      <c r="AC1324" s="189" t="str">
        <f>'טבלה מרכזת תקן מקור'!C1324</f>
        <v>ריהוט</v>
      </c>
      <c r="AD1324" s="189" t="str">
        <f>'טבלה מרכזת תקן מקור'!D1324</f>
        <v>חדר מחשבים</v>
      </c>
      <c r="AE1324" s="189" t="str">
        <f>'טבלה מרכזת תקן מקור'!E1324</f>
        <v>שולחן מחשב מתכנן</v>
      </c>
      <c r="AF1324" s="189">
        <f>'טבלה מרכזת תקן מקור'!F1324</f>
        <v>2500</v>
      </c>
      <c r="AG1324" s="189">
        <f>'טבלה מרכזת תקן מקור'!G1324</f>
        <v>1</v>
      </c>
      <c r="AH1324" s="189">
        <f>'טבלה מרכזת תקן מקור'!H1324</f>
        <v>2500</v>
      </c>
    </row>
    <row r="1325" spans="2:34" ht="29.25" thickBot="1" x14ac:dyDescent="0.25">
      <c r="B1325" s="190" t="str">
        <f>תקן[[#This Row],[סוג מרכז]]</f>
        <v>תשושים-אופק</v>
      </c>
      <c r="C1325" s="190">
        <f>תקן[[#This Row],[גודל מרכז]]</f>
        <v>90</v>
      </c>
      <c r="D1325" s="190" t="str">
        <f>תקן[[#This Row],[סוג פריט]]</f>
        <v>ריהוט</v>
      </c>
      <c r="E1325" s="190" t="str">
        <f>תקן[[#This Row],[קטגוריה]]</f>
        <v>חדר מזכירות וקבלה</v>
      </c>
      <c r="F1325" s="177" t="str">
        <f>תקן[[#This Row],[תיאור הפריט]]</f>
        <v>שולחן משרדי + שלוחה + מגירות</v>
      </c>
      <c r="G1325" s="190">
        <f>תקן[[#This Row],[עלות פריט]]</f>
        <v>1700</v>
      </c>
      <c r="H1325" s="190">
        <f>תקן[[#This Row],[כמות]]</f>
        <v>1</v>
      </c>
      <c r="I1325" s="190">
        <f>תקן[[#This Row],[סהכ עלות]]</f>
        <v>1700</v>
      </c>
      <c r="J1325" s="191"/>
      <c r="K1325" s="179" t="str">
        <f t="shared" si="230"/>
        <v>שולחן משרדי + שלוחה + מגירות</v>
      </c>
      <c r="L1325" s="180"/>
      <c r="M1325" s="181">
        <f t="shared" si="228"/>
        <v>-1</v>
      </c>
      <c r="N1325" s="181">
        <f t="shared" si="229"/>
        <v>0</v>
      </c>
      <c r="O1325" s="180"/>
      <c r="P1325" s="192"/>
      <c r="Q1325" s="185" t="str">
        <f t="shared" si="235"/>
        <v>תשושים-אופק</v>
      </c>
      <c r="R1325" s="185">
        <f t="shared" si="236"/>
        <v>90</v>
      </c>
      <c r="S1325" s="185" t="str">
        <f t="shared" si="237"/>
        <v>ריהוט</v>
      </c>
      <c r="T1325" s="186" t="str">
        <f t="shared" si="238"/>
        <v>שולחן משרדי + שלוחה + מגירות</v>
      </c>
      <c r="U1325" s="187">
        <f t="shared" si="232"/>
        <v>0</v>
      </c>
      <c r="V1325" s="181">
        <f t="shared" si="233"/>
        <v>-1</v>
      </c>
      <c r="W1325" s="181">
        <f t="shared" si="234"/>
        <v>1700</v>
      </c>
      <c r="X1325" s="181">
        <f t="shared" si="231"/>
        <v>0</v>
      </c>
      <c r="Y1325" s="193"/>
      <c r="AA1325" s="189" t="str">
        <f>'טבלה מרכזת תקן מקור'!A1325</f>
        <v>תשושים-אופק</v>
      </c>
      <c r="AB1325" s="189">
        <f>'טבלה מרכזת תקן מקור'!B1325</f>
        <v>90</v>
      </c>
      <c r="AC1325" s="189" t="str">
        <f>'טבלה מרכזת תקן מקור'!C1325</f>
        <v>ריהוט</v>
      </c>
      <c r="AD1325" s="189" t="str">
        <f>'טבלה מרכזת תקן מקור'!D1325</f>
        <v>חדר מזכירות וקבלה</v>
      </c>
      <c r="AE1325" s="189" t="str">
        <f>'טבלה מרכזת תקן מקור'!E1325</f>
        <v>שולחן משרדי + שלוחה + מגירות</v>
      </c>
      <c r="AF1325" s="189">
        <f>'טבלה מרכזת תקן מקור'!F1325</f>
        <v>1700</v>
      </c>
      <c r="AG1325" s="189">
        <f>'טבלה מרכזת תקן מקור'!G1325</f>
        <v>1</v>
      </c>
      <c r="AH1325" s="189">
        <f>'טבלה מרכזת תקן מקור'!H1325</f>
        <v>1700</v>
      </c>
    </row>
    <row r="1326" spans="2:34" ht="29.25" thickBot="1" x14ac:dyDescent="0.25">
      <c r="B1326" s="190" t="str">
        <f>תקן[[#This Row],[סוג מרכז]]</f>
        <v>תשושים-אופק</v>
      </c>
      <c r="C1326" s="190">
        <f>תקן[[#This Row],[גודל מרכז]]</f>
        <v>90</v>
      </c>
      <c r="D1326" s="190" t="str">
        <f>תקן[[#This Row],[סוג פריט]]</f>
        <v>ריהוט</v>
      </c>
      <c r="E1326" s="190" t="str">
        <f>תקן[[#This Row],[קטגוריה]]</f>
        <v>חדר מנהל</v>
      </c>
      <c r="F1326" s="177" t="str">
        <f>תקן[[#This Row],[תיאור הפריט]]</f>
        <v>שולחן משרדי + שלוחה + מגירות</v>
      </c>
      <c r="G1326" s="190">
        <f>תקן[[#This Row],[עלות פריט]]</f>
        <v>1700</v>
      </c>
      <c r="H1326" s="190">
        <f>תקן[[#This Row],[כמות]]</f>
        <v>1</v>
      </c>
      <c r="I1326" s="190">
        <f>תקן[[#This Row],[סהכ עלות]]</f>
        <v>1700</v>
      </c>
      <c r="J1326" s="191"/>
      <c r="K1326" s="179" t="str">
        <f t="shared" si="230"/>
        <v>שולחן משרדי + שלוחה + מגירות</v>
      </c>
      <c r="L1326" s="180"/>
      <c r="M1326" s="181">
        <f t="shared" si="228"/>
        <v>-1</v>
      </c>
      <c r="N1326" s="181">
        <f t="shared" si="229"/>
        <v>0</v>
      </c>
      <c r="O1326" s="180"/>
      <c r="P1326" s="192"/>
      <c r="Q1326" s="185" t="str">
        <f t="shared" si="235"/>
        <v>תשושים-אופק</v>
      </c>
      <c r="R1326" s="185">
        <f t="shared" si="236"/>
        <v>90</v>
      </c>
      <c r="S1326" s="185" t="str">
        <f t="shared" si="237"/>
        <v>ריהוט</v>
      </c>
      <c r="T1326" s="186" t="str">
        <f t="shared" si="238"/>
        <v>שולחן משרדי + שלוחה + מגירות</v>
      </c>
      <c r="U1326" s="187">
        <f t="shared" si="232"/>
        <v>0</v>
      </c>
      <c r="V1326" s="181">
        <f t="shared" si="233"/>
        <v>-1</v>
      </c>
      <c r="W1326" s="181">
        <f t="shared" si="234"/>
        <v>1700</v>
      </c>
      <c r="X1326" s="181">
        <f t="shared" si="231"/>
        <v>0</v>
      </c>
      <c r="Y1326" s="193"/>
      <c r="AA1326" s="189" t="str">
        <f>'טבלה מרכזת תקן מקור'!A1326</f>
        <v>תשושים-אופק</v>
      </c>
      <c r="AB1326" s="189">
        <f>'טבלה מרכזת תקן מקור'!B1326</f>
        <v>90</v>
      </c>
      <c r="AC1326" s="189" t="str">
        <f>'טבלה מרכזת תקן מקור'!C1326</f>
        <v>ריהוט</v>
      </c>
      <c r="AD1326" s="189" t="str">
        <f>'טבלה מרכזת תקן מקור'!D1326</f>
        <v>חדר מנהל</v>
      </c>
      <c r="AE1326" s="189" t="str">
        <f>'טבלה מרכזת תקן מקור'!E1326</f>
        <v>שולחן משרדי + שלוחה + מגירות</v>
      </c>
      <c r="AF1326" s="189">
        <f>'טבלה מרכזת תקן מקור'!F1326</f>
        <v>1700</v>
      </c>
      <c r="AG1326" s="189">
        <f>'טבלה מרכזת תקן מקור'!G1326</f>
        <v>1</v>
      </c>
      <c r="AH1326" s="189">
        <f>'טבלה מרכזת תקן מקור'!H1326</f>
        <v>1700</v>
      </c>
    </row>
    <row r="1327" spans="2:34" ht="29.25" thickBot="1" x14ac:dyDescent="0.25">
      <c r="B1327" s="190" t="str">
        <f>תקן[[#This Row],[סוג מרכז]]</f>
        <v>תשושים-אופק</v>
      </c>
      <c r="C1327" s="190">
        <f>תקן[[#This Row],[גודל מרכז]]</f>
        <v>90</v>
      </c>
      <c r="D1327" s="190" t="str">
        <f>תקן[[#This Row],[סוג פריט]]</f>
        <v>ריהוט</v>
      </c>
      <c r="E1327" s="190" t="str">
        <f>תקן[[#This Row],[קטגוריה]]</f>
        <v>חדרי צוות/רב תחומי</v>
      </c>
      <c r="F1327" s="177" t="str">
        <f>תקן[[#This Row],[תיאור הפריט]]</f>
        <v>שולחן משרדי + שלוחה + מגירות</v>
      </c>
      <c r="G1327" s="190">
        <f>תקן[[#This Row],[עלות פריט]]</f>
        <v>1700</v>
      </c>
      <c r="H1327" s="190">
        <f>תקן[[#This Row],[כמות]]</f>
        <v>2</v>
      </c>
      <c r="I1327" s="190">
        <f>תקן[[#This Row],[סהכ עלות]]</f>
        <v>3400</v>
      </c>
      <c r="J1327" s="191"/>
      <c r="K1327" s="179" t="str">
        <f t="shared" si="230"/>
        <v>שולחן משרדי + שלוחה + מגירות</v>
      </c>
      <c r="L1327" s="180"/>
      <c r="M1327" s="181">
        <f t="shared" si="228"/>
        <v>-2</v>
      </c>
      <c r="N1327" s="181">
        <f t="shared" si="229"/>
        <v>0</v>
      </c>
      <c r="O1327" s="180"/>
      <c r="P1327" s="192"/>
      <c r="Q1327" s="185" t="str">
        <f t="shared" si="235"/>
        <v>תשושים-אופק</v>
      </c>
      <c r="R1327" s="185">
        <f t="shared" si="236"/>
        <v>90</v>
      </c>
      <c r="S1327" s="185" t="str">
        <f t="shared" si="237"/>
        <v>ריהוט</v>
      </c>
      <c r="T1327" s="186" t="str">
        <f t="shared" si="238"/>
        <v>שולחן משרדי + שלוחה + מגירות</v>
      </c>
      <c r="U1327" s="187">
        <f t="shared" si="232"/>
        <v>0</v>
      </c>
      <c r="V1327" s="181">
        <f t="shared" si="233"/>
        <v>-2</v>
      </c>
      <c r="W1327" s="181">
        <f t="shared" si="234"/>
        <v>1700</v>
      </c>
      <c r="X1327" s="181">
        <f t="shared" si="231"/>
        <v>0</v>
      </c>
      <c r="Y1327" s="193"/>
      <c r="AA1327" s="189" t="str">
        <f>'טבלה מרכזת תקן מקור'!A1327</f>
        <v>תשושים-אופק</v>
      </c>
      <c r="AB1327" s="189">
        <f>'טבלה מרכזת תקן מקור'!B1327</f>
        <v>90</v>
      </c>
      <c r="AC1327" s="189" t="str">
        <f>'טבלה מרכזת תקן מקור'!C1327</f>
        <v>ריהוט</v>
      </c>
      <c r="AD1327" s="189" t="str">
        <f>'טבלה מרכזת תקן מקור'!D1327</f>
        <v>חדרי צוות/רב תחומי</v>
      </c>
      <c r="AE1327" s="189" t="str">
        <f>'טבלה מרכזת תקן מקור'!E1327</f>
        <v>שולחן משרדי + שלוחה + מגירות</v>
      </c>
      <c r="AF1327" s="189">
        <f>'טבלה מרכזת תקן מקור'!F1327</f>
        <v>1700</v>
      </c>
      <c r="AG1327" s="189">
        <f>'טבלה מרכזת תקן מקור'!G1327</f>
        <v>2</v>
      </c>
      <c r="AH1327" s="189">
        <f>'טבלה מרכזת תקן מקור'!H1327</f>
        <v>3400</v>
      </c>
    </row>
    <row r="1328" spans="2:34" ht="15" thickBot="1" x14ac:dyDescent="0.25">
      <c r="B1328" s="190" t="str">
        <f>תקן[[#This Row],[סוג מרכז]]</f>
        <v>תשושים-אופק</v>
      </c>
      <c r="C1328" s="190">
        <f>תקן[[#This Row],[גודל מרכז]]</f>
        <v>90</v>
      </c>
      <c r="D1328" s="190" t="str">
        <f>תקן[[#This Row],[סוג פריט]]</f>
        <v>ריהוט</v>
      </c>
      <c r="E1328" s="190" t="str">
        <f>תקן[[#This Row],[קטגוריה]]</f>
        <v>אולם כניסה</v>
      </c>
      <c r="F1328" s="177" t="str">
        <f>תקן[[#This Row],[תיאור הפריט]]</f>
        <v xml:space="preserve">שולחן פינתי נמוך 60/60  </v>
      </c>
      <c r="G1328" s="190">
        <f>תקן[[#This Row],[עלות פריט]]</f>
        <v>800</v>
      </c>
      <c r="H1328" s="190">
        <f>תקן[[#This Row],[כמות]]</f>
        <v>4</v>
      </c>
      <c r="I1328" s="190">
        <f>תקן[[#This Row],[סהכ עלות]]</f>
        <v>3200</v>
      </c>
      <c r="J1328" s="191"/>
      <c r="K1328" s="179" t="str">
        <f t="shared" si="230"/>
        <v xml:space="preserve">שולחן פינתי נמוך 60/60  </v>
      </c>
      <c r="L1328" s="180"/>
      <c r="M1328" s="181">
        <f t="shared" si="228"/>
        <v>-4</v>
      </c>
      <c r="N1328" s="181">
        <f t="shared" si="229"/>
        <v>0</v>
      </c>
      <c r="O1328" s="180"/>
      <c r="P1328" s="192"/>
      <c r="Q1328" s="185" t="str">
        <f t="shared" si="235"/>
        <v>תשושים-אופק</v>
      </c>
      <c r="R1328" s="185">
        <f t="shared" si="236"/>
        <v>90</v>
      </c>
      <c r="S1328" s="185" t="str">
        <f t="shared" si="237"/>
        <v>ריהוט</v>
      </c>
      <c r="T1328" s="186" t="str">
        <f t="shared" si="238"/>
        <v xml:space="preserve">שולחן פינתי נמוך 60/60  </v>
      </c>
      <c r="U1328" s="187">
        <f t="shared" si="232"/>
        <v>0</v>
      </c>
      <c r="V1328" s="181">
        <f t="shared" si="233"/>
        <v>-4</v>
      </c>
      <c r="W1328" s="181">
        <f t="shared" si="234"/>
        <v>800</v>
      </c>
      <c r="X1328" s="181">
        <f t="shared" si="231"/>
        <v>0</v>
      </c>
      <c r="Y1328" s="193"/>
      <c r="AA1328" s="189" t="str">
        <f>'טבלה מרכזת תקן מקור'!A1328</f>
        <v>תשושים-אופק</v>
      </c>
      <c r="AB1328" s="189">
        <f>'טבלה מרכזת תקן מקור'!B1328</f>
        <v>90</v>
      </c>
      <c r="AC1328" s="189" t="str">
        <f>'טבלה מרכזת תקן מקור'!C1328</f>
        <v>ריהוט</v>
      </c>
      <c r="AD1328" s="189" t="str">
        <f>'טבלה מרכזת תקן מקור'!D1328</f>
        <v>אולם כניסה</v>
      </c>
      <c r="AE1328" s="189" t="str">
        <f>'טבלה מרכזת תקן מקור'!E1328</f>
        <v xml:space="preserve">שולחן פינתי נמוך 60/60  </v>
      </c>
      <c r="AF1328" s="189">
        <f>'טבלה מרכזת תקן מקור'!F1328</f>
        <v>800</v>
      </c>
      <c r="AG1328" s="189">
        <f>'טבלה מרכזת תקן מקור'!G1328</f>
        <v>4</v>
      </c>
      <c r="AH1328" s="189">
        <f>'טבלה מרכזת תקן מקור'!H1328</f>
        <v>3200</v>
      </c>
    </row>
    <row r="1329" spans="2:34" ht="15" thickBot="1" x14ac:dyDescent="0.25">
      <c r="B1329" s="190" t="str">
        <f>תקן[[#This Row],[סוג מרכז]]</f>
        <v>תשושים-אופק</v>
      </c>
      <c r="C1329" s="190">
        <f>תקן[[#This Row],[גודל מרכז]]</f>
        <v>90</v>
      </c>
      <c r="D1329" s="190" t="str">
        <f>תקן[[#This Row],[סוג פריט]]</f>
        <v>ריהוט</v>
      </c>
      <c r="E1329" s="190" t="str">
        <f>תקן[[#This Row],[קטגוריה]]</f>
        <v>חדרי פעילות/תעסוקה</v>
      </c>
      <c r="F1329" s="177" t="str">
        <f>תקן[[#This Row],[תיאור הפריט]]</f>
        <v>שולחן פעילות 6 מקומות</v>
      </c>
      <c r="G1329" s="190">
        <f>תקן[[#This Row],[עלות פריט]]</f>
        <v>1500</v>
      </c>
      <c r="H1329" s="190">
        <f>תקן[[#This Row],[כמות]]</f>
        <v>15</v>
      </c>
      <c r="I1329" s="190">
        <f>תקן[[#This Row],[סהכ עלות]]</f>
        <v>22500</v>
      </c>
      <c r="J1329" s="191"/>
      <c r="K1329" s="179" t="str">
        <f t="shared" si="230"/>
        <v>שולחן פעילות 6 מקומות</v>
      </c>
      <c r="L1329" s="180"/>
      <c r="M1329" s="181">
        <f t="shared" si="228"/>
        <v>-15</v>
      </c>
      <c r="N1329" s="181">
        <f t="shared" si="229"/>
        <v>0</v>
      </c>
      <c r="O1329" s="180"/>
      <c r="P1329" s="192"/>
      <c r="Q1329" s="185" t="str">
        <f t="shared" si="235"/>
        <v>תשושים-אופק</v>
      </c>
      <c r="R1329" s="185">
        <f t="shared" si="236"/>
        <v>90</v>
      </c>
      <c r="S1329" s="185" t="str">
        <f t="shared" si="237"/>
        <v>ריהוט</v>
      </c>
      <c r="T1329" s="186" t="str">
        <f t="shared" si="238"/>
        <v>שולחן פעילות 6 מקומות</v>
      </c>
      <c r="U1329" s="187">
        <f t="shared" si="232"/>
        <v>0</v>
      </c>
      <c r="V1329" s="181">
        <f t="shared" si="233"/>
        <v>-15</v>
      </c>
      <c r="W1329" s="181">
        <f t="shared" si="234"/>
        <v>1500</v>
      </c>
      <c r="X1329" s="181">
        <f t="shared" si="231"/>
        <v>0</v>
      </c>
      <c r="Y1329" s="193"/>
      <c r="AA1329" s="189" t="str">
        <f>'טבלה מרכזת תקן מקור'!A1329</f>
        <v>תשושים-אופק</v>
      </c>
      <c r="AB1329" s="189">
        <f>'טבלה מרכזת תקן מקור'!B1329</f>
        <v>90</v>
      </c>
      <c r="AC1329" s="189" t="str">
        <f>'טבלה מרכזת תקן מקור'!C1329</f>
        <v>ריהוט</v>
      </c>
      <c r="AD1329" s="189" t="str">
        <f>'טבלה מרכזת תקן מקור'!D1329</f>
        <v>חדרי פעילות/תעסוקה</v>
      </c>
      <c r="AE1329" s="189" t="str">
        <f>'טבלה מרכזת תקן מקור'!E1329</f>
        <v>שולחן פעילות 6 מקומות</v>
      </c>
      <c r="AF1329" s="189">
        <f>'טבלה מרכזת תקן מקור'!F1329</f>
        <v>1500</v>
      </c>
      <c r="AG1329" s="189">
        <f>'טבלה מרכזת תקן מקור'!G1329</f>
        <v>15</v>
      </c>
      <c r="AH1329" s="189">
        <f>'טבלה מרכזת תקן מקור'!H1329</f>
        <v>22500</v>
      </c>
    </row>
    <row r="1330" spans="2:34" ht="15" thickBot="1" x14ac:dyDescent="0.25">
      <c r="B1330" s="190" t="str">
        <f>תקן[[#This Row],[סוג מרכז]]</f>
        <v>תשושים-אופק</v>
      </c>
      <c r="C1330" s="190">
        <f>תקן[[#This Row],[גודל מרכז]]</f>
        <v>90</v>
      </c>
      <c r="D1330" s="190" t="str">
        <f>תקן[[#This Row],[סוג פריט]]</f>
        <v>ריהוט</v>
      </c>
      <c r="E1330" s="190" t="str">
        <f>תקן[[#This Row],[קטגוריה]]</f>
        <v>חדרי צוות/רב תחומי</v>
      </c>
      <c r="F1330" s="177" t="str">
        <f>תקן[[#This Row],[תיאור הפריט]]</f>
        <v>שולחן פעילות 6 מקומות</v>
      </c>
      <c r="G1330" s="190">
        <f>תקן[[#This Row],[עלות פריט]]</f>
        <v>1500</v>
      </c>
      <c r="H1330" s="190">
        <f>תקן[[#This Row],[כמות]]</f>
        <v>2</v>
      </c>
      <c r="I1330" s="190">
        <f>תקן[[#This Row],[סהכ עלות]]</f>
        <v>3000</v>
      </c>
      <c r="J1330" s="191"/>
      <c r="K1330" s="179" t="str">
        <f t="shared" si="230"/>
        <v>שולחן פעילות 6 מקומות</v>
      </c>
      <c r="L1330" s="180"/>
      <c r="M1330" s="181">
        <f t="shared" si="228"/>
        <v>-2</v>
      </c>
      <c r="N1330" s="181">
        <f t="shared" si="229"/>
        <v>0</v>
      </c>
      <c r="O1330" s="180"/>
      <c r="P1330" s="192"/>
      <c r="Q1330" s="185" t="str">
        <f t="shared" si="235"/>
        <v>תשושים-אופק</v>
      </c>
      <c r="R1330" s="185">
        <f t="shared" si="236"/>
        <v>90</v>
      </c>
      <c r="S1330" s="185" t="str">
        <f t="shared" si="237"/>
        <v>ריהוט</v>
      </c>
      <c r="T1330" s="186" t="str">
        <f t="shared" si="238"/>
        <v>שולחן פעילות 6 מקומות</v>
      </c>
      <c r="U1330" s="187">
        <f t="shared" si="232"/>
        <v>0</v>
      </c>
      <c r="V1330" s="181">
        <f t="shared" si="233"/>
        <v>-2</v>
      </c>
      <c r="W1330" s="181">
        <f t="shared" si="234"/>
        <v>1500</v>
      </c>
      <c r="X1330" s="181">
        <f t="shared" si="231"/>
        <v>0</v>
      </c>
      <c r="Y1330" s="193"/>
      <c r="AA1330" s="189" t="str">
        <f>'טבלה מרכזת תקן מקור'!A1330</f>
        <v>תשושים-אופק</v>
      </c>
      <c r="AB1330" s="189">
        <f>'טבלה מרכזת תקן מקור'!B1330</f>
        <v>90</v>
      </c>
      <c r="AC1330" s="189" t="str">
        <f>'טבלה מרכזת תקן מקור'!C1330</f>
        <v>ריהוט</v>
      </c>
      <c r="AD1330" s="189" t="str">
        <f>'טבלה מרכזת תקן מקור'!D1330</f>
        <v>חדרי צוות/רב תחומי</v>
      </c>
      <c r="AE1330" s="189" t="str">
        <f>'טבלה מרכזת תקן מקור'!E1330</f>
        <v>שולחן פעילות 6 מקומות</v>
      </c>
      <c r="AF1330" s="189">
        <f>'טבלה מרכזת תקן מקור'!F1330</f>
        <v>1500</v>
      </c>
      <c r="AG1330" s="189">
        <f>'טבלה מרכזת תקן מקור'!G1330</f>
        <v>2</v>
      </c>
      <c r="AH1330" s="189">
        <f>'טבלה מרכזת תקן מקור'!H1330</f>
        <v>3000</v>
      </c>
    </row>
    <row r="1331" spans="2:34" ht="15" thickBot="1" x14ac:dyDescent="0.25">
      <c r="B1331" s="190" t="str">
        <f>תקן[[#This Row],[סוג מרכז]]</f>
        <v>תשושים-אופק</v>
      </c>
      <c r="C1331" s="190">
        <f>תקן[[#This Row],[גודל מרכז]]</f>
        <v>90</v>
      </c>
      <c r="D1331" s="190" t="str">
        <f>תקן[[#This Row],[סוג פריט]]</f>
        <v>ריהוט</v>
      </c>
      <c r="E1331" s="190" t="str">
        <f>תקן[[#This Row],[קטגוריה]]</f>
        <v>חצר פעילות ומנוחה</v>
      </c>
      <c r="F1331" s="177" t="str">
        <f>תקן[[#This Row],[תיאור הפריט]]</f>
        <v>שמשיית גן</v>
      </c>
      <c r="G1331" s="190">
        <f>תקן[[#This Row],[עלות פריט]]</f>
        <v>400</v>
      </c>
      <c r="H1331" s="190">
        <f>תקן[[#This Row],[כמות]]</f>
        <v>3</v>
      </c>
      <c r="I1331" s="190">
        <f>תקן[[#This Row],[סהכ עלות]]</f>
        <v>1200</v>
      </c>
      <c r="J1331" s="191"/>
      <c r="K1331" s="179" t="str">
        <f t="shared" si="230"/>
        <v>שמשיית גן</v>
      </c>
      <c r="L1331" s="180"/>
      <c r="M1331" s="181">
        <f t="shared" si="228"/>
        <v>-3</v>
      </c>
      <c r="N1331" s="181">
        <f t="shared" si="229"/>
        <v>0</v>
      </c>
      <c r="O1331" s="180"/>
      <c r="P1331" s="192"/>
      <c r="Q1331" s="185" t="str">
        <f t="shared" si="235"/>
        <v>תשושים-אופק</v>
      </c>
      <c r="R1331" s="185">
        <f t="shared" si="236"/>
        <v>90</v>
      </c>
      <c r="S1331" s="185" t="str">
        <f t="shared" si="237"/>
        <v>ריהוט</v>
      </c>
      <c r="T1331" s="186" t="str">
        <f t="shared" si="238"/>
        <v>שמשיית גן</v>
      </c>
      <c r="U1331" s="187">
        <f t="shared" si="232"/>
        <v>0</v>
      </c>
      <c r="V1331" s="181">
        <f t="shared" si="233"/>
        <v>-3</v>
      </c>
      <c r="W1331" s="181">
        <f t="shared" si="234"/>
        <v>400</v>
      </c>
      <c r="X1331" s="181">
        <f t="shared" si="231"/>
        <v>0</v>
      </c>
      <c r="Y1331" s="193"/>
      <c r="AA1331" s="189" t="str">
        <f>'טבלה מרכזת תקן מקור'!A1331</f>
        <v>תשושים-אופק</v>
      </c>
      <c r="AB1331" s="189">
        <f>'טבלה מרכזת תקן מקור'!B1331</f>
        <v>90</v>
      </c>
      <c r="AC1331" s="189" t="str">
        <f>'טבלה מרכזת תקן מקור'!C1331</f>
        <v>ריהוט</v>
      </c>
      <c r="AD1331" s="189" t="str">
        <f>'טבלה מרכזת תקן מקור'!D1331</f>
        <v>חצר פעילות ומנוחה</v>
      </c>
      <c r="AE1331" s="189" t="str">
        <f>'טבלה מרכזת תקן מקור'!E1331</f>
        <v>שמשיית גן</v>
      </c>
      <c r="AF1331" s="189">
        <f>'טבלה מרכזת תקן מקור'!F1331</f>
        <v>400</v>
      </c>
      <c r="AG1331" s="189">
        <f>'טבלה מרכזת תקן מקור'!G1331</f>
        <v>3</v>
      </c>
      <c r="AH1331" s="189">
        <f>'טבלה מרכזת תקן מקור'!H1331</f>
        <v>1200</v>
      </c>
    </row>
    <row r="1332" spans="2:34" ht="15" thickBot="1" x14ac:dyDescent="0.25">
      <c r="B1332" s="190" t="str">
        <f>תקן[[#This Row],[סוג מרכז]]</f>
        <v>תשושים-אופק</v>
      </c>
      <c r="C1332" s="190">
        <f>תקן[[#This Row],[גודל מרכז]]</f>
        <v>90</v>
      </c>
      <c r="D1332" s="190" t="str">
        <f>תקן[[#This Row],[סוג פריט]]</f>
        <v>ריהוט</v>
      </c>
      <c r="E1332" s="190" t="str">
        <f>תקן[[#This Row],[קטגוריה]]</f>
        <v>מלתחה</v>
      </c>
      <c r="F1332" s="177" t="str">
        <f>תקן[[#This Row],[תיאור הפריט]]</f>
        <v>תא אישי עם נעילה</v>
      </c>
      <c r="G1332" s="190">
        <f>תקן[[#This Row],[עלות פריט]]</f>
        <v>250</v>
      </c>
      <c r="H1332" s="190">
        <f>תקן[[#This Row],[כמות]]</f>
        <v>30</v>
      </c>
      <c r="I1332" s="190">
        <f>תקן[[#This Row],[סהכ עלות]]</f>
        <v>7500</v>
      </c>
      <c r="J1332" s="191"/>
      <c r="K1332" s="179" t="str">
        <f t="shared" si="230"/>
        <v>תא אישי עם נעילה</v>
      </c>
      <c r="L1332" s="180"/>
      <c r="M1332" s="181">
        <f t="shared" si="228"/>
        <v>-30</v>
      </c>
      <c r="N1332" s="181">
        <f t="shared" si="229"/>
        <v>0</v>
      </c>
      <c r="O1332" s="180"/>
      <c r="P1332" s="192"/>
      <c r="Q1332" s="185" t="str">
        <f t="shared" si="235"/>
        <v>תשושים-אופק</v>
      </c>
      <c r="R1332" s="185">
        <f t="shared" si="236"/>
        <v>90</v>
      </c>
      <c r="S1332" s="185" t="str">
        <f t="shared" si="237"/>
        <v>ריהוט</v>
      </c>
      <c r="T1332" s="186" t="str">
        <f t="shared" si="238"/>
        <v>תא אישי עם נעילה</v>
      </c>
      <c r="U1332" s="187">
        <f t="shared" si="232"/>
        <v>0</v>
      </c>
      <c r="V1332" s="181">
        <f t="shared" si="233"/>
        <v>-30</v>
      </c>
      <c r="W1332" s="181">
        <f t="shared" si="234"/>
        <v>250</v>
      </c>
      <c r="X1332" s="181">
        <f t="shared" si="231"/>
        <v>0</v>
      </c>
      <c r="Y1332" s="193"/>
      <c r="AA1332" s="189" t="str">
        <f>'טבלה מרכזת תקן מקור'!A1332</f>
        <v>תשושים-אופק</v>
      </c>
      <c r="AB1332" s="189">
        <f>'טבלה מרכזת תקן מקור'!B1332</f>
        <v>90</v>
      </c>
      <c r="AC1332" s="189" t="str">
        <f>'טבלה מרכזת תקן מקור'!C1332</f>
        <v>ריהוט</v>
      </c>
      <c r="AD1332" s="189" t="str">
        <f>'טבלה מרכזת תקן מקור'!D1332</f>
        <v>מלתחה</v>
      </c>
      <c r="AE1332" s="189" t="str">
        <f>'טבלה מרכזת תקן מקור'!E1332</f>
        <v>תא אישי עם נעילה</v>
      </c>
      <c r="AF1332" s="189">
        <f>'טבלה מרכזת תקן מקור'!F1332</f>
        <v>250</v>
      </c>
      <c r="AG1332" s="189">
        <f>'טבלה מרכזת תקן מקור'!G1332</f>
        <v>30</v>
      </c>
      <c r="AH1332" s="189">
        <f>'טבלה מרכזת תקן מקור'!H1332</f>
        <v>7500</v>
      </c>
    </row>
    <row r="1333" spans="2:34" ht="15" thickBot="1" x14ac:dyDescent="0.25">
      <c r="B1333" s="190" t="str">
        <f>תקן[[#This Row],[סוג מרכז]]</f>
        <v>תשושים-אופק</v>
      </c>
      <c r="C1333" s="190">
        <f>תקן[[#This Row],[גודל מרכז]]</f>
        <v>90</v>
      </c>
      <c r="D1333" s="190" t="str">
        <f>תקן[[#This Row],[סוג פריט]]</f>
        <v>ריהוט</v>
      </c>
      <c r="E1333" s="190" t="str">
        <f>תקן[[#This Row],[קטגוריה]]</f>
        <v>שירותי צוות ומלתחה</v>
      </c>
      <c r="F1333" s="177" t="str">
        <f>תקן[[#This Row],[תיאור הפריט]]</f>
        <v>תא אישי עם נעילה</v>
      </c>
      <c r="G1333" s="190">
        <f>תקן[[#This Row],[עלות פריט]]</f>
        <v>250</v>
      </c>
      <c r="H1333" s="190">
        <f>תקן[[#This Row],[כמות]]</f>
        <v>15</v>
      </c>
      <c r="I1333" s="190">
        <f>תקן[[#This Row],[סהכ עלות]]</f>
        <v>3750</v>
      </c>
      <c r="J1333" s="191"/>
      <c r="K1333" s="179" t="str">
        <f t="shared" si="230"/>
        <v>תא אישי עם נעילה</v>
      </c>
      <c r="L1333" s="180"/>
      <c r="M1333" s="181">
        <f t="shared" si="228"/>
        <v>-15</v>
      </c>
      <c r="N1333" s="181">
        <f t="shared" si="229"/>
        <v>0</v>
      </c>
      <c r="O1333" s="180"/>
      <c r="P1333" s="192"/>
      <c r="Q1333" s="185" t="str">
        <f t="shared" si="235"/>
        <v>תשושים-אופק</v>
      </c>
      <c r="R1333" s="185">
        <f t="shared" si="236"/>
        <v>90</v>
      </c>
      <c r="S1333" s="185" t="str">
        <f t="shared" si="237"/>
        <v>ריהוט</v>
      </c>
      <c r="T1333" s="186" t="str">
        <f t="shared" si="238"/>
        <v>תא אישי עם נעילה</v>
      </c>
      <c r="U1333" s="187">
        <f t="shared" si="232"/>
        <v>0</v>
      </c>
      <c r="V1333" s="181">
        <f t="shared" si="233"/>
        <v>-15</v>
      </c>
      <c r="W1333" s="181">
        <f t="shared" si="234"/>
        <v>250</v>
      </c>
      <c r="X1333" s="181">
        <f t="shared" si="231"/>
        <v>0</v>
      </c>
      <c r="Y1333" s="193"/>
      <c r="AA1333" s="189" t="str">
        <f>'טבלה מרכזת תקן מקור'!A1333</f>
        <v>תשושים-אופק</v>
      </c>
      <c r="AB1333" s="189">
        <f>'טבלה מרכזת תקן מקור'!B1333</f>
        <v>90</v>
      </c>
      <c r="AC1333" s="189" t="str">
        <f>'טבלה מרכזת תקן מקור'!C1333</f>
        <v>ריהוט</v>
      </c>
      <c r="AD1333" s="189" t="str">
        <f>'טבלה מרכזת תקן מקור'!D1333</f>
        <v>שירותי צוות ומלתחה</v>
      </c>
      <c r="AE1333" s="189" t="str">
        <f>'טבלה מרכזת תקן מקור'!E1333</f>
        <v>תא אישי עם נעילה</v>
      </c>
      <c r="AF1333" s="189">
        <f>'טבלה מרכזת תקן מקור'!F1333</f>
        <v>250</v>
      </c>
      <c r="AG1333" s="189">
        <f>'טבלה מרכזת תקן מקור'!G1333</f>
        <v>15</v>
      </c>
      <c r="AH1333" s="189">
        <f>'טבלה מרכזת תקן מקור'!H1333</f>
        <v>3750</v>
      </c>
    </row>
    <row r="1334" spans="2:34" ht="15" thickBot="1" x14ac:dyDescent="0.25">
      <c r="B1334" s="190" t="str">
        <f>תקן[[#This Row],[סוג מרכז]]</f>
        <v>תשושים-אופק</v>
      </c>
      <c r="C1334" s="190">
        <f>תקן[[#This Row],[גודל מרכז]]</f>
        <v>120</v>
      </c>
      <c r="D1334" s="190" t="str">
        <f>תקן[[#This Row],[סוג פריט]]</f>
        <v>אביזרים</v>
      </c>
      <c r="E1334" s="190" t="str">
        <f>תקן[[#This Row],[קטגוריה]]</f>
        <v>כללי</v>
      </c>
      <c r="F1334" s="177" t="str">
        <f>תקן[[#This Row],[תיאור הפריט]]</f>
        <v xml:space="preserve"> שילוט לחדרים (תקציב)</v>
      </c>
      <c r="G1334" s="190">
        <f>תקן[[#This Row],[עלות פריט]]</f>
        <v>250</v>
      </c>
      <c r="H1334" s="190">
        <f>תקן[[#This Row],[כמות]]</f>
        <v>15</v>
      </c>
      <c r="I1334" s="190">
        <f>תקן[[#This Row],[סהכ עלות]]</f>
        <v>3750</v>
      </c>
      <c r="J1334" s="191"/>
      <c r="K1334" s="179" t="str">
        <f t="shared" si="230"/>
        <v xml:space="preserve"> שילוט לחדרים (תקציב)</v>
      </c>
      <c r="L1334" s="180"/>
      <c r="M1334" s="181">
        <f t="shared" si="228"/>
        <v>-15</v>
      </c>
      <c r="N1334" s="181">
        <f t="shared" si="229"/>
        <v>0</v>
      </c>
      <c r="O1334" s="180"/>
      <c r="P1334" s="192"/>
      <c r="Q1334" s="185" t="str">
        <f t="shared" si="235"/>
        <v>תשושים-אופק</v>
      </c>
      <c r="R1334" s="185">
        <f t="shared" si="236"/>
        <v>120</v>
      </c>
      <c r="S1334" s="185" t="str">
        <f t="shared" si="237"/>
        <v>אביזרים</v>
      </c>
      <c r="T1334" s="186" t="str">
        <f t="shared" si="238"/>
        <v xml:space="preserve"> שילוט לחדרים (תקציב)</v>
      </c>
      <c r="U1334" s="187">
        <f t="shared" si="232"/>
        <v>0</v>
      </c>
      <c r="V1334" s="181">
        <f t="shared" si="233"/>
        <v>-15</v>
      </c>
      <c r="W1334" s="181">
        <f t="shared" si="234"/>
        <v>250</v>
      </c>
      <c r="X1334" s="181">
        <f t="shared" si="231"/>
        <v>0</v>
      </c>
      <c r="Y1334" s="193"/>
      <c r="AA1334" s="189" t="str">
        <f>'טבלה מרכזת תקן מקור'!A1334</f>
        <v>תשושים-אופק</v>
      </c>
      <c r="AB1334" s="189">
        <f>'טבלה מרכזת תקן מקור'!B1334</f>
        <v>120</v>
      </c>
      <c r="AC1334" s="189" t="str">
        <f>'טבלה מרכזת תקן מקור'!C1334</f>
        <v>אביזרים</v>
      </c>
      <c r="AD1334" s="189" t="str">
        <f>'טבלה מרכזת תקן מקור'!D1334</f>
        <v>כללי</v>
      </c>
      <c r="AE1334" s="189" t="str">
        <f>'טבלה מרכזת תקן מקור'!E1334</f>
        <v xml:space="preserve"> שילוט לחדרים (תקציב)</v>
      </c>
      <c r="AF1334" s="189">
        <f>'טבלה מרכזת תקן מקור'!F1334</f>
        <v>250</v>
      </c>
      <c r="AG1334" s="189">
        <f>'טבלה מרכזת תקן מקור'!G1334</f>
        <v>15</v>
      </c>
      <c r="AH1334" s="189">
        <f>'טבלה מרכזת תקן מקור'!H1334</f>
        <v>3750</v>
      </c>
    </row>
    <row r="1335" spans="2:34" ht="29.25" thickBot="1" x14ac:dyDescent="0.25">
      <c r="B1335" s="190" t="str">
        <f>תקן[[#This Row],[סוג מרכז]]</f>
        <v>תשושים-אופק</v>
      </c>
      <c r="C1335" s="190">
        <f>תקן[[#This Row],[גודל מרכז]]</f>
        <v>120</v>
      </c>
      <c r="D1335" s="190" t="str">
        <f>תקן[[#This Row],[סוג פריט]]</f>
        <v>אביזרים</v>
      </c>
      <c r="E1335" s="190" t="str">
        <f>תקן[[#This Row],[קטגוריה]]</f>
        <v>חדר מזכירות וקבלה</v>
      </c>
      <c r="F1335" s="177" t="str">
        <f>תקן[[#This Row],[תיאור הפריט]]</f>
        <v>אביזרים (לוח מודעות, פח, פריטי עיצוב)</v>
      </c>
      <c r="G1335" s="190">
        <f>תקן[[#This Row],[עלות פריט]]</f>
        <v>500</v>
      </c>
      <c r="H1335" s="190">
        <f>תקן[[#This Row],[כמות]]</f>
        <v>1</v>
      </c>
      <c r="I1335" s="190">
        <f>תקן[[#This Row],[סהכ עלות]]</f>
        <v>500</v>
      </c>
      <c r="J1335" s="191"/>
      <c r="K1335" s="179" t="str">
        <f t="shared" si="230"/>
        <v>אביזרים (לוח מודעות, פח, פריטי עיצוב)</v>
      </c>
      <c r="L1335" s="180"/>
      <c r="M1335" s="181">
        <f t="shared" si="228"/>
        <v>-1</v>
      </c>
      <c r="N1335" s="181">
        <f t="shared" si="229"/>
        <v>0</v>
      </c>
      <c r="O1335" s="180"/>
      <c r="P1335" s="192"/>
      <c r="Q1335" s="185" t="str">
        <f t="shared" si="235"/>
        <v>תשושים-אופק</v>
      </c>
      <c r="R1335" s="185">
        <f t="shared" si="236"/>
        <v>120</v>
      </c>
      <c r="S1335" s="185" t="str">
        <f t="shared" si="237"/>
        <v>אביזרים</v>
      </c>
      <c r="T1335" s="186" t="str">
        <f t="shared" si="238"/>
        <v>אביזרים (לוח מודעות, פח, פריטי עיצוב)</v>
      </c>
      <c r="U1335" s="187">
        <f t="shared" si="232"/>
        <v>0</v>
      </c>
      <c r="V1335" s="181">
        <f t="shared" si="233"/>
        <v>-1</v>
      </c>
      <c r="W1335" s="181">
        <f t="shared" si="234"/>
        <v>500</v>
      </c>
      <c r="X1335" s="181">
        <f t="shared" si="231"/>
        <v>0</v>
      </c>
      <c r="Y1335" s="193"/>
      <c r="AA1335" s="189" t="str">
        <f>'טבלה מרכזת תקן מקור'!A1335</f>
        <v>תשושים-אופק</v>
      </c>
      <c r="AB1335" s="189">
        <f>'טבלה מרכזת תקן מקור'!B1335</f>
        <v>120</v>
      </c>
      <c r="AC1335" s="189" t="str">
        <f>'טבלה מרכזת תקן מקור'!C1335</f>
        <v>אביזרים</v>
      </c>
      <c r="AD1335" s="189" t="str">
        <f>'טבלה מרכזת תקן מקור'!D1335</f>
        <v>חדר מזכירות וקבלה</v>
      </c>
      <c r="AE1335" s="189" t="str">
        <f>'טבלה מרכזת תקן מקור'!E1335</f>
        <v>אביזרים (לוח מודעות, פח, פריטי עיצוב)</v>
      </c>
      <c r="AF1335" s="189">
        <f>'טבלה מרכזת תקן מקור'!F1335</f>
        <v>500</v>
      </c>
      <c r="AG1335" s="189">
        <f>'טבלה מרכזת תקן מקור'!G1335</f>
        <v>1</v>
      </c>
      <c r="AH1335" s="189">
        <f>'טבלה מרכזת תקן מקור'!H1335</f>
        <v>500</v>
      </c>
    </row>
    <row r="1336" spans="2:34" ht="29.25" thickBot="1" x14ac:dyDescent="0.25">
      <c r="B1336" s="190" t="str">
        <f>תקן[[#This Row],[סוג מרכז]]</f>
        <v>תשושים-אופק</v>
      </c>
      <c r="C1336" s="190">
        <f>תקן[[#This Row],[גודל מרכז]]</f>
        <v>120</v>
      </c>
      <c r="D1336" s="190" t="str">
        <f>תקן[[#This Row],[סוג פריט]]</f>
        <v>אביזרים</v>
      </c>
      <c r="E1336" s="190" t="str">
        <f>תקן[[#This Row],[קטגוריה]]</f>
        <v>חדר מנהל</v>
      </c>
      <c r="F1336" s="177" t="str">
        <f>תקן[[#This Row],[תיאור הפריט]]</f>
        <v>אביזרים (לוח מודעות, פח, פריטי עיצוב)</v>
      </c>
      <c r="G1336" s="190">
        <f>תקן[[#This Row],[עלות פריט]]</f>
        <v>500</v>
      </c>
      <c r="H1336" s="190">
        <f>תקן[[#This Row],[כמות]]</f>
        <v>1</v>
      </c>
      <c r="I1336" s="190">
        <f>תקן[[#This Row],[סהכ עלות]]</f>
        <v>500</v>
      </c>
      <c r="J1336" s="191"/>
      <c r="K1336" s="179" t="str">
        <f t="shared" si="230"/>
        <v>אביזרים (לוח מודעות, פח, פריטי עיצוב)</v>
      </c>
      <c r="L1336" s="180"/>
      <c r="M1336" s="181">
        <f t="shared" si="228"/>
        <v>-1</v>
      </c>
      <c r="N1336" s="181">
        <f t="shared" si="229"/>
        <v>0</v>
      </c>
      <c r="O1336" s="180"/>
      <c r="P1336" s="192"/>
      <c r="Q1336" s="185" t="str">
        <f t="shared" si="235"/>
        <v>תשושים-אופק</v>
      </c>
      <c r="R1336" s="185">
        <f t="shared" si="236"/>
        <v>120</v>
      </c>
      <c r="S1336" s="185" t="str">
        <f t="shared" si="237"/>
        <v>אביזרים</v>
      </c>
      <c r="T1336" s="186" t="str">
        <f t="shared" si="238"/>
        <v>אביזרים (לוח מודעות, פח, פריטי עיצוב)</v>
      </c>
      <c r="U1336" s="187">
        <f t="shared" si="232"/>
        <v>0</v>
      </c>
      <c r="V1336" s="181">
        <f t="shared" si="233"/>
        <v>-1</v>
      </c>
      <c r="W1336" s="181">
        <f t="shared" si="234"/>
        <v>500</v>
      </c>
      <c r="X1336" s="181">
        <f t="shared" si="231"/>
        <v>0</v>
      </c>
      <c r="Y1336" s="193"/>
      <c r="AA1336" s="189" t="str">
        <f>'טבלה מרכזת תקן מקור'!A1336</f>
        <v>תשושים-אופק</v>
      </c>
      <c r="AB1336" s="189">
        <f>'טבלה מרכזת תקן מקור'!B1336</f>
        <v>120</v>
      </c>
      <c r="AC1336" s="189" t="str">
        <f>'טבלה מרכזת תקן מקור'!C1336</f>
        <v>אביזרים</v>
      </c>
      <c r="AD1336" s="189" t="str">
        <f>'טבלה מרכזת תקן מקור'!D1336</f>
        <v>חדר מנהל</v>
      </c>
      <c r="AE1336" s="189" t="str">
        <f>'טבלה מרכזת תקן מקור'!E1336</f>
        <v>אביזרים (לוח מודעות, פח, פריטי עיצוב)</v>
      </c>
      <c r="AF1336" s="189">
        <f>'טבלה מרכזת תקן מקור'!F1336</f>
        <v>500</v>
      </c>
      <c r="AG1336" s="189">
        <f>'טבלה מרכזת תקן מקור'!G1336</f>
        <v>1</v>
      </c>
      <c r="AH1336" s="189">
        <f>'טבלה מרכזת תקן מקור'!H1336</f>
        <v>500</v>
      </c>
    </row>
    <row r="1337" spans="2:34" ht="43.5" thickBot="1" x14ac:dyDescent="0.25">
      <c r="B1337" s="190" t="str">
        <f>תקן[[#This Row],[סוג מרכז]]</f>
        <v>תשושים-אופק</v>
      </c>
      <c r="C1337" s="190">
        <f>תקן[[#This Row],[גודל מרכז]]</f>
        <v>120</v>
      </c>
      <c r="D1337" s="190" t="str">
        <f>תקן[[#This Row],[סוג פריט]]</f>
        <v>אביזרים</v>
      </c>
      <c r="E1337" s="190" t="str">
        <f>תקן[[#This Row],[קטגוריה]]</f>
        <v>שירותי צוות ומלתחה</v>
      </c>
      <c r="F1337" s="177" t="str">
        <f>תקן[[#This Row],[תיאור הפריט]]</f>
        <v>אביזרים (מתקן לסבון נוזלי, מתקן טואלט, מתקן מגבות נייר,פח וכדו')</v>
      </c>
      <c r="G1337" s="190">
        <f>תקן[[#This Row],[עלות פריט]]</f>
        <v>500</v>
      </c>
      <c r="H1337" s="190">
        <f>תקן[[#This Row],[כמות]]</f>
        <v>2</v>
      </c>
      <c r="I1337" s="190">
        <f>תקן[[#This Row],[סהכ עלות]]</f>
        <v>1000</v>
      </c>
      <c r="J1337" s="191"/>
      <c r="K1337" s="179" t="str">
        <f t="shared" si="230"/>
        <v>אביזרים (מתקן לסבון נוזלי, מתקן טואלט, מתקן מגבות נייר,פח וכדו')</v>
      </c>
      <c r="L1337" s="180"/>
      <c r="M1337" s="181">
        <f t="shared" si="228"/>
        <v>-2</v>
      </c>
      <c r="N1337" s="181">
        <f t="shared" si="229"/>
        <v>0</v>
      </c>
      <c r="O1337" s="180"/>
      <c r="P1337" s="192"/>
      <c r="Q1337" s="185" t="str">
        <f t="shared" si="235"/>
        <v>תשושים-אופק</v>
      </c>
      <c r="R1337" s="185">
        <f t="shared" si="236"/>
        <v>120</v>
      </c>
      <c r="S1337" s="185" t="str">
        <f t="shared" si="237"/>
        <v>אביזרים</v>
      </c>
      <c r="T1337" s="186" t="str">
        <f t="shared" si="238"/>
        <v>אביזרים (מתקן לסבון נוזלי, מתקן טואלט, מתקן מגבות נייר,פח וכדו')</v>
      </c>
      <c r="U1337" s="187">
        <f t="shared" si="232"/>
        <v>0</v>
      </c>
      <c r="V1337" s="181">
        <f t="shared" si="233"/>
        <v>-2</v>
      </c>
      <c r="W1337" s="181">
        <f t="shared" si="234"/>
        <v>500</v>
      </c>
      <c r="X1337" s="181">
        <f t="shared" si="231"/>
        <v>0</v>
      </c>
      <c r="Y1337" s="193"/>
      <c r="AA1337" s="189" t="str">
        <f>'טבלה מרכזת תקן מקור'!A1337</f>
        <v>תשושים-אופק</v>
      </c>
      <c r="AB1337" s="189">
        <f>'טבלה מרכזת תקן מקור'!B1337</f>
        <v>120</v>
      </c>
      <c r="AC1337" s="189" t="str">
        <f>'טבלה מרכזת תקן מקור'!C1337</f>
        <v>אביזרים</v>
      </c>
      <c r="AD1337" s="189" t="str">
        <f>'טבלה מרכזת תקן מקור'!D1337</f>
        <v>שירותי צוות ומלתחה</v>
      </c>
      <c r="AE1337" s="189" t="str">
        <f>'טבלה מרכזת תקן מקור'!E1337</f>
        <v>אביזרים (מתקן לסבון נוזלי, מתקן טואלט, מתקן מגבות נייר,פח וכדו')</v>
      </c>
      <c r="AF1337" s="189">
        <f>'טבלה מרכזת תקן מקור'!F1337</f>
        <v>500</v>
      </c>
      <c r="AG1337" s="189">
        <f>'טבלה מרכזת תקן מקור'!G1337</f>
        <v>2</v>
      </c>
      <c r="AH1337" s="189">
        <f>'טבלה מרכזת תקן מקור'!H1337</f>
        <v>1000</v>
      </c>
    </row>
    <row r="1338" spans="2:34" ht="57.75" thickBot="1" x14ac:dyDescent="0.25">
      <c r="B1338" s="190" t="str">
        <f>תקן[[#This Row],[סוג מרכז]]</f>
        <v>תשושים-אופק</v>
      </c>
      <c r="C1338" s="190">
        <f>תקן[[#This Row],[גודל מרכז]]</f>
        <v>120</v>
      </c>
      <c r="D1338" s="190" t="str">
        <f>תקן[[#This Row],[סוג פריט]]</f>
        <v>אביזרים</v>
      </c>
      <c r="E1338" s="190" t="str">
        <f>תקן[[#This Row],[קטגוריה]]</f>
        <v>שירותים ציבוריים</v>
      </c>
      <c r="F1338" s="177" t="str">
        <f>תקן[[#This Row],[תיאור הפריט]]</f>
        <v>אביזרים (מתקן לסבון נוזלי, מתקן טואלט, מתקן מגבות נייר,פח,ידיות אחיזה)</v>
      </c>
      <c r="G1338" s="190">
        <f>תקן[[#This Row],[עלות פריט]]</f>
        <v>500</v>
      </c>
      <c r="H1338" s="190">
        <f>תקן[[#This Row],[כמות]]</f>
        <v>6</v>
      </c>
      <c r="I1338" s="190">
        <f>תקן[[#This Row],[סהכ עלות]]</f>
        <v>3000</v>
      </c>
      <c r="J1338" s="191"/>
      <c r="K1338" s="179" t="str">
        <f t="shared" si="230"/>
        <v>אביזרים (מתקן לסבון נוזלי, מתקן טואלט, מתקן מגבות נייר,פח,ידיות אחיזה)</v>
      </c>
      <c r="L1338" s="180"/>
      <c r="M1338" s="181">
        <f t="shared" si="228"/>
        <v>-6</v>
      </c>
      <c r="N1338" s="181">
        <f t="shared" si="229"/>
        <v>0</v>
      </c>
      <c r="O1338" s="180"/>
      <c r="P1338" s="192"/>
      <c r="Q1338" s="185" t="str">
        <f t="shared" si="235"/>
        <v>תשושים-אופק</v>
      </c>
      <c r="R1338" s="185">
        <f t="shared" si="236"/>
        <v>120</v>
      </c>
      <c r="S1338" s="185" t="str">
        <f t="shared" si="237"/>
        <v>אביזרים</v>
      </c>
      <c r="T1338" s="186" t="str">
        <f t="shared" si="238"/>
        <v>אביזרים (מתקן לסבון נוזלי, מתקן טואלט, מתקן מגבות נייר,פח,ידיות אחיזה)</v>
      </c>
      <c r="U1338" s="187">
        <f t="shared" si="232"/>
        <v>0</v>
      </c>
      <c r="V1338" s="181">
        <f t="shared" si="233"/>
        <v>-6</v>
      </c>
      <c r="W1338" s="181">
        <f t="shared" si="234"/>
        <v>500</v>
      </c>
      <c r="X1338" s="181">
        <f t="shared" si="231"/>
        <v>0</v>
      </c>
      <c r="Y1338" s="193"/>
      <c r="AA1338" s="189" t="str">
        <f>'טבלה מרכזת תקן מקור'!A1338</f>
        <v>תשושים-אופק</v>
      </c>
      <c r="AB1338" s="189">
        <f>'טבלה מרכזת תקן מקור'!B1338</f>
        <v>120</v>
      </c>
      <c r="AC1338" s="189" t="str">
        <f>'טבלה מרכזת תקן מקור'!C1338</f>
        <v>אביזרים</v>
      </c>
      <c r="AD1338" s="189" t="str">
        <f>'טבלה מרכזת תקן מקור'!D1338</f>
        <v>שירותים ציבוריים</v>
      </c>
      <c r="AE1338" s="189" t="str">
        <f>'טבלה מרכזת תקן מקור'!E1338</f>
        <v>אביזרים (מתקן לסבון נוזלי, מתקן טואלט, מתקן מגבות נייר,פח,ידיות אחיזה)</v>
      </c>
      <c r="AF1338" s="189">
        <f>'טבלה מרכזת תקן מקור'!F1338</f>
        <v>500</v>
      </c>
      <c r="AG1338" s="189">
        <f>'טבלה מרכזת תקן מקור'!G1338</f>
        <v>6</v>
      </c>
      <c r="AH1338" s="189">
        <f>'טבלה מרכזת תקן מקור'!H1338</f>
        <v>3000</v>
      </c>
    </row>
    <row r="1339" spans="2:34" ht="57.75" thickBot="1" x14ac:dyDescent="0.25">
      <c r="B1339" s="190" t="str">
        <f>תקן[[#This Row],[סוג מרכז]]</f>
        <v>תשושים-אופק</v>
      </c>
      <c r="C1339" s="190">
        <f>תקן[[#This Row],[גודל מרכז]]</f>
        <v>120</v>
      </c>
      <c r="D1339" s="190" t="str">
        <f>תקן[[#This Row],[סוג פריט]]</f>
        <v>אביזרים</v>
      </c>
      <c r="E1339" s="190" t="str">
        <f>תקן[[#This Row],[קטגוריה]]</f>
        <v>אולם כניסה</v>
      </c>
      <c r="F1339" s="177" t="str">
        <f>תקן[[#This Row],[תיאור הפריט]]</f>
        <v>אביזרים (פח אשפה, מיכלי צמחים, מתקן מטריות, שעון קיר, אביזרי עיצוב)</v>
      </c>
      <c r="G1339" s="190">
        <f>תקן[[#This Row],[עלות פריט]]</f>
        <v>500</v>
      </c>
      <c r="H1339" s="190">
        <f>תקן[[#This Row],[כמות]]</f>
        <v>5</v>
      </c>
      <c r="I1339" s="190">
        <f>תקן[[#This Row],[סהכ עלות]]</f>
        <v>2500</v>
      </c>
      <c r="J1339" s="191"/>
      <c r="K1339" s="179" t="str">
        <f t="shared" si="230"/>
        <v>אביזרים (פח אשפה, מיכלי צמחים, מתקן מטריות, שעון קיר, אביזרי עיצוב)</v>
      </c>
      <c r="L1339" s="180"/>
      <c r="M1339" s="181">
        <f t="shared" si="228"/>
        <v>-5</v>
      </c>
      <c r="N1339" s="181">
        <f t="shared" si="229"/>
        <v>0</v>
      </c>
      <c r="O1339" s="180"/>
      <c r="P1339" s="192"/>
      <c r="Q1339" s="185" t="str">
        <f t="shared" si="235"/>
        <v>תשושים-אופק</v>
      </c>
      <c r="R1339" s="185">
        <f t="shared" si="236"/>
        <v>120</v>
      </c>
      <c r="S1339" s="185" t="str">
        <f t="shared" si="237"/>
        <v>אביזרים</v>
      </c>
      <c r="T1339" s="186" t="str">
        <f t="shared" si="238"/>
        <v>אביזרים (פח אשפה, מיכלי צמחים, מתקן מטריות, שעון קיר, אביזרי עיצוב)</v>
      </c>
      <c r="U1339" s="187">
        <f t="shared" si="232"/>
        <v>0</v>
      </c>
      <c r="V1339" s="181">
        <f t="shared" si="233"/>
        <v>-5</v>
      </c>
      <c r="W1339" s="181">
        <f t="shared" si="234"/>
        <v>500</v>
      </c>
      <c r="X1339" s="181">
        <f t="shared" si="231"/>
        <v>0</v>
      </c>
      <c r="Y1339" s="193"/>
      <c r="AA1339" s="189" t="str">
        <f>'טבלה מרכזת תקן מקור'!A1339</f>
        <v>תשושים-אופק</v>
      </c>
      <c r="AB1339" s="189">
        <f>'טבלה מרכזת תקן מקור'!B1339</f>
        <v>120</v>
      </c>
      <c r="AC1339" s="189" t="str">
        <f>'טבלה מרכזת תקן מקור'!C1339</f>
        <v>אביזרים</v>
      </c>
      <c r="AD1339" s="189" t="str">
        <f>'טבלה מרכזת תקן מקור'!D1339</f>
        <v>אולם כניסה</v>
      </c>
      <c r="AE1339" s="189" t="str">
        <f>'טבלה מרכזת תקן מקור'!E1339</f>
        <v>אביזרים (פח אשפה, מיכלי צמחים, מתקן מטריות, שעון קיר, אביזרי עיצוב)</v>
      </c>
      <c r="AF1339" s="189">
        <f>'טבלה מרכזת תקן מקור'!F1339</f>
        <v>500</v>
      </c>
      <c r="AG1339" s="189">
        <f>'טבלה מרכזת תקן מקור'!G1339</f>
        <v>5</v>
      </c>
      <c r="AH1339" s="189">
        <f>'טבלה מרכזת תקן מקור'!H1339</f>
        <v>2500</v>
      </c>
    </row>
    <row r="1340" spans="2:34" ht="29.25" thickBot="1" x14ac:dyDescent="0.25">
      <c r="B1340" s="190" t="str">
        <f>תקן[[#This Row],[סוג מרכז]]</f>
        <v>תשושים-אופק</v>
      </c>
      <c r="C1340" s="190">
        <f>תקן[[#This Row],[גודל מרכז]]</f>
        <v>120</v>
      </c>
      <c r="D1340" s="190" t="str">
        <f>תקן[[#This Row],[סוג פריט]]</f>
        <v>אביזרים</v>
      </c>
      <c r="E1340" s="190" t="str">
        <f>תקן[[#This Row],[קטגוריה]]</f>
        <v>חצר פעילות ומנוחה</v>
      </c>
      <c r="F1340" s="177" t="str">
        <f>תקן[[#This Row],[תיאור הפריט]]</f>
        <v>אביזרים (פח אשפה, מיכלי צמחים, פריטי עיצוב)</v>
      </c>
      <c r="G1340" s="190">
        <f>תקן[[#This Row],[עלות פריט]]</f>
        <v>500</v>
      </c>
      <c r="H1340" s="190">
        <f>תקן[[#This Row],[כמות]]</f>
        <v>4</v>
      </c>
      <c r="I1340" s="190">
        <f>תקן[[#This Row],[סהכ עלות]]</f>
        <v>2000</v>
      </c>
      <c r="J1340" s="191"/>
      <c r="K1340" s="179" t="str">
        <f t="shared" si="230"/>
        <v>אביזרים (פח אשפה, מיכלי צמחים, פריטי עיצוב)</v>
      </c>
      <c r="L1340" s="180"/>
      <c r="M1340" s="181">
        <f t="shared" si="228"/>
        <v>-4</v>
      </c>
      <c r="N1340" s="181">
        <f t="shared" si="229"/>
        <v>0</v>
      </c>
      <c r="O1340" s="180"/>
      <c r="P1340" s="192"/>
      <c r="Q1340" s="185" t="str">
        <f t="shared" si="235"/>
        <v>תשושים-אופק</v>
      </c>
      <c r="R1340" s="185">
        <f t="shared" si="236"/>
        <v>120</v>
      </c>
      <c r="S1340" s="185" t="str">
        <f t="shared" si="237"/>
        <v>אביזרים</v>
      </c>
      <c r="T1340" s="186" t="str">
        <f t="shared" si="238"/>
        <v>אביזרים (פח אשפה, מיכלי צמחים, פריטי עיצוב)</v>
      </c>
      <c r="U1340" s="187">
        <f t="shared" si="232"/>
        <v>0</v>
      </c>
      <c r="V1340" s="181">
        <f t="shared" si="233"/>
        <v>-4</v>
      </c>
      <c r="W1340" s="181">
        <f t="shared" si="234"/>
        <v>500</v>
      </c>
      <c r="X1340" s="181">
        <f t="shared" si="231"/>
        <v>0</v>
      </c>
      <c r="Y1340" s="193"/>
      <c r="AA1340" s="189" t="str">
        <f>'טבלה מרכזת תקן מקור'!A1340</f>
        <v>תשושים-אופק</v>
      </c>
      <c r="AB1340" s="189">
        <f>'טבלה מרכזת תקן מקור'!B1340</f>
        <v>120</v>
      </c>
      <c r="AC1340" s="189" t="str">
        <f>'טבלה מרכזת תקן מקור'!C1340</f>
        <v>אביזרים</v>
      </c>
      <c r="AD1340" s="189" t="str">
        <f>'טבלה מרכזת תקן מקור'!D1340</f>
        <v>חצר פעילות ומנוחה</v>
      </c>
      <c r="AE1340" s="189" t="str">
        <f>'טבלה מרכזת תקן מקור'!E1340</f>
        <v>אביזרים (פח אשפה, מיכלי צמחים, פריטי עיצוב)</v>
      </c>
      <c r="AF1340" s="189">
        <f>'טבלה מרכזת תקן מקור'!F1340</f>
        <v>500</v>
      </c>
      <c r="AG1340" s="189">
        <f>'טבלה מרכזת תקן מקור'!G1340</f>
        <v>4</v>
      </c>
      <c r="AH1340" s="189">
        <f>'טבלה מרכזת תקן מקור'!H1340</f>
        <v>2000</v>
      </c>
    </row>
    <row r="1341" spans="2:34" ht="15" thickBot="1" x14ac:dyDescent="0.25">
      <c r="B1341" s="190" t="str">
        <f>תקן[[#This Row],[סוג מרכז]]</f>
        <v>תשושים-אופק</v>
      </c>
      <c r="C1341" s="190">
        <f>תקן[[#This Row],[גודל מרכז]]</f>
        <v>120</v>
      </c>
      <c r="D1341" s="190" t="str">
        <f>תקן[[#This Row],[סוג פריט]]</f>
        <v>אביזרים</v>
      </c>
      <c r="E1341" s="190" t="str">
        <f>תקן[[#This Row],[קטגוריה]]</f>
        <v>חדר מחשבים</v>
      </c>
      <c r="F1341" s="177" t="str">
        <f>תקן[[#This Row],[תיאור הפריט]]</f>
        <v>אביזרים (פח, עיצוב וכדו')</v>
      </c>
      <c r="G1341" s="190">
        <f>תקן[[#This Row],[עלות פריט]]</f>
        <v>500</v>
      </c>
      <c r="H1341" s="190">
        <f>תקן[[#This Row],[כמות]]</f>
        <v>3</v>
      </c>
      <c r="I1341" s="190">
        <f>תקן[[#This Row],[סהכ עלות]]</f>
        <v>1500</v>
      </c>
      <c r="J1341" s="191"/>
      <c r="K1341" s="179" t="str">
        <f t="shared" si="230"/>
        <v>אביזרים (פח, עיצוב וכדו')</v>
      </c>
      <c r="L1341" s="180"/>
      <c r="M1341" s="181">
        <f t="shared" ref="M1341:M1396" si="239">IF(L1341-H1341&lt;&gt;0,L1341-H1341,0)</f>
        <v>-3</v>
      </c>
      <c r="N1341" s="181">
        <f t="shared" ref="N1341:N1396" si="240">L1341*G1341</f>
        <v>0</v>
      </c>
      <c r="O1341" s="180"/>
      <c r="P1341" s="192"/>
      <c r="Q1341" s="185" t="str">
        <f t="shared" si="235"/>
        <v>תשושים-אופק</v>
      </c>
      <c r="R1341" s="185">
        <f t="shared" si="236"/>
        <v>120</v>
      </c>
      <c r="S1341" s="185" t="str">
        <f t="shared" si="237"/>
        <v>אביזרים</v>
      </c>
      <c r="T1341" s="186" t="str">
        <f t="shared" si="238"/>
        <v>אביזרים (פח, עיצוב וכדו')</v>
      </c>
      <c r="U1341" s="187">
        <f t="shared" si="232"/>
        <v>0</v>
      </c>
      <c r="V1341" s="181">
        <f t="shared" si="233"/>
        <v>-3</v>
      </c>
      <c r="W1341" s="181">
        <f t="shared" si="234"/>
        <v>500</v>
      </c>
      <c r="X1341" s="181">
        <f t="shared" si="231"/>
        <v>0</v>
      </c>
      <c r="Y1341" s="193"/>
      <c r="AA1341" s="189" t="str">
        <f>'טבלה מרכזת תקן מקור'!A1341</f>
        <v>תשושים-אופק</v>
      </c>
      <c r="AB1341" s="189">
        <f>'טבלה מרכזת תקן מקור'!B1341</f>
        <v>120</v>
      </c>
      <c r="AC1341" s="189" t="str">
        <f>'טבלה מרכזת תקן מקור'!C1341</f>
        <v>אביזרים</v>
      </c>
      <c r="AD1341" s="189" t="str">
        <f>'טבלה מרכזת תקן מקור'!D1341</f>
        <v>חדר מחשבים</v>
      </c>
      <c r="AE1341" s="189" t="str">
        <f>'טבלה מרכזת תקן מקור'!E1341</f>
        <v>אביזרים (פח, עיצוב וכדו')</v>
      </c>
      <c r="AF1341" s="189">
        <f>'טבלה מרכזת תקן מקור'!F1341</f>
        <v>500</v>
      </c>
      <c r="AG1341" s="189">
        <f>'טבלה מרכזת תקן מקור'!G1341</f>
        <v>3</v>
      </c>
      <c r="AH1341" s="189">
        <f>'טבלה מרכזת תקן מקור'!H1341</f>
        <v>1500</v>
      </c>
    </row>
    <row r="1342" spans="2:34" ht="29.25" thickBot="1" x14ac:dyDescent="0.25">
      <c r="B1342" s="190" t="str">
        <f>תקן[[#This Row],[סוג מרכז]]</f>
        <v>תשושים-אופק</v>
      </c>
      <c r="C1342" s="190">
        <f>תקן[[#This Row],[גודל מרכז]]</f>
        <v>120</v>
      </c>
      <c r="D1342" s="190" t="str">
        <f>תקן[[#This Row],[סוג פריט]]</f>
        <v>אביזרים</v>
      </c>
      <c r="E1342" s="190" t="str">
        <f>תקן[[#This Row],[קטגוריה]]</f>
        <v>מחסנים - מטבח, כללי, תעסוקה</v>
      </c>
      <c r="F1342" s="177" t="str">
        <f>תקן[[#This Row],[תיאור הפריט]]</f>
        <v>ארגז כלי עבודה כולל מקדחה ומברגה</v>
      </c>
      <c r="G1342" s="190">
        <f>תקן[[#This Row],[עלות פריט]]</f>
        <v>1300</v>
      </c>
      <c r="H1342" s="190">
        <f>תקן[[#This Row],[כמות]]</f>
        <v>1</v>
      </c>
      <c r="I1342" s="190">
        <f>תקן[[#This Row],[סהכ עלות]]</f>
        <v>1300</v>
      </c>
      <c r="J1342" s="191"/>
      <c r="K1342" s="179" t="str">
        <f t="shared" ref="K1342:K1396" si="241">F1342</f>
        <v>ארגז כלי עבודה כולל מקדחה ומברגה</v>
      </c>
      <c r="L1342" s="180"/>
      <c r="M1342" s="181">
        <f t="shared" si="239"/>
        <v>-1</v>
      </c>
      <c r="N1342" s="181">
        <f t="shared" si="240"/>
        <v>0</v>
      </c>
      <c r="O1342" s="180"/>
      <c r="P1342" s="192"/>
      <c r="Q1342" s="185" t="str">
        <f t="shared" si="235"/>
        <v>תשושים-אופק</v>
      </c>
      <c r="R1342" s="185">
        <f t="shared" si="236"/>
        <v>120</v>
      </c>
      <c r="S1342" s="185" t="str">
        <f t="shared" si="237"/>
        <v>אביזרים</v>
      </c>
      <c r="T1342" s="186" t="str">
        <f t="shared" si="238"/>
        <v>ארגז כלי עבודה כולל מקדחה ומברגה</v>
      </c>
      <c r="U1342" s="187">
        <f t="shared" si="232"/>
        <v>0</v>
      </c>
      <c r="V1342" s="181">
        <f t="shared" si="233"/>
        <v>-1</v>
      </c>
      <c r="W1342" s="181">
        <f t="shared" si="234"/>
        <v>1300</v>
      </c>
      <c r="X1342" s="181">
        <f t="shared" ref="X1342:X1396" si="242">W1342*U1342</f>
        <v>0</v>
      </c>
      <c r="Y1342" s="193"/>
      <c r="AA1342" s="189" t="str">
        <f>'טבלה מרכזת תקן מקור'!A1342</f>
        <v>תשושים-אופק</v>
      </c>
      <c r="AB1342" s="189">
        <f>'טבלה מרכזת תקן מקור'!B1342</f>
        <v>120</v>
      </c>
      <c r="AC1342" s="189" t="str">
        <f>'טבלה מרכזת תקן מקור'!C1342</f>
        <v>אביזרים</v>
      </c>
      <c r="AD1342" s="189" t="str">
        <f>'טבלה מרכזת תקן מקור'!D1342</f>
        <v>מחסנים - מטבח, כללי, תעסוקה</v>
      </c>
      <c r="AE1342" s="189" t="str">
        <f>'טבלה מרכזת תקן מקור'!E1342</f>
        <v>ארגז כלי עבודה כולל מקדחה ומברגה</v>
      </c>
      <c r="AF1342" s="189">
        <f>'טבלה מרכזת תקן מקור'!F1342</f>
        <v>1300</v>
      </c>
      <c r="AG1342" s="189">
        <f>'טבלה מרכזת תקן מקור'!G1342</f>
        <v>1</v>
      </c>
      <c r="AH1342" s="189">
        <f>'טבלה מרכזת תקן מקור'!H1342</f>
        <v>1300</v>
      </c>
    </row>
    <row r="1343" spans="2:34" ht="15" thickBot="1" x14ac:dyDescent="0.25">
      <c r="B1343" s="190" t="str">
        <f>תקן[[#This Row],[סוג מרכז]]</f>
        <v>תשושים-אופק</v>
      </c>
      <c r="C1343" s="190">
        <f>תקן[[#This Row],[גודל מרכז]]</f>
        <v>120</v>
      </c>
      <c r="D1343" s="190" t="str">
        <f>תקן[[#This Row],[סוג פריט]]</f>
        <v>אביזרים</v>
      </c>
      <c r="E1343" s="190" t="str">
        <f>תקן[[#This Row],[קטגוריה]]</f>
        <v>חדר רחצה</v>
      </c>
      <c r="F1343" s="177" t="str">
        <f>תקן[[#This Row],[תיאור הפריט]]</f>
        <v>וילון מקלחת</v>
      </c>
      <c r="G1343" s="190">
        <f>תקן[[#This Row],[עלות פריט]]</f>
        <v>150</v>
      </c>
      <c r="H1343" s="190">
        <f>תקן[[#This Row],[כמות]]</f>
        <v>3</v>
      </c>
      <c r="I1343" s="190">
        <f>תקן[[#This Row],[סהכ עלות]]</f>
        <v>450</v>
      </c>
      <c r="J1343" s="191"/>
      <c r="K1343" s="179" t="str">
        <f t="shared" si="241"/>
        <v>וילון מקלחת</v>
      </c>
      <c r="L1343" s="180"/>
      <c r="M1343" s="181">
        <f t="shared" si="239"/>
        <v>-3</v>
      </c>
      <c r="N1343" s="181">
        <f t="shared" si="240"/>
        <v>0</v>
      </c>
      <c r="O1343" s="180"/>
      <c r="P1343" s="192"/>
      <c r="Q1343" s="185" t="str">
        <f t="shared" si="235"/>
        <v>תשושים-אופק</v>
      </c>
      <c r="R1343" s="185">
        <f t="shared" si="236"/>
        <v>120</v>
      </c>
      <c r="S1343" s="185" t="str">
        <f t="shared" si="237"/>
        <v>אביזרים</v>
      </c>
      <c r="T1343" s="186" t="str">
        <f t="shared" si="238"/>
        <v>וילון מקלחת</v>
      </c>
      <c r="U1343" s="187">
        <f t="shared" si="232"/>
        <v>0</v>
      </c>
      <c r="V1343" s="181">
        <f t="shared" si="233"/>
        <v>-3</v>
      </c>
      <c r="W1343" s="181">
        <f t="shared" si="234"/>
        <v>150</v>
      </c>
      <c r="X1343" s="181">
        <f t="shared" si="242"/>
        <v>0</v>
      </c>
      <c r="Y1343" s="193"/>
      <c r="AA1343" s="189" t="str">
        <f>'טבלה מרכזת תקן מקור'!A1343</f>
        <v>תשושים-אופק</v>
      </c>
      <c r="AB1343" s="189">
        <f>'טבלה מרכזת תקן מקור'!B1343</f>
        <v>120</v>
      </c>
      <c r="AC1343" s="189" t="str">
        <f>'טבלה מרכזת תקן מקור'!C1343</f>
        <v>אביזרים</v>
      </c>
      <c r="AD1343" s="189" t="str">
        <f>'טבלה מרכזת תקן מקור'!D1343</f>
        <v>חדר רחצה</v>
      </c>
      <c r="AE1343" s="189" t="str">
        <f>'טבלה מרכזת תקן מקור'!E1343</f>
        <v>וילון מקלחת</v>
      </c>
      <c r="AF1343" s="189">
        <f>'טבלה מרכזת תקן מקור'!F1343</f>
        <v>150</v>
      </c>
      <c r="AG1343" s="189">
        <f>'טבלה מרכזת תקן מקור'!G1343</f>
        <v>3</v>
      </c>
      <c r="AH1343" s="189">
        <f>'טבלה מרכזת תקן מקור'!H1343</f>
        <v>450</v>
      </c>
    </row>
    <row r="1344" spans="2:34" ht="15" thickBot="1" x14ac:dyDescent="0.25">
      <c r="B1344" s="190" t="str">
        <f>תקן[[#This Row],[סוג מרכז]]</f>
        <v>תשושים-אופק</v>
      </c>
      <c r="C1344" s="190">
        <f>תקן[[#This Row],[גודל מרכז]]</f>
        <v>120</v>
      </c>
      <c r="D1344" s="190" t="str">
        <f>תקן[[#This Row],[סוג פריט]]</f>
        <v>אביזרים</v>
      </c>
      <c r="E1344" s="190" t="str">
        <f>תקן[[#This Row],[קטגוריה]]</f>
        <v>חדר רחצה</v>
      </c>
      <c r="F1344" s="177" t="str">
        <f>תקן[[#This Row],[תיאור הפריט]]</f>
        <v>ידיות אחיזה</v>
      </c>
      <c r="G1344" s="190">
        <f>תקן[[#This Row],[עלות פריט]]</f>
        <v>300</v>
      </c>
      <c r="H1344" s="190">
        <f>תקן[[#This Row],[כמות]]</f>
        <v>2</v>
      </c>
      <c r="I1344" s="190">
        <f>תקן[[#This Row],[סהכ עלות]]</f>
        <v>600</v>
      </c>
      <c r="J1344" s="191"/>
      <c r="K1344" s="179" t="str">
        <f t="shared" si="241"/>
        <v>ידיות אחיזה</v>
      </c>
      <c r="L1344" s="180"/>
      <c r="M1344" s="181">
        <f t="shared" si="239"/>
        <v>-2</v>
      </c>
      <c r="N1344" s="181">
        <f t="shared" si="240"/>
        <v>0</v>
      </c>
      <c r="O1344" s="180"/>
      <c r="P1344" s="192"/>
      <c r="Q1344" s="185" t="str">
        <f t="shared" si="235"/>
        <v>תשושים-אופק</v>
      </c>
      <c r="R1344" s="185">
        <f t="shared" si="236"/>
        <v>120</v>
      </c>
      <c r="S1344" s="185" t="str">
        <f t="shared" si="237"/>
        <v>אביזרים</v>
      </c>
      <c r="T1344" s="186" t="str">
        <f t="shared" si="238"/>
        <v>ידיות אחיזה</v>
      </c>
      <c r="U1344" s="187">
        <f t="shared" si="232"/>
        <v>0</v>
      </c>
      <c r="V1344" s="181">
        <f t="shared" si="233"/>
        <v>-2</v>
      </c>
      <c r="W1344" s="181">
        <f t="shared" si="234"/>
        <v>300</v>
      </c>
      <c r="X1344" s="181">
        <f t="shared" si="242"/>
        <v>0</v>
      </c>
      <c r="Y1344" s="193"/>
      <c r="AA1344" s="189" t="str">
        <f>'טבלה מרכזת תקן מקור'!A1344</f>
        <v>תשושים-אופק</v>
      </c>
      <c r="AB1344" s="189">
        <f>'טבלה מרכזת תקן מקור'!B1344</f>
        <v>120</v>
      </c>
      <c r="AC1344" s="189" t="str">
        <f>'טבלה מרכזת תקן מקור'!C1344</f>
        <v>אביזרים</v>
      </c>
      <c r="AD1344" s="189" t="str">
        <f>'טבלה מרכזת תקן מקור'!D1344</f>
        <v>חדר רחצה</v>
      </c>
      <c r="AE1344" s="189" t="str">
        <f>'טבלה מרכזת תקן מקור'!E1344</f>
        <v>ידיות אחיזה</v>
      </c>
      <c r="AF1344" s="189">
        <f>'טבלה מרכזת תקן מקור'!F1344</f>
        <v>300</v>
      </c>
      <c r="AG1344" s="189">
        <f>'טבלה מרכזת תקן מקור'!G1344</f>
        <v>2</v>
      </c>
      <c r="AH1344" s="189">
        <f>'טבלה מרכזת תקן מקור'!H1344</f>
        <v>600</v>
      </c>
    </row>
    <row r="1345" spans="2:34" ht="15" thickBot="1" x14ac:dyDescent="0.25">
      <c r="B1345" s="190" t="str">
        <f>תקן[[#This Row],[סוג מרכז]]</f>
        <v>תשושים-אופק</v>
      </c>
      <c r="C1345" s="190">
        <f>תקן[[#This Row],[גודל מרכז]]</f>
        <v>120</v>
      </c>
      <c r="D1345" s="190" t="str">
        <f>תקן[[#This Row],[סוג פריט]]</f>
        <v>אביזרים</v>
      </c>
      <c r="E1345" s="190" t="str">
        <f>תקן[[#This Row],[קטגוריה]]</f>
        <v>חדר אוכל</v>
      </c>
      <c r="F1345" s="177" t="str">
        <f>תקן[[#This Row],[תיאור הפריט]]</f>
        <v>לוח מודעות 80/120</v>
      </c>
      <c r="G1345" s="190">
        <f>תקן[[#This Row],[עלות פריט]]</f>
        <v>200</v>
      </c>
      <c r="H1345" s="190">
        <f>תקן[[#This Row],[כמות]]</f>
        <v>2</v>
      </c>
      <c r="I1345" s="190">
        <f>תקן[[#This Row],[סהכ עלות]]</f>
        <v>400</v>
      </c>
      <c r="J1345" s="191"/>
      <c r="K1345" s="179" t="str">
        <f t="shared" si="241"/>
        <v>לוח מודעות 80/120</v>
      </c>
      <c r="L1345" s="180"/>
      <c r="M1345" s="181">
        <f t="shared" si="239"/>
        <v>-2</v>
      </c>
      <c r="N1345" s="181">
        <f t="shared" si="240"/>
        <v>0</v>
      </c>
      <c r="O1345" s="180"/>
      <c r="P1345" s="192"/>
      <c r="Q1345" s="185" t="str">
        <f t="shared" si="235"/>
        <v>תשושים-אופק</v>
      </c>
      <c r="R1345" s="185">
        <f t="shared" si="236"/>
        <v>120</v>
      </c>
      <c r="S1345" s="185" t="str">
        <f t="shared" si="237"/>
        <v>אביזרים</v>
      </c>
      <c r="T1345" s="186" t="str">
        <f t="shared" si="238"/>
        <v>לוח מודעות 80/120</v>
      </c>
      <c r="U1345" s="187">
        <f t="shared" si="232"/>
        <v>0</v>
      </c>
      <c r="V1345" s="181">
        <f t="shared" si="233"/>
        <v>-2</v>
      </c>
      <c r="W1345" s="181">
        <f t="shared" si="234"/>
        <v>200</v>
      </c>
      <c r="X1345" s="181">
        <f t="shared" si="242"/>
        <v>0</v>
      </c>
      <c r="Y1345" s="193"/>
      <c r="AA1345" s="189" t="str">
        <f>'טבלה מרכזת תקן מקור'!A1345</f>
        <v>תשושים-אופק</v>
      </c>
      <c r="AB1345" s="189">
        <f>'טבלה מרכזת תקן מקור'!B1345</f>
        <v>120</v>
      </c>
      <c r="AC1345" s="189" t="str">
        <f>'טבלה מרכזת תקן מקור'!C1345</f>
        <v>אביזרים</v>
      </c>
      <c r="AD1345" s="189" t="str">
        <f>'טבלה מרכזת תקן מקור'!D1345</f>
        <v>חדר אוכל</v>
      </c>
      <c r="AE1345" s="189" t="str">
        <f>'טבלה מרכזת תקן מקור'!E1345</f>
        <v>לוח מודעות 80/120</v>
      </c>
      <c r="AF1345" s="189">
        <f>'טבלה מרכזת תקן מקור'!F1345</f>
        <v>200</v>
      </c>
      <c r="AG1345" s="189">
        <f>'טבלה מרכזת תקן מקור'!G1345</f>
        <v>2</v>
      </c>
      <c r="AH1345" s="189">
        <f>'טבלה מרכזת תקן מקור'!H1345</f>
        <v>400</v>
      </c>
    </row>
    <row r="1346" spans="2:34" ht="15" thickBot="1" x14ac:dyDescent="0.25">
      <c r="B1346" s="190" t="str">
        <f>תקן[[#This Row],[סוג מרכז]]</f>
        <v>תשושים-אופק</v>
      </c>
      <c r="C1346" s="190">
        <f>תקן[[#This Row],[גודל מרכז]]</f>
        <v>120</v>
      </c>
      <c r="D1346" s="190" t="str">
        <f>תקן[[#This Row],[סוג פריט]]</f>
        <v>אביזרים</v>
      </c>
      <c r="E1346" s="190" t="str">
        <f>תקן[[#This Row],[קטגוריה]]</f>
        <v>חדר מחשבים</v>
      </c>
      <c r="F1346" s="177" t="str">
        <f>תקן[[#This Row],[תיאור הפריט]]</f>
        <v>לוח מודעות 80/120</v>
      </c>
      <c r="G1346" s="190">
        <f>תקן[[#This Row],[עלות פריט]]</f>
        <v>200</v>
      </c>
      <c r="H1346" s="190">
        <f>תקן[[#This Row],[כמות]]</f>
        <v>2</v>
      </c>
      <c r="I1346" s="190">
        <f>תקן[[#This Row],[סהכ עלות]]</f>
        <v>400</v>
      </c>
      <c r="J1346" s="191"/>
      <c r="K1346" s="179" t="str">
        <f t="shared" si="241"/>
        <v>לוח מודעות 80/120</v>
      </c>
      <c r="L1346" s="180"/>
      <c r="M1346" s="181">
        <f t="shared" si="239"/>
        <v>-2</v>
      </c>
      <c r="N1346" s="181">
        <f t="shared" si="240"/>
        <v>0</v>
      </c>
      <c r="O1346" s="180"/>
      <c r="P1346" s="192"/>
      <c r="Q1346" s="185" t="str">
        <f t="shared" si="235"/>
        <v>תשושים-אופק</v>
      </c>
      <c r="R1346" s="185">
        <f t="shared" si="236"/>
        <v>120</v>
      </c>
      <c r="S1346" s="185" t="str">
        <f t="shared" si="237"/>
        <v>אביזרים</v>
      </c>
      <c r="T1346" s="186" t="str">
        <f t="shared" si="238"/>
        <v>לוח מודעות 80/120</v>
      </c>
      <c r="U1346" s="187">
        <f t="shared" si="232"/>
        <v>0</v>
      </c>
      <c r="V1346" s="181">
        <f t="shared" si="233"/>
        <v>-2</v>
      </c>
      <c r="W1346" s="181">
        <f t="shared" si="234"/>
        <v>200</v>
      </c>
      <c r="X1346" s="181">
        <f t="shared" si="242"/>
        <v>0</v>
      </c>
      <c r="Y1346" s="193"/>
      <c r="AA1346" s="189" t="str">
        <f>'טבלה מרכזת תקן מקור'!A1346</f>
        <v>תשושים-אופק</v>
      </c>
      <c r="AB1346" s="189">
        <f>'טבלה מרכזת תקן מקור'!B1346</f>
        <v>120</v>
      </c>
      <c r="AC1346" s="189" t="str">
        <f>'טבלה מרכזת תקן מקור'!C1346</f>
        <v>אביזרים</v>
      </c>
      <c r="AD1346" s="189" t="str">
        <f>'טבלה מרכזת תקן מקור'!D1346</f>
        <v>חדר מחשבים</v>
      </c>
      <c r="AE1346" s="189" t="str">
        <f>'טבלה מרכזת תקן מקור'!E1346</f>
        <v>לוח מודעות 80/120</v>
      </c>
      <c r="AF1346" s="189">
        <f>'טבלה מרכזת תקן מקור'!F1346</f>
        <v>200</v>
      </c>
      <c r="AG1346" s="189">
        <f>'טבלה מרכזת תקן מקור'!G1346</f>
        <v>2</v>
      </c>
      <c r="AH1346" s="189">
        <f>'טבלה מרכזת תקן מקור'!H1346</f>
        <v>400</v>
      </c>
    </row>
    <row r="1347" spans="2:34" ht="15" thickBot="1" x14ac:dyDescent="0.25">
      <c r="B1347" s="190" t="str">
        <f>תקן[[#This Row],[סוג מרכז]]</f>
        <v>תשושים-אופק</v>
      </c>
      <c r="C1347" s="190">
        <f>תקן[[#This Row],[גודל מרכז]]</f>
        <v>120</v>
      </c>
      <c r="D1347" s="190" t="str">
        <f>תקן[[#This Row],[סוג פריט]]</f>
        <v>אביזרים</v>
      </c>
      <c r="E1347" s="190" t="str">
        <f>תקן[[#This Row],[קטגוריה]]</f>
        <v>חדרי פעילות/תעסוקה</v>
      </c>
      <c r="F1347" s="177" t="str">
        <f>תקן[[#This Row],[תיאור הפריט]]</f>
        <v>לוח מודעות 80/120</v>
      </c>
      <c r="G1347" s="190">
        <f>תקן[[#This Row],[עלות פריט]]</f>
        <v>200</v>
      </c>
      <c r="H1347" s="190">
        <f>תקן[[#This Row],[כמות]]</f>
        <v>8</v>
      </c>
      <c r="I1347" s="190">
        <f>תקן[[#This Row],[סהכ עלות]]</f>
        <v>1600</v>
      </c>
      <c r="J1347" s="191"/>
      <c r="K1347" s="179" t="str">
        <f t="shared" si="241"/>
        <v>לוח מודעות 80/120</v>
      </c>
      <c r="L1347" s="180"/>
      <c r="M1347" s="181">
        <f t="shared" si="239"/>
        <v>-8</v>
      </c>
      <c r="N1347" s="181">
        <f t="shared" si="240"/>
        <v>0</v>
      </c>
      <c r="O1347" s="180"/>
      <c r="P1347" s="192"/>
      <c r="Q1347" s="185" t="str">
        <f t="shared" si="235"/>
        <v>תשושים-אופק</v>
      </c>
      <c r="R1347" s="185">
        <f t="shared" si="236"/>
        <v>120</v>
      </c>
      <c r="S1347" s="185" t="str">
        <f t="shared" si="237"/>
        <v>אביזרים</v>
      </c>
      <c r="T1347" s="186" t="str">
        <f t="shared" si="238"/>
        <v>לוח מודעות 80/120</v>
      </c>
      <c r="U1347" s="187">
        <f t="shared" si="232"/>
        <v>0</v>
      </c>
      <c r="V1347" s="181">
        <f t="shared" si="233"/>
        <v>-8</v>
      </c>
      <c r="W1347" s="181">
        <f t="shared" si="234"/>
        <v>200</v>
      </c>
      <c r="X1347" s="181">
        <f t="shared" si="242"/>
        <v>0</v>
      </c>
      <c r="Y1347" s="193"/>
      <c r="AA1347" s="189" t="str">
        <f>'טבלה מרכזת תקן מקור'!A1347</f>
        <v>תשושים-אופק</v>
      </c>
      <c r="AB1347" s="189">
        <f>'טבלה מרכזת תקן מקור'!B1347</f>
        <v>120</v>
      </c>
      <c r="AC1347" s="189" t="str">
        <f>'טבלה מרכזת תקן מקור'!C1347</f>
        <v>אביזרים</v>
      </c>
      <c r="AD1347" s="189" t="str">
        <f>'טבלה מרכזת תקן מקור'!D1347</f>
        <v>חדרי פעילות/תעסוקה</v>
      </c>
      <c r="AE1347" s="189" t="str">
        <f>'טבלה מרכזת תקן מקור'!E1347</f>
        <v>לוח מודעות 80/120</v>
      </c>
      <c r="AF1347" s="189">
        <f>'טבלה מרכזת תקן מקור'!F1347</f>
        <v>200</v>
      </c>
      <c r="AG1347" s="189">
        <f>'טבלה מרכזת תקן מקור'!G1347</f>
        <v>8</v>
      </c>
      <c r="AH1347" s="189">
        <f>'טבלה מרכזת תקן מקור'!H1347</f>
        <v>1600</v>
      </c>
    </row>
    <row r="1348" spans="2:34" ht="15" thickBot="1" x14ac:dyDescent="0.25">
      <c r="B1348" s="190" t="str">
        <f>תקן[[#This Row],[סוג מרכז]]</f>
        <v>תשושים-אופק</v>
      </c>
      <c r="C1348" s="190">
        <f>תקן[[#This Row],[גודל מרכז]]</f>
        <v>120</v>
      </c>
      <c r="D1348" s="190" t="str">
        <f>תקן[[#This Row],[סוג פריט]]</f>
        <v>אביזרים</v>
      </c>
      <c r="E1348" s="190" t="str">
        <f>תקן[[#This Row],[קטגוריה]]</f>
        <v>חדרי צוות/רב תחומי</v>
      </c>
      <c r="F1348" s="177" t="str">
        <f>תקן[[#This Row],[תיאור הפריט]]</f>
        <v>לוח מודעות 80/120</v>
      </c>
      <c r="G1348" s="190">
        <f>תקן[[#This Row],[עלות פריט]]</f>
        <v>200</v>
      </c>
      <c r="H1348" s="190">
        <f>תקן[[#This Row],[כמות]]</f>
        <v>4</v>
      </c>
      <c r="I1348" s="190">
        <f>תקן[[#This Row],[סהכ עלות]]</f>
        <v>800</v>
      </c>
      <c r="J1348" s="191"/>
      <c r="K1348" s="179" t="str">
        <f t="shared" si="241"/>
        <v>לוח מודעות 80/120</v>
      </c>
      <c r="L1348" s="180"/>
      <c r="M1348" s="181">
        <f t="shared" si="239"/>
        <v>-4</v>
      </c>
      <c r="N1348" s="181">
        <f t="shared" si="240"/>
        <v>0</v>
      </c>
      <c r="O1348" s="180"/>
      <c r="P1348" s="192"/>
      <c r="Q1348" s="185" t="str">
        <f t="shared" si="235"/>
        <v>תשושים-אופק</v>
      </c>
      <c r="R1348" s="185">
        <f t="shared" si="236"/>
        <v>120</v>
      </c>
      <c r="S1348" s="185" t="str">
        <f t="shared" si="237"/>
        <v>אביזרים</v>
      </c>
      <c r="T1348" s="186" t="str">
        <f t="shared" si="238"/>
        <v>לוח מודעות 80/120</v>
      </c>
      <c r="U1348" s="187">
        <f t="shared" si="232"/>
        <v>0</v>
      </c>
      <c r="V1348" s="181">
        <f t="shared" si="233"/>
        <v>-4</v>
      </c>
      <c r="W1348" s="181">
        <f t="shared" si="234"/>
        <v>200</v>
      </c>
      <c r="X1348" s="181">
        <f t="shared" si="242"/>
        <v>0</v>
      </c>
      <c r="Y1348" s="193"/>
      <c r="AA1348" s="189" t="str">
        <f>'טבלה מרכזת תקן מקור'!A1348</f>
        <v>תשושים-אופק</v>
      </c>
      <c r="AB1348" s="189">
        <f>'טבלה מרכזת תקן מקור'!B1348</f>
        <v>120</v>
      </c>
      <c r="AC1348" s="189" t="str">
        <f>'טבלה מרכזת תקן מקור'!C1348</f>
        <v>אביזרים</v>
      </c>
      <c r="AD1348" s="189" t="str">
        <f>'טבלה מרכזת תקן מקור'!D1348</f>
        <v>חדרי צוות/רב תחומי</v>
      </c>
      <c r="AE1348" s="189" t="str">
        <f>'טבלה מרכזת תקן מקור'!E1348</f>
        <v>לוח מודעות 80/120</v>
      </c>
      <c r="AF1348" s="189">
        <f>'טבלה מרכזת תקן מקור'!F1348</f>
        <v>200</v>
      </c>
      <c r="AG1348" s="189">
        <f>'טבלה מרכזת תקן מקור'!G1348</f>
        <v>4</v>
      </c>
      <c r="AH1348" s="189">
        <f>'טבלה מרכזת תקן מקור'!H1348</f>
        <v>800</v>
      </c>
    </row>
    <row r="1349" spans="2:34" ht="15" thickBot="1" x14ac:dyDescent="0.25">
      <c r="B1349" s="190" t="str">
        <f>תקן[[#This Row],[סוג מרכז]]</f>
        <v>תשושים-אופק</v>
      </c>
      <c r="C1349" s="190">
        <f>תקן[[#This Row],[גודל מרכז]]</f>
        <v>120</v>
      </c>
      <c r="D1349" s="190" t="str">
        <f>תקן[[#This Row],[סוג פריט]]</f>
        <v>אביזרים</v>
      </c>
      <c r="E1349" s="190" t="str">
        <f>תקן[[#This Row],[קטגוריה]]</f>
        <v>כללי</v>
      </c>
      <c r="F1349" s="177" t="str">
        <f>תקן[[#This Row],[תיאור הפריט]]</f>
        <v>מאזני אדם</v>
      </c>
      <c r="G1349" s="190">
        <f>תקן[[#This Row],[עלות פריט]]</f>
        <v>250</v>
      </c>
      <c r="H1349" s="190">
        <f>תקן[[#This Row],[כמות]]</f>
        <v>1</v>
      </c>
      <c r="I1349" s="190">
        <f>תקן[[#This Row],[סהכ עלות]]</f>
        <v>250</v>
      </c>
      <c r="J1349" s="191"/>
      <c r="K1349" s="179" t="str">
        <f t="shared" si="241"/>
        <v>מאזני אדם</v>
      </c>
      <c r="L1349" s="180"/>
      <c r="M1349" s="181">
        <f t="shared" si="239"/>
        <v>-1</v>
      </c>
      <c r="N1349" s="181">
        <f t="shared" si="240"/>
        <v>0</v>
      </c>
      <c r="O1349" s="180"/>
      <c r="P1349" s="192"/>
      <c r="Q1349" s="185" t="str">
        <f t="shared" si="235"/>
        <v>תשושים-אופק</v>
      </c>
      <c r="R1349" s="185">
        <f t="shared" si="236"/>
        <v>120</v>
      </c>
      <c r="S1349" s="185" t="str">
        <f t="shared" si="237"/>
        <v>אביזרים</v>
      </c>
      <c r="T1349" s="186" t="str">
        <f t="shared" si="238"/>
        <v>מאזני אדם</v>
      </c>
      <c r="U1349" s="187">
        <f t="shared" si="232"/>
        <v>0</v>
      </c>
      <c r="V1349" s="181">
        <f t="shared" si="233"/>
        <v>-1</v>
      </c>
      <c r="W1349" s="181">
        <f t="shared" si="234"/>
        <v>250</v>
      </c>
      <c r="X1349" s="181">
        <f t="shared" si="242"/>
        <v>0</v>
      </c>
      <c r="Y1349" s="193"/>
      <c r="AA1349" s="189" t="str">
        <f>'טבלה מרכזת תקן מקור'!A1349</f>
        <v>תשושים-אופק</v>
      </c>
      <c r="AB1349" s="189">
        <f>'טבלה מרכזת תקן מקור'!B1349</f>
        <v>120</v>
      </c>
      <c r="AC1349" s="189" t="str">
        <f>'טבלה מרכזת תקן מקור'!C1349</f>
        <v>אביזרים</v>
      </c>
      <c r="AD1349" s="189" t="str">
        <f>'טבלה מרכזת תקן מקור'!D1349</f>
        <v>כללי</v>
      </c>
      <c r="AE1349" s="189" t="str">
        <f>'טבלה מרכזת תקן מקור'!E1349</f>
        <v>מאזני אדם</v>
      </c>
      <c r="AF1349" s="189">
        <f>'טבלה מרכזת תקן מקור'!F1349</f>
        <v>250</v>
      </c>
      <c r="AG1349" s="189">
        <f>'טבלה מרכזת תקן מקור'!G1349</f>
        <v>1</v>
      </c>
      <c r="AH1349" s="189">
        <f>'טבלה מרכזת תקן מקור'!H1349</f>
        <v>250</v>
      </c>
    </row>
    <row r="1350" spans="2:34" ht="15" thickBot="1" x14ac:dyDescent="0.25">
      <c r="B1350" s="190" t="str">
        <f>תקן[[#This Row],[סוג מרכז]]</f>
        <v>תשושים-אופק</v>
      </c>
      <c r="C1350" s="190">
        <f>תקן[[#This Row],[גודל מרכז]]</f>
        <v>120</v>
      </c>
      <c r="D1350" s="190" t="str">
        <f>תקן[[#This Row],[סוג פריט]]</f>
        <v>אביזרים</v>
      </c>
      <c r="E1350" s="190" t="str">
        <f>תקן[[#This Row],[קטגוריה]]</f>
        <v>חדר רחצה</v>
      </c>
      <c r="F1350" s="177" t="str">
        <f>תקן[[#This Row],[תיאור הפריט]]</f>
        <v>מדף לסבונים + סבוניה</v>
      </c>
      <c r="G1350" s="190">
        <f>תקן[[#This Row],[עלות פריט]]</f>
        <v>350</v>
      </c>
      <c r="H1350" s="190">
        <f>תקן[[#This Row],[כמות]]</f>
        <v>2</v>
      </c>
      <c r="I1350" s="190">
        <f>תקן[[#This Row],[סהכ עלות]]</f>
        <v>700</v>
      </c>
      <c r="J1350" s="191"/>
      <c r="K1350" s="179" t="str">
        <f t="shared" si="241"/>
        <v>מדף לסבונים + סבוניה</v>
      </c>
      <c r="L1350" s="180"/>
      <c r="M1350" s="181">
        <f t="shared" si="239"/>
        <v>-2</v>
      </c>
      <c r="N1350" s="181">
        <f t="shared" si="240"/>
        <v>0</v>
      </c>
      <c r="O1350" s="180"/>
      <c r="P1350" s="192"/>
      <c r="Q1350" s="185" t="str">
        <f t="shared" si="235"/>
        <v>תשושים-אופק</v>
      </c>
      <c r="R1350" s="185">
        <f t="shared" si="236"/>
        <v>120</v>
      </c>
      <c r="S1350" s="185" t="str">
        <f t="shared" si="237"/>
        <v>אביזרים</v>
      </c>
      <c r="T1350" s="186" t="str">
        <f t="shared" si="238"/>
        <v>מדף לסבונים + סבוניה</v>
      </c>
      <c r="U1350" s="187">
        <f t="shared" si="232"/>
        <v>0</v>
      </c>
      <c r="V1350" s="181">
        <f t="shared" si="233"/>
        <v>-2</v>
      </c>
      <c r="W1350" s="181">
        <f t="shared" si="234"/>
        <v>350</v>
      </c>
      <c r="X1350" s="181">
        <f t="shared" si="242"/>
        <v>0</v>
      </c>
      <c r="Y1350" s="193"/>
      <c r="AA1350" s="189" t="str">
        <f>'טבלה מרכזת תקן מקור'!A1350</f>
        <v>תשושים-אופק</v>
      </c>
      <c r="AB1350" s="189">
        <f>'טבלה מרכזת תקן מקור'!B1350</f>
        <v>120</v>
      </c>
      <c r="AC1350" s="189" t="str">
        <f>'טבלה מרכזת תקן מקור'!C1350</f>
        <v>אביזרים</v>
      </c>
      <c r="AD1350" s="189" t="str">
        <f>'טבלה מרכזת תקן מקור'!D1350</f>
        <v>חדר רחצה</v>
      </c>
      <c r="AE1350" s="189" t="str">
        <f>'טבלה מרכזת תקן מקור'!E1350</f>
        <v>מדף לסבונים + סבוניה</v>
      </c>
      <c r="AF1350" s="189">
        <f>'טבלה מרכזת תקן מקור'!F1350</f>
        <v>350</v>
      </c>
      <c r="AG1350" s="189">
        <f>'טבלה מרכזת תקן מקור'!G1350</f>
        <v>2</v>
      </c>
      <c r="AH1350" s="189">
        <f>'טבלה מרכזת תקן מקור'!H1350</f>
        <v>700</v>
      </c>
    </row>
    <row r="1351" spans="2:34" ht="15" thickBot="1" x14ac:dyDescent="0.25">
      <c r="B1351" s="190" t="str">
        <f>תקן[[#This Row],[סוג מרכז]]</f>
        <v>תשושים-אופק</v>
      </c>
      <c r="C1351" s="190">
        <f>תקן[[#This Row],[גודל מרכז]]</f>
        <v>120</v>
      </c>
      <c r="D1351" s="190" t="str">
        <f>תקן[[#This Row],[סוג פריט]]</f>
        <v>אביזרים</v>
      </c>
      <c r="E1351" s="190" t="str">
        <f>תקן[[#This Row],[קטגוריה]]</f>
        <v>שירותים ציבוריים</v>
      </c>
      <c r="F1351" s="177" t="str">
        <f>תקן[[#This Row],[תיאור הפריט]]</f>
        <v>מושב הגבהה לשירותים</v>
      </c>
      <c r="G1351" s="190">
        <f>תקן[[#This Row],[עלות פריט]]</f>
        <v>500</v>
      </c>
      <c r="H1351" s="190">
        <f>תקן[[#This Row],[כמות]]</f>
        <v>3</v>
      </c>
      <c r="I1351" s="190">
        <f>תקן[[#This Row],[סהכ עלות]]</f>
        <v>1500</v>
      </c>
      <c r="J1351" s="191"/>
      <c r="K1351" s="179" t="str">
        <f t="shared" si="241"/>
        <v>מושב הגבהה לשירותים</v>
      </c>
      <c r="L1351" s="180"/>
      <c r="M1351" s="181">
        <f t="shared" si="239"/>
        <v>-3</v>
      </c>
      <c r="N1351" s="181">
        <f t="shared" si="240"/>
        <v>0</v>
      </c>
      <c r="O1351" s="180"/>
      <c r="P1351" s="192"/>
      <c r="Q1351" s="185" t="str">
        <f t="shared" si="235"/>
        <v>תשושים-אופק</v>
      </c>
      <c r="R1351" s="185">
        <f t="shared" si="236"/>
        <v>120</v>
      </c>
      <c r="S1351" s="185" t="str">
        <f t="shared" si="237"/>
        <v>אביזרים</v>
      </c>
      <c r="T1351" s="186" t="str">
        <f t="shared" si="238"/>
        <v>מושב הגבהה לשירותים</v>
      </c>
      <c r="U1351" s="187">
        <f t="shared" si="232"/>
        <v>0</v>
      </c>
      <c r="V1351" s="181">
        <f t="shared" si="233"/>
        <v>-3</v>
      </c>
      <c r="W1351" s="181">
        <f t="shared" si="234"/>
        <v>500</v>
      </c>
      <c r="X1351" s="181">
        <f t="shared" si="242"/>
        <v>0</v>
      </c>
      <c r="Y1351" s="193"/>
      <c r="AA1351" s="189" t="str">
        <f>'טבלה מרכזת תקן מקור'!A1351</f>
        <v>תשושים-אופק</v>
      </c>
      <c r="AB1351" s="189">
        <f>'טבלה מרכזת תקן מקור'!B1351</f>
        <v>120</v>
      </c>
      <c r="AC1351" s="189" t="str">
        <f>'טבלה מרכזת תקן מקור'!C1351</f>
        <v>אביזרים</v>
      </c>
      <c r="AD1351" s="189" t="str">
        <f>'טבלה מרכזת תקן מקור'!D1351</f>
        <v>שירותים ציבוריים</v>
      </c>
      <c r="AE1351" s="189" t="str">
        <f>'טבלה מרכזת תקן מקור'!E1351</f>
        <v>מושב הגבהה לשירותים</v>
      </c>
      <c r="AF1351" s="189">
        <f>'טבלה מרכזת תקן מקור'!F1351</f>
        <v>500</v>
      </c>
      <c r="AG1351" s="189">
        <f>'טבלה מרכזת תקן מקור'!G1351</f>
        <v>3</v>
      </c>
      <c r="AH1351" s="189">
        <f>'טבלה מרכזת תקן מקור'!H1351</f>
        <v>1500</v>
      </c>
    </row>
    <row r="1352" spans="2:34" ht="15" thickBot="1" x14ac:dyDescent="0.25">
      <c r="B1352" s="190" t="str">
        <f>תקן[[#This Row],[סוג מרכז]]</f>
        <v>תשושים-אופק</v>
      </c>
      <c r="C1352" s="190">
        <f>תקן[[#This Row],[גודל מרכז]]</f>
        <v>120</v>
      </c>
      <c r="D1352" s="190" t="str">
        <f>תקן[[#This Row],[סוג פריט]]</f>
        <v>אביזרים</v>
      </c>
      <c r="E1352" s="190" t="str">
        <f>תקן[[#This Row],[קטגוריה]]</f>
        <v>כללי</v>
      </c>
      <c r="F1352" s="177" t="str">
        <f>תקן[[#This Row],[תיאור הפריט]]</f>
        <v>מזוזות</v>
      </c>
      <c r="G1352" s="190">
        <f>תקן[[#This Row],[עלות פריט]]</f>
        <v>200</v>
      </c>
      <c r="H1352" s="190">
        <f>תקן[[#This Row],[כמות]]</f>
        <v>15</v>
      </c>
      <c r="I1352" s="190">
        <f>תקן[[#This Row],[סהכ עלות]]</f>
        <v>3000</v>
      </c>
      <c r="J1352" s="191"/>
      <c r="K1352" s="179" t="str">
        <f t="shared" si="241"/>
        <v>מזוזות</v>
      </c>
      <c r="L1352" s="180"/>
      <c r="M1352" s="181">
        <f t="shared" si="239"/>
        <v>-15</v>
      </c>
      <c r="N1352" s="181">
        <f t="shared" si="240"/>
        <v>0</v>
      </c>
      <c r="O1352" s="180"/>
      <c r="P1352" s="192"/>
      <c r="Q1352" s="185" t="str">
        <f t="shared" si="235"/>
        <v>תשושים-אופק</v>
      </c>
      <c r="R1352" s="185">
        <f t="shared" si="236"/>
        <v>120</v>
      </c>
      <c r="S1352" s="185" t="str">
        <f t="shared" si="237"/>
        <v>אביזרים</v>
      </c>
      <c r="T1352" s="186" t="str">
        <f t="shared" si="238"/>
        <v>מזוזות</v>
      </c>
      <c r="U1352" s="187">
        <f t="shared" si="232"/>
        <v>0</v>
      </c>
      <c r="V1352" s="181">
        <f t="shared" si="233"/>
        <v>-15</v>
      </c>
      <c r="W1352" s="181">
        <f t="shared" si="234"/>
        <v>200</v>
      </c>
      <c r="X1352" s="181">
        <f t="shared" si="242"/>
        <v>0</v>
      </c>
      <c r="Y1352" s="193"/>
      <c r="AA1352" s="189" t="str">
        <f>'טבלה מרכזת תקן מקור'!A1352</f>
        <v>תשושים-אופק</v>
      </c>
      <c r="AB1352" s="189">
        <f>'טבלה מרכזת תקן מקור'!B1352</f>
        <v>120</v>
      </c>
      <c r="AC1352" s="189" t="str">
        <f>'טבלה מרכזת תקן מקור'!C1352</f>
        <v>אביזרים</v>
      </c>
      <c r="AD1352" s="189" t="str">
        <f>'טבלה מרכזת תקן מקור'!D1352</f>
        <v>כללי</v>
      </c>
      <c r="AE1352" s="189" t="str">
        <f>'טבלה מרכזת תקן מקור'!E1352</f>
        <v>מזוזות</v>
      </c>
      <c r="AF1352" s="189">
        <f>'טבלה מרכזת תקן מקור'!F1352</f>
        <v>200</v>
      </c>
      <c r="AG1352" s="189">
        <f>'טבלה מרכזת תקן מקור'!G1352</f>
        <v>15</v>
      </c>
      <c r="AH1352" s="189">
        <f>'טבלה מרכזת תקן מקור'!H1352</f>
        <v>3000</v>
      </c>
    </row>
    <row r="1353" spans="2:34" ht="29.25" thickBot="1" x14ac:dyDescent="0.25">
      <c r="B1353" s="190" t="str">
        <f>תקן[[#This Row],[סוג מרכז]]</f>
        <v>תשושים-אופק</v>
      </c>
      <c r="C1353" s="190">
        <f>תקן[[#This Row],[גודל מרכז]]</f>
        <v>120</v>
      </c>
      <c r="D1353" s="190" t="str">
        <f>תקן[[#This Row],[סוג פריט]]</f>
        <v>אביזרים</v>
      </c>
      <c r="E1353" s="190" t="str">
        <f>תקן[[#This Row],[קטגוריה]]</f>
        <v>חדרי צוות/רב תחומי</v>
      </c>
      <c r="F1353" s="177" t="str">
        <f>תקן[[#This Row],[תיאור הפריט]]</f>
        <v>מיכל לאיסוף מחטים משומשות</v>
      </c>
      <c r="G1353" s="190">
        <f>תקן[[#This Row],[עלות פריט]]</f>
        <v>50</v>
      </c>
      <c r="H1353" s="190">
        <f>תקן[[#This Row],[כמות]]</f>
        <v>1</v>
      </c>
      <c r="I1353" s="190">
        <f>תקן[[#This Row],[סהכ עלות]]</f>
        <v>50</v>
      </c>
      <c r="J1353" s="191"/>
      <c r="K1353" s="179" t="str">
        <f t="shared" si="241"/>
        <v>מיכל לאיסוף מחטים משומשות</v>
      </c>
      <c r="L1353" s="180"/>
      <c r="M1353" s="181">
        <f t="shared" si="239"/>
        <v>-1</v>
      </c>
      <c r="N1353" s="181">
        <f t="shared" si="240"/>
        <v>0</v>
      </c>
      <c r="O1353" s="180"/>
      <c r="P1353" s="192"/>
      <c r="Q1353" s="185" t="str">
        <f t="shared" si="235"/>
        <v>תשושים-אופק</v>
      </c>
      <c r="R1353" s="185">
        <f t="shared" si="236"/>
        <v>120</v>
      </c>
      <c r="S1353" s="185" t="str">
        <f t="shared" si="237"/>
        <v>אביזרים</v>
      </c>
      <c r="T1353" s="186" t="str">
        <f t="shared" si="238"/>
        <v>מיכל לאיסוף מחטים משומשות</v>
      </c>
      <c r="U1353" s="187">
        <f t="shared" ref="U1353:U1416" si="243">L1353</f>
        <v>0</v>
      </c>
      <c r="V1353" s="181">
        <f t="shared" ref="V1353:V1416" si="244">M1353</f>
        <v>-1</v>
      </c>
      <c r="W1353" s="181">
        <f t="shared" ref="W1353:W1416" si="245">G1353</f>
        <v>50</v>
      </c>
      <c r="X1353" s="181">
        <f t="shared" si="242"/>
        <v>0</v>
      </c>
      <c r="Y1353" s="193"/>
      <c r="AA1353" s="189" t="str">
        <f>'טבלה מרכזת תקן מקור'!A1353</f>
        <v>תשושים-אופק</v>
      </c>
      <c r="AB1353" s="189">
        <f>'טבלה מרכזת תקן מקור'!B1353</f>
        <v>120</v>
      </c>
      <c r="AC1353" s="189" t="str">
        <f>'טבלה מרכזת תקן מקור'!C1353</f>
        <v>אביזרים</v>
      </c>
      <c r="AD1353" s="189" t="str">
        <f>'טבלה מרכזת תקן מקור'!D1353</f>
        <v>חדרי צוות/רב תחומי</v>
      </c>
      <c r="AE1353" s="189" t="str">
        <f>'טבלה מרכזת תקן מקור'!E1353</f>
        <v>מיכל לאיסוף מחטים משומשות</v>
      </c>
      <c r="AF1353" s="189">
        <f>'טבלה מרכזת תקן מקור'!F1353</f>
        <v>50</v>
      </c>
      <c r="AG1353" s="189">
        <f>'טבלה מרכזת תקן מקור'!G1353</f>
        <v>1</v>
      </c>
      <c r="AH1353" s="189">
        <f>'טבלה מרכזת תקן מקור'!H1353</f>
        <v>50</v>
      </c>
    </row>
    <row r="1354" spans="2:34" ht="15" thickBot="1" x14ac:dyDescent="0.25">
      <c r="B1354" s="190" t="str">
        <f>תקן[[#This Row],[סוג מרכז]]</f>
        <v>תשושים-אופק</v>
      </c>
      <c r="C1354" s="190">
        <f>תקן[[#This Row],[גודל מרכז]]</f>
        <v>120</v>
      </c>
      <c r="D1354" s="190" t="str">
        <f>תקן[[#This Row],[סוג פריט]]</f>
        <v>אביזרים</v>
      </c>
      <c r="E1354" s="190" t="str">
        <f>תקן[[#This Row],[קטגוריה]]</f>
        <v>חדרי צוות/רב תחומי</v>
      </c>
      <c r="F1354" s="177" t="str">
        <f>תקן[[#This Row],[תיאור הפריט]]</f>
        <v>מתקן לגלילי נייר חד פעמי</v>
      </c>
      <c r="G1354" s="190">
        <f>תקן[[#This Row],[עלות פריט]]</f>
        <v>150</v>
      </c>
      <c r="H1354" s="190">
        <f>תקן[[#This Row],[כמות]]</f>
        <v>2</v>
      </c>
      <c r="I1354" s="190">
        <f>תקן[[#This Row],[סהכ עלות]]</f>
        <v>300</v>
      </c>
      <c r="J1354" s="191"/>
      <c r="K1354" s="179" t="str">
        <f t="shared" si="241"/>
        <v>מתקן לגלילי נייר חד פעמי</v>
      </c>
      <c r="L1354" s="180"/>
      <c r="M1354" s="181">
        <f t="shared" si="239"/>
        <v>-2</v>
      </c>
      <c r="N1354" s="181">
        <f t="shared" si="240"/>
        <v>0</v>
      </c>
      <c r="O1354" s="180"/>
      <c r="P1354" s="192"/>
      <c r="Q1354" s="185" t="str">
        <f t="shared" ref="Q1354:Q1417" si="246">B1354</f>
        <v>תשושים-אופק</v>
      </c>
      <c r="R1354" s="185">
        <f t="shared" ref="R1354:R1417" si="247">C1354</f>
        <v>120</v>
      </c>
      <c r="S1354" s="185" t="str">
        <f t="shared" ref="S1354:S1417" si="248">D1354</f>
        <v>אביזרים</v>
      </c>
      <c r="T1354" s="186" t="str">
        <f t="shared" ref="T1354:T1417" si="249">F1354</f>
        <v>מתקן לגלילי נייר חד פעמי</v>
      </c>
      <c r="U1354" s="187">
        <f t="shared" si="243"/>
        <v>0</v>
      </c>
      <c r="V1354" s="181">
        <f t="shared" si="244"/>
        <v>-2</v>
      </c>
      <c r="W1354" s="181">
        <f t="shared" si="245"/>
        <v>150</v>
      </c>
      <c r="X1354" s="181">
        <f t="shared" si="242"/>
        <v>0</v>
      </c>
      <c r="Y1354" s="193"/>
      <c r="AA1354" s="189" t="str">
        <f>'טבלה מרכזת תקן מקור'!A1354</f>
        <v>תשושים-אופק</v>
      </c>
      <c r="AB1354" s="189">
        <f>'טבלה מרכזת תקן מקור'!B1354</f>
        <v>120</v>
      </c>
      <c r="AC1354" s="189" t="str">
        <f>'טבלה מרכזת תקן מקור'!C1354</f>
        <v>אביזרים</v>
      </c>
      <c r="AD1354" s="189" t="str">
        <f>'טבלה מרכזת תקן מקור'!D1354</f>
        <v>חדרי צוות/רב תחומי</v>
      </c>
      <c r="AE1354" s="189" t="str">
        <f>'טבלה מרכזת תקן מקור'!E1354</f>
        <v>מתקן לגלילי נייר חד פעמי</v>
      </c>
      <c r="AF1354" s="189">
        <f>'טבלה מרכזת תקן מקור'!F1354</f>
        <v>150</v>
      </c>
      <c r="AG1354" s="189">
        <f>'טבלה מרכזת תקן מקור'!G1354</f>
        <v>2</v>
      </c>
      <c r="AH1354" s="189">
        <f>'טבלה מרכזת תקן מקור'!H1354</f>
        <v>300</v>
      </c>
    </row>
    <row r="1355" spans="2:34" ht="15" thickBot="1" x14ac:dyDescent="0.25">
      <c r="B1355" s="190" t="str">
        <f>תקן[[#This Row],[סוג מרכז]]</f>
        <v>תשושים-אופק</v>
      </c>
      <c r="C1355" s="190">
        <f>תקן[[#This Row],[גודל מרכז]]</f>
        <v>120</v>
      </c>
      <c r="D1355" s="190" t="str">
        <f>תקן[[#This Row],[סוג פריט]]</f>
        <v>אביזרים</v>
      </c>
      <c r="E1355" s="190" t="str">
        <f>תקן[[#This Row],[קטגוריה]]</f>
        <v>חדר ניקיון</v>
      </c>
      <c r="F1355" s="177" t="str">
        <f>תקן[[#This Row],[תיאור הפריט]]</f>
        <v>סולם</v>
      </c>
      <c r="G1355" s="190">
        <f>תקן[[#This Row],[עלות פריט]]</f>
        <v>650</v>
      </c>
      <c r="H1355" s="190">
        <f>תקן[[#This Row],[כמות]]</f>
        <v>1</v>
      </c>
      <c r="I1355" s="190">
        <f>תקן[[#This Row],[סהכ עלות]]</f>
        <v>650</v>
      </c>
      <c r="J1355" s="191"/>
      <c r="K1355" s="179" t="str">
        <f t="shared" si="241"/>
        <v>סולם</v>
      </c>
      <c r="L1355" s="180"/>
      <c r="M1355" s="181">
        <f t="shared" si="239"/>
        <v>-1</v>
      </c>
      <c r="N1355" s="181">
        <f t="shared" si="240"/>
        <v>0</v>
      </c>
      <c r="O1355" s="180"/>
      <c r="P1355" s="192"/>
      <c r="Q1355" s="185" t="str">
        <f t="shared" si="246"/>
        <v>תשושים-אופק</v>
      </c>
      <c r="R1355" s="185">
        <f t="shared" si="247"/>
        <v>120</v>
      </c>
      <c r="S1355" s="185" t="str">
        <f t="shared" si="248"/>
        <v>אביזרים</v>
      </c>
      <c r="T1355" s="186" t="str">
        <f t="shared" si="249"/>
        <v>סולם</v>
      </c>
      <c r="U1355" s="187">
        <f t="shared" si="243"/>
        <v>0</v>
      </c>
      <c r="V1355" s="181">
        <f t="shared" si="244"/>
        <v>-1</v>
      </c>
      <c r="W1355" s="181">
        <f t="shared" si="245"/>
        <v>650</v>
      </c>
      <c r="X1355" s="181">
        <f t="shared" si="242"/>
        <v>0</v>
      </c>
      <c r="Y1355" s="193"/>
      <c r="AA1355" s="189" t="str">
        <f>'טבלה מרכזת תקן מקור'!A1355</f>
        <v>תשושים-אופק</v>
      </c>
      <c r="AB1355" s="189">
        <f>'טבלה מרכזת תקן מקור'!B1355</f>
        <v>120</v>
      </c>
      <c r="AC1355" s="189" t="str">
        <f>'טבלה מרכזת תקן מקור'!C1355</f>
        <v>אביזרים</v>
      </c>
      <c r="AD1355" s="189" t="str">
        <f>'טבלה מרכזת תקן מקור'!D1355</f>
        <v>חדר ניקיון</v>
      </c>
      <c r="AE1355" s="189" t="str">
        <f>'טבלה מרכזת תקן מקור'!E1355</f>
        <v>סולם</v>
      </c>
      <c r="AF1355" s="189">
        <f>'טבלה מרכזת תקן מקור'!F1355</f>
        <v>650</v>
      </c>
      <c r="AG1355" s="189">
        <f>'טבלה מרכזת תקן מקור'!G1355</f>
        <v>1</v>
      </c>
      <c r="AH1355" s="189">
        <f>'טבלה מרכזת תקן מקור'!H1355</f>
        <v>650</v>
      </c>
    </row>
    <row r="1356" spans="2:34" ht="15" thickBot="1" x14ac:dyDescent="0.25">
      <c r="B1356" s="190" t="str">
        <f>תקן[[#This Row],[סוג מרכז]]</f>
        <v>תשושים-אופק</v>
      </c>
      <c r="C1356" s="190">
        <f>תקן[[#This Row],[גודל מרכז]]</f>
        <v>120</v>
      </c>
      <c r="D1356" s="190" t="str">
        <f>תקן[[#This Row],[סוג פריט]]</f>
        <v>אביזרים</v>
      </c>
      <c r="E1356" s="190" t="str">
        <f>תקן[[#This Row],[קטגוריה]]</f>
        <v>מכבסה</v>
      </c>
      <c r="F1356" s="177" t="str">
        <f>תקן[[#This Row],[תיאור הפריט]]</f>
        <v>סלי כביסה</v>
      </c>
      <c r="G1356" s="190">
        <f>תקן[[#This Row],[עלות פריט]]</f>
        <v>150</v>
      </c>
      <c r="H1356" s="190">
        <f>תקן[[#This Row],[כמות]]</f>
        <v>2</v>
      </c>
      <c r="I1356" s="190">
        <f>תקן[[#This Row],[סהכ עלות]]</f>
        <v>300</v>
      </c>
      <c r="J1356" s="191"/>
      <c r="K1356" s="179" t="str">
        <f t="shared" si="241"/>
        <v>סלי כביסה</v>
      </c>
      <c r="L1356" s="180"/>
      <c r="M1356" s="181">
        <f t="shared" si="239"/>
        <v>-2</v>
      </c>
      <c r="N1356" s="181">
        <f t="shared" si="240"/>
        <v>0</v>
      </c>
      <c r="O1356" s="180"/>
      <c r="P1356" s="192"/>
      <c r="Q1356" s="185" t="str">
        <f t="shared" si="246"/>
        <v>תשושים-אופק</v>
      </c>
      <c r="R1356" s="185">
        <f t="shared" si="247"/>
        <v>120</v>
      </c>
      <c r="S1356" s="185" t="str">
        <f t="shared" si="248"/>
        <v>אביזרים</v>
      </c>
      <c r="T1356" s="186" t="str">
        <f t="shared" si="249"/>
        <v>סלי כביסה</v>
      </c>
      <c r="U1356" s="187">
        <f t="shared" si="243"/>
        <v>0</v>
      </c>
      <c r="V1356" s="181">
        <f t="shared" si="244"/>
        <v>-2</v>
      </c>
      <c r="W1356" s="181">
        <f t="shared" si="245"/>
        <v>150</v>
      </c>
      <c r="X1356" s="181">
        <f t="shared" si="242"/>
        <v>0</v>
      </c>
      <c r="Y1356" s="193"/>
      <c r="AA1356" s="189" t="str">
        <f>'טבלה מרכזת תקן מקור'!A1356</f>
        <v>תשושים-אופק</v>
      </c>
      <c r="AB1356" s="189">
        <f>'טבלה מרכזת תקן מקור'!B1356</f>
        <v>120</v>
      </c>
      <c r="AC1356" s="189" t="str">
        <f>'טבלה מרכזת תקן מקור'!C1356</f>
        <v>אביזרים</v>
      </c>
      <c r="AD1356" s="189" t="str">
        <f>'טבלה מרכזת תקן מקור'!D1356</f>
        <v>מכבסה</v>
      </c>
      <c r="AE1356" s="189" t="str">
        <f>'טבלה מרכזת תקן מקור'!E1356</f>
        <v>סלי כביסה</v>
      </c>
      <c r="AF1356" s="189">
        <f>'טבלה מרכזת תקן מקור'!F1356</f>
        <v>150</v>
      </c>
      <c r="AG1356" s="189">
        <f>'טבלה מרכזת תקן מקור'!G1356</f>
        <v>2</v>
      </c>
      <c r="AH1356" s="189">
        <f>'טבלה מרכזת תקן מקור'!H1356</f>
        <v>300</v>
      </c>
    </row>
    <row r="1357" spans="2:34" ht="29.25" thickBot="1" x14ac:dyDescent="0.25">
      <c r="B1357" s="190" t="str">
        <f>תקן[[#This Row],[סוג מרכז]]</f>
        <v>תשושים-אופק</v>
      </c>
      <c r="C1357" s="190">
        <f>תקן[[#This Row],[גודל מרכז]]</f>
        <v>120</v>
      </c>
      <c r="D1357" s="190" t="str">
        <f>תקן[[#This Row],[סוג פריט]]</f>
        <v>אביזרים</v>
      </c>
      <c r="E1357" s="190" t="str">
        <f>תקן[[#This Row],[קטגוריה]]</f>
        <v>חדרי פעילות/תעסוקה</v>
      </c>
      <c r="F1357" s="177" t="str">
        <f>תקן[[#This Row],[תיאור הפריט]]</f>
        <v>סלסלות אישיות לעבודות הקשישים</v>
      </c>
      <c r="G1357" s="190">
        <f>תקן[[#This Row],[עלות פריט]]</f>
        <v>30</v>
      </c>
      <c r="H1357" s="190">
        <f>תקן[[#This Row],[כמות]]</f>
        <v>60</v>
      </c>
      <c r="I1357" s="190">
        <f>תקן[[#This Row],[סהכ עלות]]</f>
        <v>1800</v>
      </c>
      <c r="J1357" s="191"/>
      <c r="K1357" s="179" t="str">
        <f t="shared" si="241"/>
        <v>סלסלות אישיות לעבודות הקשישים</v>
      </c>
      <c r="L1357" s="180"/>
      <c r="M1357" s="181">
        <f t="shared" si="239"/>
        <v>-60</v>
      </c>
      <c r="N1357" s="181">
        <f t="shared" si="240"/>
        <v>0</v>
      </c>
      <c r="O1357" s="180"/>
      <c r="P1357" s="192"/>
      <c r="Q1357" s="185" t="str">
        <f t="shared" si="246"/>
        <v>תשושים-אופק</v>
      </c>
      <c r="R1357" s="185">
        <f t="shared" si="247"/>
        <v>120</v>
      </c>
      <c r="S1357" s="185" t="str">
        <f t="shared" si="248"/>
        <v>אביזרים</v>
      </c>
      <c r="T1357" s="186" t="str">
        <f t="shared" si="249"/>
        <v>סלסלות אישיות לעבודות הקשישים</v>
      </c>
      <c r="U1357" s="187">
        <f t="shared" si="243"/>
        <v>0</v>
      </c>
      <c r="V1357" s="181">
        <f t="shared" si="244"/>
        <v>-60</v>
      </c>
      <c r="W1357" s="181">
        <f t="shared" si="245"/>
        <v>30</v>
      </c>
      <c r="X1357" s="181">
        <f t="shared" si="242"/>
        <v>0</v>
      </c>
      <c r="Y1357" s="193"/>
      <c r="AA1357" s="189" t="str">
        <f>'טבלה מרכזת תקן מקור'!A1357</f>
        <v>תשושים-אופק</v>
      </c>
      <c r="AB1357" s="189">
        <f>'טבלה מרכזת תקן מקור'!B1357</f>
        <v>120</v>
      </c>
      <c r="AC1357" s="189" t="str">
        <f>'טבלה מרכזת תקן מקור'!C1357</f>
        <v>אביזרים</v>
      </c>
      <c r="AD1357" s="189" t="str">
        <f>'טבלה מרכזת תקן מקור'!D1357</f>
        <v>חדרי פעילות/תעסוקה</v>
      </c>
      <c r="AE1357" s="189" t="str">
        <f>'טבלה מרכזת תקן מקור'!E1357</f>
        <v>סלסלות אישיות לעבודות הקשישים</v>
      </c>
      <c r="AF1357" s="189">
        <f>'טבלה מרכזת תקן מקור'!F1357</f>
        <v>30</v>
      </c>
      <c r="AG1357" s="189">
        <f>'טבלה מרכזת תקן מקור'!G1357</f>
        <v>60</v>
      </c>
      <c r="AH1357" s="189">
        <f>'טבלה מרכזת תקן מקור'!H1357</f>
        <v>1800</v>
      </c>
    </row>
    <row r="1358" spans="2:34" ht="15" thickBot="1" x14ac:dyDescent="0.25">
      <c r="B1358" s="190" t="str">
        <f>תקן[[#This Row],[סוג מרכז]]</f>
        <v>תשושים-אופק</v>
      </c>
      <c r="C1358" s="190">
        <f>תקן[[#This Row],[גודל מרכז]]</f>
        <v>120</v>
      </c>
      <c r="D1358" s="190" t="str">
        <f>תקן[[#This Row],[סוג פריט]]</f>
        <v>אביזרים</v>
      </c>
      <c r="E1358" s="190" t="str">
        <f>תקן[[#This Row],[קטגוריה]]</f>
        <v>חדר ניקיון</v>
      </c>
      <c r="F1358" s="177" t="str">
        <f>תקן[[#This Row],[תיאור הפריט]]</f>
        <v>עגלת ניקיון</v>
      </c>
      <c r="G1358" s="190">
        <f>תקן[[#This Row],[עלות פריט]]</f>
        <v>750</v>
      </c>
      <c r="H1358" s="190">
        <f>תקן[[#This Row],[כמות]]</f>
        <v>1</v>
      </c>
      <c r="I1358" s="190">
        <f>תקן[[#This Row],[סהכ עלות]]</f>
        <v>750</v>
      </c>
      <c r="J1358" s="191"/>
      <c r="K1358" s="179" t="str">
        <f t="shared" si="241"/>
        <v>עגלת ניקיון</v>
      </c>
      <c r="L1358" s="180"/>
      <c r="M1358" s="181">
        <f t="shared" si="239"/>
        <v>-1</v>
      </c>
      <c r="N1358" s="181">
        <f t="shared" si="240"/>
        <v>0</v>
      </c>
      <c r="O1358" s="180"/>
      <c r="P1358" s="192"/>
      <c r="Q1358" s="185" t="str">
        <f t="shared" si="246"/>
        <v>תשושים-אופק</v>
      </c>
      <c r="R1358" s="185">
        <f t="shared" si="247"/>
        <v>120</v>
      </c>
      <c r="S1358" s="185" t="str">
        <f t="shared" si="248"/>
        <v>אביזרים</v>
      </c>
      <c r="T1358" s="186" t="str">
        <f t="shared" si="249"/>
        <v>עגלת ניקיון</v>
      </c>
      <c r="U1358" s="187">
        <f t="shared" si="243"/>
        <v>0</v>
      </c>
      <c r="V1358" s="181">
        <f t="shared" si="244"/>
        <v>-1</v>
      </c>
      <c r="W1358" s="181">
        <f t="shared" si="245"/>
        <v>750</v>
      </c>
      <c r="X1358" s="181">
        <f t="shared" si="242"/>
        <v>0</v>
      </c>
      <c r="Y1358" s="193"/>
      <c r="AA1358" s="189" t="str">
        <f>'טבלה מרכזת תקן מקור'!A1358</f>
        <v>תשושים-אופק</v>
      </c>
      <c r="AB1358" s="189">
        <f>'טבלה מרכזת תקן מקור'!B1358</f>
        <v>120</v>
      </c>
      <c r="AC1358" s="189" t="str">
        <f>'טבלה מרכזת תקן מקור'!C1358</f>
        <v>אביזרים</v>
      </c>
      <c r="AD1358" s="189" t="str">
        <f>'טבלה מרכזת תקן מקור'!D1358</f>
        <v>חדר ניקיון</v>
      </c>
      <c r="AE1358" s="189" t="str">
        <f>'טבלה מרכזת תקן מקור'!E1358</f>
        <v>עגלת ניקיון</v>
      </c>
      <c r="AF1358" s="189">
        <f>'טבלה מרכזת תקן מקור'!F1358</f>
        <v>750</v>
      </c>
      <c r="AG1358" s="189">
        <f>'טבלה מרכזת תקן מקור'!G1358</f>
        <v>1</v>
      </c>
      <c r="AH1358" s="189">
        <f>'טבלה מרכזת תקן מקור'!H1358</f>
        <v>750</v>
      </c>
    </row>
    <row r="1359" spans="2:34" ht="15" thickBot="1" x14ac:dyDescent="0.25">
      <c r="B1359" s="190" t="str">
        <f>תקן[[#This Row],[סוג מרכז]]</f>
        <v>תשושים-אופק</v>
      </c>
      <c r="C1359" s="190">
        <f>תקן[[#This Row],[גודל מרכז]]</f>
        <v>120</v>
      </c>
      <c r="D1359" s="190" t="str">
        <f>תקן[[#This Row],[סוג פריט]]</f>
        <v>אביזרים</v>
      </c>
      <c r="E1359" s="190" t="str">
        <f>תקן[[#This Row],[קטגוריה]]</f>
        <v>חדר ניקיון</v>
      </c>
      <c r="F1359" s="177" t="str">
        <f>תקן[[#This Row],[תיאור הפריט]]</f>
        <v>פח אשפה</v>
      </c>
      <c r="G1359" s="190">
        <f>תקן[[#This Row],[עלות פריט]]</f>
        <v>150</v>
      </c>
      <c r="H1359" s="190">
        <f>תקן[[#This Row],[כמות]]</f>
        <v>1</v>
      </c>
      <c r="I1359" s="190">
        <f>תקן[[#This Row],[סהכ עלות]]</f>
        <v>150</v>
      </c>
      <c r="J1359" s="191"/>
      <c r="K1359" s="179" t="str">
        <f t="shared" si="241"/>
        <v>פח אשפה</v>
      </c>
      <c r="L1359" s="180"/>
      <c r="M1359" s="181">
        <f t="shared" si="239"/>
        <v>-1</v>
      </c>
      <c r="N1359" s="181">
        <f t="shared" si="240"/>
        <v>0</v>
      </c>
      <c r="O1359" s="180"/>
      <c r="P1359" s="192"/>
      <c r="Q1359" s="185" t="str">
        <f t="shared" si="246"/>
        <v>תשושים-אופק</v>
      </c>
      <c r="R1359" s="185">
        <f t="shared" si="247"/>
        <v>120</v>
      </c>
      <c r="S1359" s="185" t="str">
        <f t="shared" si="248"/>
        <v>אביזרים</v>
      </c>
      <c r="T1359" s="186" t="str">
        <f t="shared" si="249"/>
        <v>פח אשפה</v>
      </c>
      <c r="U1359" s="187">
        <f t="shared" si="243"/>
        <v>0</v>
      </c>
      <c r="V1359" s="181">
        <f t="shared" si="244"/>
        <v>-1</v>
      </c>
      <c r="W1359" s="181">
        <f t="shared" si="245"/>
        <v>150</v>
      </c>
      <c r="X1359" s="181">
        <f t="shared" si="242"/>
        <v>0</v>
      </c>
      <c r="Y1359" s="193"/>
      <c r="AA1359" s="189" t="str">
        <f>'טבלה מרכזת תקן מקור'!A1359</f>
        <v>תשושים-אופק</v>
      </c>
      <c r="AB1359" s="189">
        <f>'טבלה מרכזת תקן מקור'!B1359</f>
        <v>120</v>
      </c>
      <c r="AC1359" s="189" t="str">
        <f>'טבלה מרכזת תקן מקור'!C1359</f>
        <v>אביזרים</v>
      </c>
      <c r="AD1359" s="189" t="str">
        <f>'טבלה מרכזת תקן מקור'!D1359</f>
        <v>חדר ניקיון</v>
      </c>
      <c r="AE1359" s="189" t="str">
        <f>'טבלה מרכזת תקן מקור'!E1359</f>
        <v>פח אשפה</v>
      </c>
      <c r="AF1359" s="189">
        <f>'טבלה מרכזת תקן מקור'!F1359</f>
        <v>150</v>
      </c>
      <c r="AG1359" s="189">
        <f>'טבלה מרכזת תקן מקור'!G1359</f>
        <v>1</v>
      </c>
      <c r="AH1359" s="189">
        <f>'טבלה מרכזת תקן מקור'!H1359</f>
        <v>150</v>
      </c>
    </row>
    <row r="1360" spans="2:34" ht="15" thickBot="1" x14ac:dyDescent="0.25">
      <c r="B1360" s="190" t="str">
        <f>תקן[[#This Row],[סוג מרכז]]</f>
        <v>תשושים-אופק</v>
      </c>
      <c r="C1360" s="190">
        <f>תקן[[#This Row],[גודל מרכז]]</f>
        <v>120</v>
      </c>
      <c r="D1360" s="190" t="str">
        <f>תקן[[#This Row],[סוג פריט]]</f>
        <v>אביזרים</v>
      </c>
      <c r="E1360" s="190" t="str">
        <f>תקן[[#This Row],[קטגוריה]]</f>
        <v>חדר רחצה</v>
      </c>
      <c r="F1360" s="177" t="str">
        <f>תקן[[#This Row],[תיאור הפריט]]</f>
        <v>פח אשפה</v>
      </c>
      <c r="G1360" s="190">
        <f>תקן[[#This Row],[עלות פריט]]</f>
        <v>150</v>
      </c>
      <c r="H1360" s="190">
        <f>תקן[[#This Row],[כמות]]</f>
        <v>2</v>
      </c>
      <c r="I1360" s="190">
        <f>תקן[[#This Row],[סהכ עלות]]</f>
        <v>300</v>
      </c>
      <c r="J1360" s="191"/>
      <c r="K1360" s="179" t="str">
        <f t="shared" si="241"/>
        <v>פח אשפה</v>
      </c>
      <c r="L1360" s="180"/>
      <c r="M1360" s="181">
        <f t="shared" si="239"/>
        <v>-2</v>
      </c>
      <c r="N1360" s="181">
        <f t="shared" si="240"/>
        <v>0</v>
      </c>
      <c r="O1360" s="180"/>
      <c r="P1360" s="192"/>
      <c r="Q1360" s="185" t="str">
        <f t="shared" si="246"/>
        <v>תשושים-אופק</v>
      </c>
      <c r="R1360" s="185">
        <f t="shared" si="247"/>
        <v>120</v>
      </c>
      <c r="S1360" s="185" t="str">
        <f t="shared" si="248"/>
        <v>אביזרים</v>
      </c>
      <c r="T1360" s="186" t="str">
        <f t="shared" si="249"/>
        <v>פח אשפה</v>
      </c>
      <c r="U1360" s="187">
        <f t="shared" si="243"/>
        <v>0</v>
      </c>
      <c r="V1360" s="181">
        <f t="shared" si="244"/>
        <v>-2</v>
      </c>
      <c r="W1360" s="181">
        <f t="shared" si="245"/>
        <v>150</v>
      </c>
      <c r="X1360" s="181">
        <f t="shared" si="242"/>
        <v>0</v>
      </c>
      <c r="Y1360" s="193"/>
      <c r="AA1360" s="189" t="str">
        <f>'טבלה מרכזת תקן מקור'!A1360</f>
        <v>תשושים-אופק</v>
      </c>
      <c r="AB1360" s="189">
        <f>'טבלה מרכזת תקן מקור'!B1360</f>
        <v>120</v>
      </c>
      <c r="AC1360" s="189" t="str">
        <f>'טבלה מרכזת תקן מקור'!C1360</f>
        <v>אביזרים</v>
      </c>
      <c r="AD1360" s="189" t="str">
        <f>'טבלה מרכזת תקן מקור'!D1360</f>
        <v>חדר רחצה</v>
      </c>
      <c r="AE1360" s="189" t="str">
        <f>'טבלה מרכזת תקן מקור'!E1360</f>
        <v>פח אשפה</v>
      </c>
      <c r="AF1360" s="189">
        <f>'טבלה מרכזת תקן מקור'!F1360</f>
        <v>150</v>
      </c>
      <c r="AG1360" s="189">
        <f>'טבלה מרכזת תקן מקור'!G1360</f>
        <v>2</v>
      </c>
      <c r="AH1360" s="189">
        <f>'טבלה מרכזת תקן מקור'!H1360</f>
        <v>300</v>
      </c>
    </row>
    <row r="1361" spans="2:34" ht="15" thickBot="1" x14ac:dyDescent="0.25">
      <c r="B1361" s="190" t="str">
        <f>תקן[[#This Row],[סוג מרכז]]</f>
        <v>תשושים-אופק</v>
      </c>
      <c r="C1361" s="190">
        <f>תקן[[#This Row],[גודל מרכז]]</f>
        <v>120</v>
      </c>
      <c r="D1361" s="190" t="str">
        <f>תקן[[#This Row],[סוג פריט]]</f>
        <v>אביזרים</v>
      </c>
      <c r="E1361" s="190" t="str">
        <f>תקן[[#This Row],[קטגוריה]]</f>
        <v>חדרי פעילות/תעסוקה</v>
      </c>
      <c r="F1361" s="177" t="str">
        <f>תקן[[#This Row],[תיאור הפריט]]</f>
        <v>פח אשפה</v>
      </c>
      <c r="G1361" s="190">
        <f>תקן[[#This Row],[עלות פריט]]</f>
        <v>150</v>
      </c>
      <c r="H1361" s="190">
        <f>תקן[[#This Row],[כמות]]</f>
        <v>8</v>
      </c>
      <c r="I1361" s="190">
        <f>תקן[[#This Row],[סהכ עלות]]</f>
        <v>1200</v>
      </c>
      <c r="J1361" s="191"/>
      <c r="K1361" s="179" t="str">
        <f t="shared" si="241"/>
        <v>פח אשפה</v>
      </c>
      <c r="L1361" s="180"/>
      <c r="M1361" s="181">
        <f t="shared" si="239"/>
        <v>-8</v>
      </c>
      <c r="N1361" s="181">
        <f t="shared" si="240"/>
        <v>0</v>
      </c>
      <c r="O1361" s="180"/>
      <c r="P1361" s="192"/>
      <c r="Q1361" s="185" t="str">
        <f t="shared" si="246"/>
        <v>תשושים-אופק</v>
      </c>
      <c r="R1361" s="185">
        <f t="shared" si="247"/>
        <v>120</v>
      </c>
      <c r="S1361" s="185" t="str">
        <f t="shared" si="248"/>
        <v>אביזרים</v>
      </c>
      <c r="T1361" s="186" t="str">
        <f t="shared" si="249"/>
        <v>פח אשפה</v>
      </c>
      <c r="U1361" s="187">
        <f t="shared" si="243"/>
        <v>0</v>
      </c>
      <c r="V1361" s="181">
        <f t="shared" si="244"/>
        <v>-8</v>
      </c>
      <c r="W1361" s="181">
        <f t="shared" si="245"/>
        <v>150</v>
      </c>
      <c r="X1361" s="181">
        <f t="shared" si="242"/>
        <v>0</v>
      </c>
      <c r="Y1361" s="193"/>
      <c r="AA1361" s="189" t="str">
        <f>'טבלה מרכזת תקן מקור'!A1361</f>
        <v>תשושים-אופק</v>
      </c>
      <c r="AB1361" s="189">
        <f>'טבלה מרכזת תקן מקור'!B1361</f>
        <v>120</v>
      </c>
      <c r="AC1361" s="189" t="str">
        <f>'טבלה מרכזת תקן מקור'!C1361</f>
        <v>אביזרים</v>
      </c>
      <c r="AD1361" s="189" t="str">
        <f>'טבלה מרכזת תקן מקור'!D1361</f>
        <v>חדרי פעילות/תעסוקה</v>
      </c>
      <c r="AE1361" s="189" t="str">
        <f>'טבלה מרכזת תקן מקור'!E1361</f>
        <v>פח אשפה</v>
      </c>
      <c r="AF1361" s="189">
        <f>'טבלה מרכזת תקן מקור'!F1361</f>
        <v>150</v>
      </c>
      <c r="AG1361" s="189">
        <f>'טבלה מרכזת תקן מקור'!G1361</f>
        <v>8</v>
      </c>
      <c r="AH1361" s="189">
        <f>'טבלה מרכזת תקן מקור'!H1361</f>
        <v>1200</v>
      </c>
    </row>
    <row r="1362" spans="2:34" ht="29.25" thickBot="1" x14ac:dyDescent="0.25">
      <c r="B1362" s="190" t="str">
        <f>תקן[[#This Row],[סוג מרכז]]</f>
        <v>תשושים-אופק</v>
      </c>
      <c r="C1362" s="190">
        <f>תקן[[#This Row],[גודל מרכז]]</f>
        <v>120</v>
      </c>
      <c r="D1362" s="190" t="str">
        <f>תקן[[#This Row],[סוג פריט]]</f>
        <v>אביזרים</v>
      </c>
      <c r="E1362" s="190" t="str">
        <f>תקן[[#This Row],[קטגוריה]]</f>
        <v>חדר אוכל</v>
      </c>
      <c r="F1362" s="177" t="str">
        <f>תקן[[#This Row],[תיאור הפריט]]</f>
        <v>פריטי עיצוב, תמונות, מיכל צמחים וכדו' (תקציב)</v>
      </c>
      <c r="G1362" s="190">
        <f>תקן[[#This Row],[עלות פריט]]</f>
        <v>1000</v>
      </c>
      <c r="H1362" s="190">
        <f>תקן[[#This Row],[כמות]]</f>
        <v>8</v>
      </c>
      <c r="I1362" s="190">
        <f>תקן[[#This Row],[סהכ עלות]]</f>
        <v>8000</v>
      </c>
      <c r="J1362" s="191"/>
      <c r="K1362" s="179" t="str">
        <f t="shared" si="241"/>
        <v>פריטי עיצוב, תמונות, מיכל צמחים וכדו' (תקציב)</v>
      </c>
      <c r="L1362" s="180"/>
      <c r="M1362" s="181">
        <f t="shared" si="239"/>
        <v>-8</v>
      </c>
      <c r="N1362" s="181">
        <f t="shared" si="240"/>
        <v>0</v>
      </c>
      <c r="O1362" s="180"/>
      <c r="P1362" s="192"/>
      <c r="Q1362" s="185" t="str">
        <f t="shared" si="246"/>
        <v>תשושים-אופק</v>
      </c>
      <c r="R1362" s="185">
        <f t="shared" si="247"/>
        <v>120</v>
      </c>
      <c r="S1362" s="185" t="str">
        <f t="shared" si="248"/>
        <v>אביזרים</v>
      </c>
      <c r="T1362" s="186" t="str">
        <f t="shared" si="249"/>
        <v>פריטי עיצוב, תמונות, מיכל צמחים וכדו' (תקציב)</v>
      </c>
      <c r="U1362" s="187">
        <f t="shared" si="243"/>
        <v>0</v>
      </c>
      <c r="V1362" s="181">
        <f t="shared" si="244"/>
        <v>-8</v>
      </c>
      <c r="W1362" s="181">
        <f t="shared" si="245"/>
        <v>1000</v>
      </c>
      <c r="X1362" s="181">
        <f t="shared" si="242"/>
        <v>0</v>
      </c>
      <c r="Y1362" s="193"/>
      <c r="AA1362" s="189" t="str">
        <f>'טבלה מרכזת תקן מקור'!A1362</f>
        <v>תשושים-אופק</v>
      </c>
      <c r="AB1362" s="189">
        <f>'טבלה מרכזת תקן מקור'!B1362</f>
        <v>120</v>
      </c>
      <c r="AC1362" s="189" t="str">
        <f>'טבלה מרכזת תקן מקור'!C1362</f>
        <v>אביזרים</v>
      </c>
      <c r="AD1362" s="189" t="str">
        <f>'טבלה מרכזת תקן מקור'!D1362</f>
        <v>חדר אוכל</v>
      </c>
      <c r="AE1362" s="189" t="str">
        <f>'טבלה מרכזת תקן מקור'!E1362</f>
        <v>פריטי עיצוב, תמונות, מיכל צמחים וכדו' (תקציב)</v>
      </c>
      <c r="AF1362" s="189">
        <f>'טבלה מרכזת תקן מקור'!F1362</f>
        <v>1000</v>
      </c>
      <c r="AG1362" s="189">
        <f>'טבלה מרכזת תקן מקור'!G1362</f>
        <v>8</v>
      </c>
      <c r="AH1362" s="189">
        <f>'טבלה מרכזת תקן מקור'!H1362</f>
        <v>8000</v>
      </c>
    </row>
    <row r="1363" spans="2:34" ht="15" thickBot="1" x14ac:dyDescent="0.25">
      <c r="B1363" s="190" t="str">
        <f>תקן[[#This Row],[סוג מרכז]]</f>
        <v>תשושים-אופק</v>
      </c>
      <c r="C1363" s="190">
        <f>תקן[[#This Row],[גודל מרכז]]</f>
        <v>120</v>
      </c>
      <c r="D1363" s="190" t="str">
        <f>תקן[[#This Row],[סוג פריט]]</f>
        <v>אביזרים</v>
      </c>
      <c r="E1363" s="190" t="str">
        <f>תקן[[#This Row],[קטגוריה]]</f>
        <v>חדר רחצה</v>
      </c>
      <c r="F1363" s="177" t="str">
        <f>תקן[[#This Row],[תיאור הפריט]]</f>
        <v>קולב בגדים</v>
      </c>
      <c r="G1363" s="190">
        <f>תקן[[#This Row],[עלות פריט]]</f>
        <v>300</v>
      </c>
      <c r="H1363" s="190">
        <f>תקן[[#This Row],[כמות]]</f>
        <v>2</v>
      </c>
      <c r="I1363" s="190">
        <f>תקן[[#This Row],[סהכ עלות]]</f>
        <v>600</v>
      </c>
      <c r="J1363" s="191"/>
      <c r="K1363" s="179" t="str">
        <f t="shared" si="241"/>
        <v>קולב בגדים</v>
      </c>
      <c r="L1363" s="180"/>
      <c r="M1363" s="181">
        <f t="shared" si="239"/>
        <v>-2</v>
      </c>
      <c r="N1363" s="181">
        <f t="shared" si="240"/>
        <v>0</v>
      </c>
      <c r="O1363" s="180"/>
      <c r="P1363" s="192"/>
      <c r="Q1363" s="185" t="str">
        <f t="shared" si="246"/>
        <v>תשושים-אופק</v>
      </c>
      <c r="R1363" s="185">
        <f t="shared" si="247"/>
        <v>120</v>
      </c>
      <c r="S1363" s="185" t="str">
        <f t="shared" si="248"/>
        <v>אביזרים</v>
      </c>
      <c r="T1363" s="186" t="str">
        <f t="shared" si="249"/>
        <v>קולב בגדים</v>
      </c>
      <c r="U1363" s="187">
        <f t="shared" si="243"/>
        <v>0</v>
      </c>
      <c r="V1363" s="181">
        <f t="shared" si="244"/>
        <v>-2</v>
      </c>
      <c r="W1363" s="181">
        <f t="shared" si="245"/>
        <v>300</v>
      </c>
      <c r="X1363" s="181">
        <f t="shared" si="242"/>
        <v>0</v>
      </c>
      <c r="Y1363" s="193"/>
      <c r="AA1363" s="189" t="str">
        <f>'טבלה מרכזת תקן מקור'!A1363</f>
        <v>תשושים-אופק</v>
      </c>
      <c r="AB1363" s="189">
        <f>'טבלה מרכזת תקן מקור'!B1363</f>
        <v>120</v>
      </c>
      <c r="AC1363" s="189" t="str">
        <f>'טבלה מרכזת תקן מקור'!C1363</f>
        <v>אביזרים</v>
      </c>
      <c r="AD1363" s="189" t="str">
        <f>'טבלה מרכזת תקן מקור'!D1363</f>
        <v>חדר רחצה</v>
      </c>
      <c r="AE1363" s="189" t="str">
        <f>'טבלה מרכזת תקן מקור'!E1363</f>
        <v>קולב בגדים</v>
      </c>
      <c r="AF1363" s="189">
        <f>'טבלה מרכזת תקן מקור'!F1363</f>
        <v>300</v>
      </c>
      <c r="AG1363" s="189">
        <f>'טבלה מרכזת תקן מקור'!G1363</f>
        <v>2</v>
      </c>
      <c r="AH1363" s="189">
        <f>'טבלה מרכזת תקן מקור'!H1363</f>
        <v>600</v>
      </c>
    </row>
    <row r="1364" spans="2:34" ht="15" thickBot="1" x14ac:dyDescent="0.25">
      <c r="B1364" s="190" t="str">
        <f>תקן[[#This Row],[סוג מרכז]]</f>
        <v>תשושים-אופק</v>
      </c>
      <c r="C1364" s="190">
        <f>תקן[[#This Row],[גודל מרכז]]</f>
        <v>120</v>
      </c>
      <c r="D1364" s="190" t="str">
        <f>תקן[[#This Row],[סוג פריט]]</f>
        <v>אביזרים</v>
      </c>
      <c r="E1364" s="190" t="str">
        <f>תקן[[#This Row],[קטגוריה]]</f>
        <v>חדרי צוות/רב תחומי</v>
      </c>
      <c r="F1364" s="177" t="str">
        <f>תקן[[#This Row],[תיאור הפריט]]</f>
        <v>קולב בגדים</v>
      </c>
      <c r="G1364" s="190">
        <f>תקן[[#This Row],[עלות פריט]]</f>
        <v>300</v>
      </c>
      <c r="H1364" s="190">
        <f>תקן[[#This Row],[כמות]]</f>
        <v>1</v>
      </c>
      <c r="I1364" s="190">
        <f>תקן[[#This Row],[סהכ עלות]]</f>
        <v>300</v>
      </c>
      <c r="J1364" s="191"/>
      <c r="K1364" s="179" t="str">
        <f t="shared" si="241"/>
        <v>קולב בגדים</v>
      </c>
      <c r="L1364" s="180"/>
      <c r="M1364" s="181">
        <f t="shared" si="239"/>
        <v>-1</v>
      </c>
      <c r="N1364" s="181">
        <f t="shared" si="240"/>
        <v>0</v>
      </c>
      <c r="O1364" s="180"/>
      <c r="P1364" s="192"/>
      <c r="Q1364" s="185" t="str">
        <f t="shared" si="246"/>
        <v>תשושים-אופק</v>
      </c>
      <c r="R1364" s="185">
        <f t="shared" si="247"/>
        <v>120</v>
      </c>
      <c r="S1364" s="185" t="str">
        <f t="shared" si="248"/>
        <v>אביזרים</v>
      </c>
      <c r="T1364" s="186" t="str">
        <f t="shared" si="249"/>
        <v>קולב בגדים</v>
      </c>
      <c r="U1364" s="187">
        <f t="shared" si="243"/>
        <v>0</v>
      </c>
      <c r="V1364" s="181">
        <f t="shared" si="244"/>
        <v>-1</v>
      </c>
      <c r="W1364" s="181">
        <f t="shared" si="245"/>
        <v>300</v>
      </c>
      <c r="X1364" s="181">
        <f t="shared" si="242"/>
        <v>0</v>
      </c>
      <c r="Y1364" s="193"/>
      <c r="AA1364" s="189" t="str">
        <f>'טבלה מרכזת תקן מקור'!A1364</f>
        <v>תשושים-אופק</v>
      </c>
      <c r="AB1364" s="189">
        <f>'טבלה מרכזת תקן מקור'!B1364</f>
        <v>120</v>
      </c>
      <c r="AC1364" s="189" t="str">
        <f>'טבלה מרכזת תקן מקור'!C1364</f>
        <v>אביזרים</v>
      </c>
      <c r="AD1364" s="189" t="str">
        <f>'טבלה מרכזת תקן מקור'!D1364</f>
        <v>חדרי צוות/רב תחומי</v>
      </c>
      <c r="AE1364" s="189" t="str">
        <f>'טבלה מרכזת תקן מקור'!E1364</f>
        <v>קולב בגדים</v>
      </c>
      <c r="AF1364" s="189">
        <f>'טבלה מרכזת תקן מקור'!F1364</f>
        <v>300</v>
      </c>
      <c r="AG1364" s="189">
        <f>'טבלה מרכזת תקן מקור'!G1364</f>
        <v>1</v>
      </c>
      <c r="AH1364" s="189">
        <f>'טבלה מרכזת תקן מקור'!H1364</f>
        <v>300</v>
      </c>
    </row>
    <row r="1365" spans="2:34" ht="15" thickBot="1" x14ac:dyDescent="0.25">
      <c r="B1365" s="190" t="str">
        <f>תקן[[#This Row],[סוג מרכז]]</f>
        <v>תשושים-אופק</v>
      </c>
      <c r="C1365" s="190">
        <f>תקן[[#This Row],[גודל מרכז]]</f>
        <v>120</v>
      </c>
      <c r="D1365" s="190" t="str">
        <f>תקן[[#This Row],[סוג פריט]]</f>
        <v>אביזרים</v>
      </c>
      <c r="E1365" s="190" t="str">
        <f>תקן[[#This Row],[קטגוריה]]</f>
        <v>מכבסה</v>
      </c>
      <c r="F1365" s="177" t="str">
        <f>תקן[[#This Row],[תיאור הפריט]]</f>
        <v>קרש גיהוץ + מגהץ</v>
      </c>
      <c r="G1365" s="190">
        <f>תקן[[#This Row],[עלות פריט]]</f>
        <v>1000</v>
      </c>
      <c r="H1365" s="190">
        <f>תקן[[#This Row],[כמות]]</f>
        <v>1</v>
      </c>
      <c r="I1365" s="190">
        <f>תקן[[#This Row],[סהכ עלות]]</f>
        <v>1000</v>
      </c>
      <c r="J1365" s="191"/>
      <c r="K1365" s="179" t="str">
        <f t="shared" si="241"/>
        <v>קרש גיהוץ + מגהץ</v>
      </c>
      <c r="L1365" s="180"/>
      <c r="M1365" s="181">
        <f t="shared" si="239"/>
        <v>-1</v>
      </c>
      <c r="N1365" s="181">
        <f t="shared" si="240"/>
        <v>0</v>
      </c>
      <c r="O1365" s="180"/>
      <c r="P1365" s="192"/>
      <c r="Q1365" s="185" t="str">
        <f t="shared" si="246"/>
        <v>תשושים-אופק</v>
      </c>
      <c r="R1365" s="185">
        <f t="shared" si="247"/>
        <v>120</v>
      </c>
      <c r="S1365" s="185" t="str">
        <f t="shared" si="248"/>
        <v>אביזרים</v>
      </c>
      <c r="T1365" s="186" t="str">
        <f t="shared" si="249"/>
        <v>קרש גיהוץ + מגהץ</v>
      </c>
      <c r="U1365" s="187">
        <f t="shared" si="243"/>
        <v>0</v>
      </c>
      <c r="V1365" s="181">
        <f t="shared" si="244"/>
        <v>-1</v>
      </c>
      <c r="W1365" s="181">
        <f t="shared" si="245"/>
        <v>1000</v>
      </c>
      <c r="X1365" s="181">
        <f t="shared" si="242"/>
        <v>0</v>
      </c>
      <c r="Y1365" s="193"/>
      <c r="AA1365" s="189" t="str">
        <f>'טבלה מרכזת תקן מקור'!A1365</f>
        <v>תשושים-אופק</v>
      </c>
      <c r="AB1365" s="189">
        <f>'טבלה מרכזת תקן מקור'!B1365</f>
        <v>120</v>
      </c>
      <c r="AC1365" s="189" t="str">
        <f>'טבלה מרכזת תקן מקור'!C1365</f>
        <v>אביזרים</v>
      </c>
      <c r="AD1365" s="189" t="str">
        <f>'טבלה מרכזת תקן מקור'!D1365</f>
        <v>מכבסה</v>
      </c>
      <c r="AE1365" s="189" t="str">
        <f>'טבלה מרכזת תקן מקור'!E1365</f>
        <v>קרש גיהוץ + מגהץ</v>
      </c>
      <c r="AF1365" s="189">
        <f>'טבלה מרכזת תקן מקור'!F1365</f>
        <v>1000</v>
      </c>
      <c r="AG1365" s="189">
        <f>'טבלה מרכזת תקן מקור'!G1365</f>
        <v>1</v>
      </c>
      <c r="AH1365" s="189">
        <f>'טבלה מרכזת תקן מקור'!H1365</f>
        <v>1000</v>
      </c>
    </row>
    <row r="1366" spans="2:34" ht="15" thickBot="1" x14ac:dyDescent="0.25">
      <c r="B1366" s="190" t="str">
        <f>תקן[[#This Row],[סוג מרכז]]</f>
        <v>תשושים-אופק</v>
      </c>
      <c r="C1366" s="190">
        <f>תקן[[#This Row],[גודל מרכז]]</f>
        <v>120</v>
      </c>
      <c r="D1366" s="190" t="str">
        <f>תקן[[#This Row],[סוג פריט]]</f>
        <v>אביזרים</v>
      </c>
      <c r="E1366" s="190" t="str">
        <f>תקן[[#This Row],[קטגוריה]]</f>
        <v>חדר רחצה</v>
      </c>
      <c r="F1366" s="177" t="str">
        <f>תקן[[#This Row],[תיאור הפריט]]</f>
        <v>שטיח למניעת החלקה</v>
      </c>
      <c r="G1366" s="190">
        <f>תקן[[#This Row],[עלות פריט]]</f>
        <v>200</v>
      </c>
      <c r="H1366" s="190">
        <f>תקן[[#This Row],[כמות]]</f>
        <v>2</v>
      </c>
      <c r="I1366" s="190">
        <f>תקן[[#This Row],[סהכ עלות]]</f>
        <v>400</v>
      </c>
      <c r="J1366" s="191"/>
      <c r="K1366" s="179" t="str">
        <f t="shared" si="241"/>
        <v>שטיח למניעת החלקה</v>
      </c>
      <c r="L1366" s="180"/>
      <c r="M1366" s="181">
        <f t="shared" si="239"/>
        <v>-2</v>
      </c>
      <c r="N1366" s="181">
        <f t="shared" si="240"/>
        <v>0</v>
      </c>
      <c r="O1366" s="180"/>
      <c r="P1366" s="192"/>
      <c r="Q1366" s="185" t="str">
        <f t="shared" si="246"/>
        <v>תשושים-אופק</v>
      </c>
      <c r="R1366" s="185">
        <f t="shared" si="247"/>
        <v>120</v>
      </c>
      <c r="S1366" s="185" t="str">
        <f t="shared" si="248"/>
        <v>אביזרים</v>
      </c>
      <c r="T1366" s="186" t="str">
        <f t="shared" si="249"/>
        <v>שטיח למניעת החלקה</v>
      </c>
      <c r="U1366" s="187">
        <f t="shared" si="243"/>
        <v>0</v>
      </c>
      <c r="V1366" s="181">
        <f t="shared" si="244"/>
        <v>-2</v>
      </c>
      <c r="W1366" s="181">
        <f t="shared" si="245"/>
        <v>200</v>
      </c>
      <c r="X1366" s="181">
        <f t="shared" si="242"/>
        <v>0</v>
      </c>
      <c r="Y1366" s="193"/>
      <c r="AA1366" s="189" t="str">
        <f>'טבלה מרכזת תקן מקור'!A1366</f>
        <v>תשושים-אופק</v>
      </c>
      <c r="AB1366" s="189">
        <f>'טבלה מרכזת תקן מקור'!B1366</f>
        <v>120</v>
      </c>
      <c r="AC1366" s="189" t="str">
        <f>'טבלה מרכזת תקן מקור'!C1366</f>
        <v>אביזרים</v>
      </c>
      <c r="AD1366" s="189" t="str">
        <f>'טבלה מרכזת תקן מקור'!D1366</f>
        <v>חדר רחצה</v>
      </c>
      <c r="AE1366" s="189" t="str">
        <f>'טבלה מרכזת תקן מקור'!E1366</f>
        <v>שטיח למניעת החלקה</v>
      </c>
      <c r="AF1366" s="189">
        <f>'טבלה מרכזת תקן מקור'!F1366</f>
        <v>200</v>
      </c>
      <c r="AG1366" s="189">
        <f>'טבלה מרכזת תקן מקור'!G1366</f>
        <v>2</v>
      </c>
      <c r="AH1366" s="189">
        <f>'טבלה מרכזת תקן מקור'!H1366</f>
        <v>400</v>
      </c>
    </row>
    <row r="1367" spans="2:34" ht="29.25" thickBot="1" x14ac:dyDescent="0.25">
      <c r="B1367" s="190" t="str">
        <f>תקן[[#This Row],[סוג מרכז]]</f>
        <v>תשושים-אופק</v>
      </c>
      <c r="C1367" s="190">
        <f>תקן[[#This Row],[גודל מרכז]]</f>
        <v>120</v>
      </c>
      <c r="D1367" s="190" t="str">
        <f>תקן[[#This Row],[סוג פריט]]</f>
        <v>אביזרים</v>
      </c>
      <c r="E1367" s="190" t="str">
        <f>תקן[[#This Row],[קטגוריה]]</f>
        <v>כללי</v>
      </c>
      <c r="F1367" s="177" t="str">
        <f>תקן[[#This Row],[תיאור הפריט]]</f>
        <v>שילוט חיצוני למרכז (תקציב)</v>
      </c>
      <c r="G1367" s="190">
        <f>תקן[[#This Row],[עלות פריט]]</f>
        <v>8000</v>
      </c>
      <c r="H1367" s="190">
        <f>תקן[[#This Row],[כמות]]</f>
        <v>1</v>
      </c>
      <c r="I1367" s="190">
        <f>תקן[[#This Row],[סהכ עלות]]</f>
        <v>8000</v>
      </c>
      <c r="J1367" s="191"/>
      <c r="K1367" s="179" t="str">
        <f t="shared" si="241"/>
        <v>שילוט חיצוני למרכז (תקציב)</v>
      </c>
      <c r="L1367" s="180"/>
      <c r="M1367" s="181">
        <f t="shared" si="239"/>
        <v>-1</v>
      </c>
      <c r="N1367" s="181">
        <f t="shared" si="240"/>
        <v>0</v>
      </c>
      <c r="O1367" s="180"/>
      <c r="P1367" s="192"/>
      <c r="Q1367" s="185" t="str">
        <f t="shared" si="246"/>
        <v>תשושים-אופק</v>
      </c>
      <c r="R1367" s="185">
        <f t="shared" si="247"/>
        <v>120</v>
      </c>
      <c r="S1367" s="185" t="str">
        <f t="shared" si="248"/>
        <v>אביזרים</v>
      </c>
      <c r="T1367" s="186" t="str">
        <f t="shared" si="249"/>
        <v>שילוט חיצוני למרכז (תקציב)</v>
      </c>
      <c r="U1367" s="187">
        <f t="shared" si="243"/>
        <v>0</v>
      </c>
      <c r="V1367" s="181">
        <f t="shared" si="244"/>
        <v>-1</v>
      </c>
      <c r="W1367" s="181">
        <f t="shared" si="245"/>
        <v>8000</v>
      </c>
      <c r="X1367" s="181">
        <f t="shared" si="242"/>
        <v>0</v>
      </c>
      <c r="Y1367" s="193"/>
      <c r="AA1367" s="189" t="str">
        <f>'טבלה מרכזת תקן מקור'!A1367</f>
        <v>תשושים-אופק</v>
      </c>
      <c r="AB1367" s="189">
        <f>'טבלה מרכזת תקן מקור'!B1367</f>
        <v>120</v>
      </c>
      <c r="AC1367" s="189" t="str">
        <f>'טבלה מרכזת תקן מקור'!C1367</f>
        <v>אביזרים</v>
      </c>
      <c r="AD1367" s="189" t="str">
        <f>'טבלה מרכזת תקן מקור'!D1367</f>
        <v>כללי</v>
      </c>
      <c r="AE1367" s="189" t="str">
        <f>'טבלה מרכזת תקן מקור'!E1367</f>
        <v>שילוט חיצוני למרכז (תקציב)</v>
      </c>
      <c r="AF1367" s="189">
        <f>'טבלה מרכזת תקן מקור'!F1367</f>
        <v>8000</v>
      </c>
      <c r="AG1367" s="189">
        <f>'טבלה מרכזת תקן מקור'!G1367</f>
        <v>1</v>
      </c>
      <c r="AH1367" s="189">
        <f>'טבלה מרכזת תקן מקור'!H1367</f>
        <v>8000</v>
      </c>
    </row>
    <row r="1368" spans="2:34" ht="15" thickBot="1" x14ac:dyDescent="0.25">
      <c r="B1368" s="190" t="str">
        <f>תקן[[#This Row],[סוג מרכז]]</f>
        <v>תשושים-אופק</v>
      </c>
      <c r="C1368" s="190">
        <f>תקן[[#This Row],[גודל מרכז]]</f>
        <v>120</v>
      </c>
      <c r="D1368" s="190" t="str">
        <f>תקן[[#This Row],[סוג פריט]]</f>
        <v>אביזרים</v>
      </c>
      <c r="E1368" s="190" t="str">
        <f>תקן[[#This Row],[קטגוריה]]</f>
        <v>כללי</v>
      </c>
      <c r="F1368" s="177" t="str">
        <f>תקן[[#This Row],[תיאור הפריט]]</f>
        <v>שעון נוכחות</v>
      </c>
      <c r="G1368" s="190">
        <f>תקן[[#This Row],[עלות פריט]]</f>
        <v>900</v>
      </c>
      <c r="H1368" s="190">
        <f>תקן[[#This Row],[כמות]]</f>
        <v>1</v>
      </c>
      <c r="I1368" s="190">
        <f>תקן[[#This Row],[סהכ עלות]]</f>
        <v>900</v>
      </c>
      <c r="J1368" s="191"/>
      <c r="K1368" s="179" t="str">
        <f t="shared" si="241"/>
        <v>שעון נוכחות</v>
      </c>
      <c r="L1368" s="180"/>
      <c r="M1368" s="181">
        <f t="shared" si="239"/>
        <v>-1</v>
      </c>
      <c r="N1368" s="181">
        <f t="shared" si="240"/>
        <v>0</v>
      </c>
      <c r="O1368" s="180"/>
      <c r="P1368" s="192"/>
      <c r="Q1368" s="185" t="str">
        <f t="shared" si="246"/>
        <v>תשושים-אופק</v>
      </c>
      <c r="R1368" s="185">
        <f t="shared" si="247"/>
        <v>120</v>
      </c>
      <c r="S1368" s="185" t="str">
        <f t="shared" si="248"/>
        <v>אביזרים</v>
      </c>
      <c r="T1368" s="186" t="str">
        <f t="shared" si="249"/>
        <v>שעון נוכחות</v>
      </c>
      <c r="U1368" s="187">
        <f t="shared" si="243"/>
        <v>0</v>
      </c>
      <c r="V1368" s="181">
        <f t="shared" si="244"/>
        <v>-1</v>
      </c>
      <c r="W1368" s="181">
        <f t="shared" si="245"/>
        <v>900</v>
      </c>
      <c r="X1368" s="181">
        <f t="shared" si="242"/>
        <v>0</v>
      </c>
      <c r="Y1368" s="193"/>
      <c r="AA1368" s="189" t="str">
        <f>'טבלה מרכזת תקן מקור'!A1368</f>
        <v>תשושים-אופק</v>
      </c>
      <c r="AB1368" s="189">
        <f>'טבלה מרכזת תקן מקור'!B1368</f>
        <v>120</v>
      </c>
      <c r="AC1368" s="189" t="str">
        <f>'טבלה מרכזת תקן מקור'!C1368</f>
        <v>אביזרים</v>
      </c>
      <c r="AD1368" s="189" t="str">
        <f>'טבלה מרכזת תקן מקור'!D1368</f>
        <v>כללי</v>
      </c>
      <c r="AE1368" s="189" t="str">
        <f>'טבלה מרכזת תקן מקור'!E1368</f>
        <v>שעון נוכחות</v>
      </c>
      <c r="AF1368" s="189">
        <f>'טבלה מרכזת תקן מקור'!F1368</f>
        <v>900</v>
      </c>
      <c r="AG1368" s="189">
        <f>'טבלה מרכזת תקן מקור'!G1368</f>
        <v>1</v>
      </c>
      <c r="AH1368" s="189">
        <f>'טבלה מרכזת תקן מקור'!H1368</f>
        <v>900</v>
      </c>
    </row>
    <row r="1369" spans="2:34" ht="15" thickBot="1" x14ac:dyDescent="0.25">
      <c r="B1369" s="190" t="str">
        <f>תקן[[#This Row],[סוג מרכז]]</f>
        <v>תשושים-אופק</v>
      </c>
      <c r="C1369" s="190">
        <f>תקן[[#This Row],[גודל מרכז]]</f>
        <v>120</v>
      </c>
      <c r="D1369" s="190" t="str">
        <f>תקן[[#This Row],[סוג פריט]]</f>
        <v>אביזרים</v>
      </c>
      <c r="E1369" s="190" t="str">
        <f>תקן[[#This Row],[קטגוריה]]</f>
        <v>כללי</v>
      </c>
      <c r="F1369" s="177" t="str">
        <f>תקן[[#This Row],[תיאור הפריט]]</f>
        <v>שעון קיר</v>
      </c>
      <c r="G1369" s="190">
        <f>תקן[[#This Row],[עלות פריט]]</f>
        <v>150</v>
      </c>
      <c r="H1369" s="190">
        <f>תקן[[#This Row],[כמות]]</f>
        <v>4</v>
      </c>
      <c r="I1369" s="190">
        <f>תקן[[#This Row],[סהכ עלות]]</f>
        <v>600</v>
      </c>
      <c r="J1369" s="191"/>
      <c r="K1369" s="179" t="str">
        <f t="shared" si="241"/>
        <v>שעון קיר</v>
      </c>
      <c r="L1369" s="180"/>
      <c r="M1369" s="181">
        <f t="shared" si="239"/>
        <v>-4</v>
      </c>
      <c r="N1369" s="181">
        <f t="shared" si="240"/>
        <v>0</v>
      </c>
      <c r="O1369" s="180"/>
      <c r="P1369" s="192"/>
      <c r="Q1369" s="185" t="str">
        <f t="shared" si="246"/>
        <v>תשושים-אופק</v>
      </c>
      <c r="R1369" s="185">
        <f t="shared" si="247"/>
        <v>120</v>
      </c>
      <c r="S1369" s="185" t="str">
        <f t="shared" si="248"/>
        <v>אביזרים</v>
      </c>
      <c r="T1369" s="186" t="str">
        <f t="shared" si="249"/>
        <v>שעון קיר</v>
      </c>
      <c r="U1369" s="187">
        <f t="shared" si="243"/>
        <v>0</v>
      </c>
      <c r="V1369" s="181">
        <f t="shared" si="244"/>
        <v>-4</v>
      </c>
      <c r="W1369" s="181">
        <f t="shared" si="245"/>
        <v>150</v>
      </c>
      <c r="X1369" s="181">
        <f t="shared" si="242"/>
        <v>0</v>
      </c>
      <c r="Y1369" s="193"/>
      <c r="AA1369" s="189" t="str">
        <f>'טבלה מרכזת תקן מקור'!A1369</f>
        <v>תשושים-אופק</v>
      </c>
      <c r="AB1369" s="189">
        <f>'טבלה מרכזת תקן מקור'!B1369</f>
        <v>120</v>
      </c>
      <c r="AC1369" s="189" t="str">
        <f>'טבלה מרכזת תקן מקור'!C1369</f>
        <v>אביזרים</v>
      </c>
      <c r="AD1369" s="189" t="str">
        <f>'טבלה מרכזת תקן מקור'!D1369</f>
        <v>כללי</v>
      </c>
      <c r="AE1369" s="189" t="str">
        <f>'טבלה מרכזת תקן מקור'!E1369</f>
        <v>שעון קיר</v>
      </c>
      <c r="AF1369" s="189">
        <f>'טבלה מרכזת תקן מקור'!F1369</f>
        <v>150</v>
      </c>
      <c r="AG1369" s="189">
        <f>'טבלה מרכזת תקן מקור'!G1369</f>
        <v>4</v>
      </c>
      <c r="AH1369" s="189">
        <f>'טבלה מרכזת תקן מקור'!H1369</f>
        <v>600</v>
      </c>
    </row>
    <row r="1370" spans="2:34" ht="29.25" thickBot="1" x14ac:dyDescent="0.25">
      <c r="B1370" s="190" t="str">
        <f>תקן[[#This Row],[סוג מרכז]]</f>
        <v>תשושים-אופק</v>
      </c>
      <c r="C1370" s="190">
        <f>תקן[[#This Row],[גודל מרכז]]</f>
        <v>120</v>
      </c>
      <c r="D1370" s="190" t="str">
        <f>תקן[[#This Row],[סוג פריט]]</f>
        <v>אביזרים</v>
      </c>
      <c r="E1370" s="190" t="str">
        <f>תקן[[#This Row],[קטגוריה]]</f>
        <v>כללי</v>
      </c>
      <c r="F1370" s="177" t="str">
        <f>תקן[[#This Row],[תיאור הפריט]]</f>
        <v>תמונות וקישוטי קיר (תקציב)</v>
      </c>
      <c r="G1370" s="190">
        <f>תקן[[#This Row],[עלות פריט]]</f>
        <v>2200</v>
      </c>
      <c r="H1370" s="190">
        <f>תקן[[#This Row],[כמות]]</f>
        <v>3</v>
      </c>
      <c r="I1370" s="190">
        <f>תקן[[#This Row],[סהכ עלות]]</f>
        <v>6600</v>
      </c>
      <c r="J1370" s="191"/>
      <c r="K1370" s="179" t="str">
        <f t="shared" si="241"/>
        <v>תמונות וקישוטי קיר (תקציב)</v>
      </c>
      <c r="L1370" s="180"/>
      <c r="M1370" s="181">
        <f t="shared" si="239"/>
        <v>-3</v>
      </c>
      <c r="N1370" s="181">
        <f t="shared" si="240"/>
        <v>0</v>
      </c>
      <c r="O1370" s="180"/>
      <c r="P1370" s="192"/>
      <c r="Q1370" s="185" t="str">
        <f t="shared" si="246"/>
        <v>תשושים-אופק</v>
      </c>
      <c r="R1370" s="185">
        <f t="shared" si="247"/>
        <v>120</v>
      </c>
      <c r="S1370" s="185" t="str">
        <f t="shared" si="248"/>
        <v>אביזרים</v>
      </c>
      <c r="T1370" s="186" t="str">
        <f t="shared" si="249"/>
        <v>תמונות וקישוטי קיר (תקציב)</v>
      </c>
      <c r="U1370" s="187">
        <f t="shared" si="243"/>
        <v>0</v>
      </c>
      <c r="V1370" s="181">
        <f t="shared" si="244"/>
        <v>-3</v>
      </c>
      <c r="W1370" s="181">
        <f t="shared" si="245"/>
        <v>2200</v>
      </c>
      <c r="X1370" s="181">
        <f t="shared" si="242"/>
        <v>0</v>
      </c>
      <c r="Y1370" s="193"/>
      <c r="AA1370" s="189" t="str">
        <f>'טבלה מרכזת תקן מקור'!A1370</f>
        <v>תשושים-אופק</v>
      </c>
      <c r="AB1370" s="189">
        <f>'טבלה מרכזת תקן מקור'!B1370</f>
        <v>120</v>
      </c>
      <c r="AC1370" s="189" t="str">
        <f>'טבלה מרכזת תקן מקור'!C1370</f>
        <v>אביזרים</v>
      </c>
      <c r="AD1370" s="189" t="str">
        <f>'טבלה מרכזת תקן מקור'!D1370</f>
        <v>כללי</v>
      </c>
      <c r="AE1370" s="189" t="str">
        <f>'טבלה מרכזת תקן מקור'!E1370</f>
        <v>תמונות וקישוטי קיר (תקציב)</v>
      </c>
      <c r="AF1370" s="189">
        <f>'טבלה מרכזת תקן מקור'!F1370</f>
        <v>2200</v>
      </c>
      <c r="AG1370" s="189">
        <f>'טבלה מרכזת תקן מקור'!G1370</f>
        <v>3</v>
      </c>
      <c r="AH1370" s="189">
        <f>'טבלה מרכזת תקן מקור'!H1370</f>
        <v>6600</v>
      </c>
    </row>
    <row r="1371" spans="2:34" ht="29.25" thickBot="1" x14ac:dyDescent="0.25">
      <c r="B1371" s="190" t="str">
        <f>תקן[[#This Row],[סוג מרכז]]</f>
        <v>תשושים-אופק</v>
      </c>
      <c r="C1371" s="190">
        <f>תקן[[#This Row],[גודל מרכז]]</f>
        <v>120</v>
      </c>
      <c r="D1371" s="190" t="str">
        <f>תקן[[#This Row],[סוג פריט]]</f>
        <v>מספרה/טיפוח חן</v>
      </c>
      <c r="E1371" s="190" t="str">
        <f>תקן[[#This Row],[קטגוריה]]</f>
        <v>מספרה/טיפוח חן</v>
      </c>
      <c r="F1371" s="177" t="str">
        <f>תקן[[#This Row],[תיאור הפריט]]</f>
        <v>ארון איחסון (רוחב 80-100 ס"מ)</v>
      </c>
      <c r="G1371" s="190">
        <f>תקן[[#This Row],[עלות פריט]]</f>
        <v>1000</v>
      </c>
      <c r="H1371" s="190">
        <f>תקן[[#This Row],[כמות]]</f>
        <v>1</v>
      </c>
      <c r="I1371" s="190">
        <f>תקן[[#This Row],[סהכ עלות]]</f>
        <v>1000</v>
      </c>
      <c r="J1371" s="191"/>
      <c r="K1371" s="179" t="str">
        <f t="shared" si="241"/>
        <v>ארון איחסון (רוחב 80-100 ס"מ)</v>
      </c>
      <c r="L1371" s="180"/>
      <c r="M1371" s="181">
        <f t="shared" si="239"/>
        <v>-1</v>
      </c>
      <c r="N1371" s="181">
        <f t="shared" si="240"/>
        <v>0</v>
      </c>
      <c r="O1371" s="180"/>
      <c r="P1371" s="192"/>
      <c r="Q1371" s="185" t="str">
        <f t="shared" si="246"/>
        <v>תשושים-אופק</v>
      </c>
      <c r="R1371" s="185">
        <f t="shared" si="247"/>
        <v>120</v>
      </c>
      <c r="S1371" s="185" t="str">
        <f t="shared" si="248"/>
        <v>מספרה/טיפוח חן</v>
      </c>
      <c r="T1371" s="186" t="str">
        <f t="shared" si="249"/>
        <v>ארון איחסון (רוחב 80-100 ס"מ)</v>
      </c>
      <c r="U1371" s="187">
        <f t="shared" si="243"/>
        <v>0</v>
      </c>
      <c r="V1371" s="181">
        <f t="shared" si="244"/>
        <v>-1</v>
      </c>
      <c r="W1371" s="181">
        <f t="shared" si="245"/>
        <v>1000</v>
      </c>
      <c r="X1371" s="181">
        <f t="shared" si="242"/>
        <v>0</v>
      </c>
      <c r="Y1371" s="193"/>
      <c r="AA1371" s="189" t="str">
        <f>'טבלה מרכזת תקן מקור'!A1371</f>
        <v>תשושים-אופק</v>
      </c>
      <c r="AB1371" s="189">
        <f>'טבלה מרכזת תקן מקור'!B1371</f>
        <v>120</v>
      </c>
      <c r="AC1371" s="189" t="str">
        <f>'טבלה מרכזת תקן מקור'!C1371</f>
        <v>מספרה/טיפוח חן</v>
      </c>
      <c r="AD1371" s="189" t="str">
        <f>'טבלה מרכזת תקן מקור'!D1371</f>
        <v>מספרה/טיפוח חן</v>
      </c>
      <c r="AE1371" s="189" t="str">
        <f>'טבלה מרכזת תקן מקור'!E1371</f>
        <v>ארון איחסון (רוחב 80-100 ס"מ)</v>
      </c>
      <c r="AF1371" s="189">
        <f>'טבלה מרכזת תקן מקור'!F1371</f>
        <v>1000</v>
      </c>
      <c r="AG1371" s="189">
        <f>'טבלה מרכזת תקן מקור'!G1371</f>
        <v>1</v>
      </c>
      <c r="AH1371" s="189">
        <f>'טבלה מרכזת תקן מקור'!H1371</f>
        <v>1000</v>
      </c>
    </row>
    <row r="1372" spans="2:34" ht="29.25" thickBot="1" x14ac:dyDescent="0.25">
      <c r="B1372" s="190" t="str">
        <f>תקן[[#This Row],[סוג מרכז]]</f>
        <v>תשושים-אופק</v>
      </c>
      <c r="C1372" s="190">
        <f>תקן[[#This Row],[גודל מרכז]]</f>
        <v>120</v>
      </c>
      <c r="D1372" s="190" t="str">
        <f>תקן[[#This Row],[סוג פריט]]</f>
        <v>מספרה/טיפוח חן</v>
      </c>
      <c r="E1372" s="190" t="str">
        <f>תקן[[#This Row],[קטגוריה]]</f>
        <v>מספרה/טיפוח חן</v>
      </c>
      <c r="F1372" s="177" t="str">
        <f>תקן[[#This Row],[תיאור הפריט]]</f>
        <v>ארון תחתון+כיור+ברז+משטח</v>
      </c>
      <c r="G1372" s="190">
        <f>תקן[[#This Row],[עלות פריט]]</f>
        <v>2500</v>
      </c>
      <c r="H1372" s="190">
        <f>תקן[[#This Row],[כמות]]</f>
        <v>1</v>
      </c>
      <c r="I1372" s="190">
        <f>תקן[[#This Row],[סהכ עלות]]</f>
        <v>2500</v>
      </c>
      <c r="J1372" s="191"/>
      <c r="K1372" s="179" t="str">
        <f t="shared" si="241"/>
        <v>ארון תחתון+כיור+ברז+משטח</v>
      </c>
      <c r="L1372" s="180"/>
      <c r="M1372" s="181">
        <f t="shared" si="239"/>
        <v>-1</v>
      </c>
      <c r="N1372" s="181">
        <f t="shared" si="240"/>
        <v>0</v>
      </c>
      <c r="O1372" s="180"/>
      <c r="P1372" s="192"/>
      <c r="Q1372" s="185" t="str">
        <f t="shared" si="246"/>
        <v>תשושים-אופק</v>
      </c>
      <c r="R1372" s="185">
        <f t="shared" si="247"/>
        <v>120</v>
      </c>
      <c r="S1372" s="185" t="str">
        <f t="shared" si="248"/>
        <v>מספרה/טיפוח חן</v>
      </c>
      <c r="T1372" s="186" t="str">
        <f t="shared" si="249"/>
        <v>ארון תחתון+כיור+ברז+משטח</v>
      </c>
      <c r="U1372" s="187">
        <f t="shared" si="243"/>
        <v>0</v>
      </c>
      <c r="V1372" s="181">
        <f t="shared" si="244"/>
        <v>-1</v>
      </c>
      <c r="W1372" s="181">
        <f t="shared" si="245"/>
        <v>2500</v>
      </c>
      <c r="X1372" s="181">
        <f t="shared" si="242"/>
        <v>0</v>
      </c>
      <c r="Y1372" s="193"/>
      <c r="AA1372" s="189" t="str">
        <f>'טבלה מרכזת תקן מקור'!A1372</f>
        <v>תשושים-אופק</v>
      </c>
      <c r="AB1372" s="189">
        <f>'טבלה מרכזת תקן מקור'!B1372</f>
        <v>120</v>
      </c>
      <c r="AC1372" s="189" t="str">
        <f>'טבלה מרכזת תקן מקור'!C1372</f>
        <v>מספרה/טיפוח חן</v>
      </c>
      <c r="AD1372" s="189" t="str">
        <f>'טבלה מרכזת תקן מקור'!D1372</f>
        <v>מספרה/טיפוח חן</v>
      </c>
      <c r="AE1372" s="189" t="str">
        <f>'טבלה מרכזת תקן מקור'!E1372</f>
        <v>ארון תחתון+כיור+ברז+משטח</v>
      </c>
      <c r="AF1372" s="189">
        <f>'טבלה מרכזת תקן מקור'!F1372</f>
        <v>2500</v>
      </c>
      <c r="AG1372" s="189">
        <f>'טבלה מרכזת תקן מקור'!G1372</f>
        <v>1</v>
      </c>
      <c r="AH1372" s="189">
        <f>'טבלה מרכזת תקן מקור'!H1372</f>
        <v>2500</v>
      </c>
    </row>
    <row r="1373" spans="2:34" ht="15" thickBot="1" x14ac:dyDescent="0.25">
      <c r="B1373" s="190" t="str">
        <f>תקן[[#This Row],[סוג מרכז]]</f>
        <v>תשושים-אופק</v>
      </c>
      <c r="C1373" s="190">
        <f>תקן[[#This Row],[גודל מרכז]]</f>
        <v>120</v>
      </c>
      <c r="D1373" s="190" t="str">
        <f>תקן[[#This Row],[סוג פריט]]</f>
        <v>מספרה/טיפוח חן</v>
      </c>
      <c r="E1373" s="190" t="str">
        <f>תקן[[#This Row],[קטגוריה]]</f>
        <v>מספרה/טיפוח חן</v>
      </c>
      <c r="F1373" s="177" t="str">
        <f>תקן[[#This Row],[תיאור הפריט]]</f>
        <v>דלפק עבודה למספרה</v>
      </c>
      <c r="G1373" s="190">
        <f>תקן[[#This Row],[עלות פריט]]</f>
        <v>2000</v>
      </c>
      <c r="H1373" s="190">
        <f>תקן[[#This Row],[כמות]]</f>
        <v>1</v>
      </c>
      <c r="I1373" s="190">
        <f>תקן[[#This Row],[סהכ עלות]]</f>
        <v>2000</v>
      </c>
      <c r="J1373" s="191"/>
      <c r="K1373" s="179" t="str">
        <f t="shared" si="241"/>
        <v>דלפק עבודה למספרה</v>
      </c>
      <c r="L1373" s="180"/>
      <c r="M1373" s="181">
        <f t="shared" si="239"/>
        <v>-1</v>
      </c>
      <c r="N1373" s="181">
        <f t="shared" si="240"/>
        <v>0</v>
      </c>
      <c r="O1373" s="180"/>
      <c r="P1373" s="192"/>
      <c r="Q1373" s="185" t="str">
        <f t="shared" si="246"/>
        <v>תשושים-אופק</v>
      </c>
      <c r="R1373" s="185">
        <f t="shared" si="247"/>
        <v>120</v>
      </c>
      <c r="S1373" s="185" t="str">
        <f t="shared" si="248"/>
        <v>מספרה/טיפוח חן</v>
      </c>
      <c r="T1373" s="186" t="str">
        <f t="shared" si="249"/>
        <v>דלפק עבודה למספרה</v>
      </c>
      <c r="U1373" s="187">
        <f t="shared" si="243"/>
        <v>0</v>
      </c>
      <c r="V1373" s="181">
        <f t="shared" si="244"/>
        <v>-1</v>
      </c>
      <c r="W1373" s="181">
        <f t="shared" si="245"/>
        <v>2000</v>
      </c>
      <c r="X1373" s="181">
        <f t="shared" si="242"/>
        <v>0</v>
      </c>
      <c r="Y1373" s="193"/>
      <c r="AA1373" s="189" t="str">
        <f>'טבלה מרכזת תקן מקור'!A1373</f>
        <v>תשושים-אופק</v>
      </c>
      <c r="AB1373" s="189">
        <f>'טבלה מרכזת תקן מקור'!B1373</f>
        <v>120</v>
      </c>
      <c r="AC1373" s="189" t="str">
        <f>'טבלה מרכזת תקן מקור'!C1373</f>
        <v>מספרה/טיפוח חן</v>
      </c>
      <c r="AD1373" s="189" t="str">
        <f>'טבלה מרכזת תקן מקור'!D1373</f>
        <v>מספרה/טיפוח חן</v>
      </c>
      <c r="AE1373" s="189" t="str">
        <f>'טבלה מרכזת תקן מקור'!E1373</f>
        <v>דלפק עבודה למספרה</v>
      </c>
      <c r="AF1373" s="189">
        <f>'טבלה מרכזת תקן מקור'!F1373</f>
        <v>2000</v>
      </c>
      <c r="AG1373" s="189">
        <f>'טבלה מרכזת תקן מקור'!G1373</f>
        <v>1</v>
      </c>
      <c r="AH1373" s="189">
        <f>'טבלה מרכזת תקן מקור'!H1373</f>
        <v>2000</v>
      </c>
    </row>
    <row r="1374" spans="2:34" ht="15" thickBot="1" x14ac:dyDescent="0.25">
      <c r="B1374" s="190" t="str">
        <f>תקן[[#This Row],[סוג מרכז]]</f>
        <v>תשושים-אופק</v>
      </c>
      <c r="C1374" s="190">
        <f>תקן[[#This Row],[גודל מרכז]]</f>
        <v>120</v>
      </c>
      <c r="D1374" s="190" t="str">
        <f>תקן[[#This Row],[סוג פריט]]</f>
        <v>מספרה/טיפוח חן</v>
      </c>
      <c r="E1374" s="190" t="str">
        <f>תקן[[#This Row],[קטגוריה]]</f>
        <v>מספרה/טיפוח חן</v>
      </c>
      <c r="F1374" s="177" t="str">
        <f>תקן[[#This Row],[תיאור הפריט]]</f>
        <v>כיסא טיפולים</v>
      </c>
      <c r="G1374" s="190">
        <f>תקן[[#This Row],[עלות פריט]]</f>
        <v>1500</v>
      </c>
      <c r="H1374" s="190">
        <f>תקן[[#This Row],[כמות]]</f>
        <v>1</v>
      </c>
      <c r="I1374" s="190">
        <f>תקן[[#This Row],[סהכ עלות]]</f>
        <v>1500</v>
      </c>
      <c r="J1374" s="191"/>
      <c r="K1374" s="179" t="str">
        <f t="shared" si="241"/>
        <v>כיסא טיפולים</v>
      </c>
      <c r="L1374" s="180"/>
      <c r="M1374" s="181">
        <f t="shared" si="239"/>
        <v>-1</v>
      </c>
      <c r="N1374" s="181">
        <f t="shared" si="240"/>
        <v>0</v>
      </c>
      <c r="O1374" s="180"/>
      <c r="P1374" s="192"/>
      <c r="Q1374" s="185" t="str">
        <f t="shared" si="246"/>
        <v>תשושים-אופק</v>
      </c>
      <c r="R1374" s="185">
        <f t="shared" si="247"/>
        <v>120</v>
      </c>
      <c r="S1374" s="185" t="str">
        <f t="shared" si="248"/>
        <v>מספרה/טיפוח חן</v>
      </c>
      <c r="T1374" s="186" t="str">
        <f t="shared" si="249"/>
        <v>כיסא טיפולים</v>
      </c>
      <c r="U1374" s="187">
        <f t="shared" si="243"/>
        <v>0</v>
      </c>
      <c r="V1374" s="181">
        <f t="shared" si="244"/>
        <v>-1</v>
      </c>
      <c r="W1374" s="181">
        <f t="shared" si="245"/>
        <v>1500</v>
      </c>
      <c r="X1374" s="181">
        <f t="shared" si="242"/>
        <v>0</v>
      </c>
      <c r="Y1374" s="193"/>
      <c r="AA1374" s="189" t="str">
        <f>'טבלה מרכזת תקן מקור'!A1374</f>
        <v>תשושים-אופק</v>
      </c>
      <c r="AB1374" s="189">
        <f>'טבלה מרכזת תקן מקור'!B1374</f>
        <v>120</v>
      </c>
      <c r="AC1374" s="189" t="str">
        <f>'טבלה מרכזת תקן מקור'!C1374</f>
        <v>מספרה/טיפוח חן</v>
      </c>
      <c r="AD1374" s="189" t="str">
        <f>'טבלה מרכזת תקן מקור'!D1374</f>
        <v>מספרה/טיפוח חן</v>
      </c>
      <c r="AE1374" s="189" t="str">
        <f>'טבלה מרכזת תקן מקור'!E1374</f>
        <v>כיסא טיפולים</v>
      </c>
      <c r="AF1374" s="189">
        <f>'טבלה מרכזת תקן מקור'!F1374</f>
        <v>1500</v>
      </c>
      <c r="AG1374" s="189">
        <f>'טבלה מרכזת תקן מקור'!G1374</f>
        <v>1</v>
      </c>
      <c r="AH1374" s="189">
        <f>'טבלה מרכזת תקן מקור'!H1374</f>
        <v>1500</v>
      </c>
    </row>
    <row r="1375" spans="2:34" ht="15" thickBot="1" x14ac:dyDescent="0.25">
      <c r="B1375" s="190" t="str">
        <f>תקן[[#This Row],[סוג מרכז]]</f>
        <v>תשושים-אופק</v>
      </c>
      <c r="C1375" s="190">
        <f>תקן[[#This Row],[גודל מרכז]]</f>
        <v>120</v>
      </c>
      <c r="D1375" s="190" t="str">
        <f>תקן[[#This Row],[סוג פריט]]</f>
        <v>מספרה/טיפוח חן</v>
      </c>
      <c r="E1375" s="190" t="str">
        <f>תקן[[#This Row],[קטגוריה]]</f>
        <v>מספרה/טיפוח חן</v>
      </c>
      <c r="F1375" s="177" t="str">
        <f>תקן[[#This Row],[תיאור הפריט]]</f>
        <v>כיסא לייבוש + הדום</v>
      </c>
      <c r="G1375" s="190">
        <f>תקן[[#This Row],[עלות פריט]]</f>
        <v>1600</v>
      </c>
      <c r="H1375" s="190">
        <f>תקן[[#This Row],[כמות]]</f>
        <v>1</v>
      </c>
      <c r="I1375" s="190">
        <f>תקן[[#This Row],[סהכ עלות]]</f>
        <v>1600</v>
      </c>
      <c r="J1375" s="191"/>
      <c r="K1375" s="179" t="str">
        <f t="shared" si="241"/>
        <v>כיסא לייבוש + הדום</v>
      </c>
      <c r="L1375" s="180"/>
      <c r="M1375" s="181">
        <f t="shared" si="239"/>
        <v>-1</v>
      </c>
      <c r="N1375" s="181">
        <f t="shared" si="240"/>
        <v>0</v>
      </c>
      <c r="O1375" s="180"/>
      <c r="P1375" s="192"/>
      <c r="Q1375" s="185" t="str">
        <f t="shared" si="246"/>
        <v>תשושים-אופק</v>
      </c>
      <c r="R1375" s="185">
        <f t="shared" si="247"/>
        <v>120</v>
      </c>
      <c r="S1375" s="185" t="str">
        <f t="shared" si="248"/>
        <v>מספרה/טיפוח חן</v>
      </c>
      <c r="T1375" s="186" t="str">
        <f t="shared" si="249"/>
        <v>כיסא לייבוש + הדום</v>
      </c>
      <c r="U1375" s="187">
        <f t="shared" si="243"/>
        <v>0</v>
      </c>
      <c r="V1375" s="181">
        <f t="shared" si="244"/>
        <v>-1</v>
      </c>
      <c r="W1375" s="181">
        <f t="shared" si="245"/>
        <v>1600</v>
      </c>
      <c r="X1375" s="181">
        <f t="shared" si="242"/>
        <v>0</v>
      </c>
      <c r="Y1375" s="193"/>
      <c r="AA1375" s="189" t="str">
        <f>'טבלה מרכזת תקן מקור'!A1375</f>
        <v>תשושים-אופק</v>
      </c>
      <c r="AB1375" s="189">
        <f>'טבלה מרכזת תקן מקור'!B1375</f>
        <v>120</v>
      </c>
      <c r="AC1375" s="189" t="str">
        <f>'טבלה מרכזת תקן מקור'!C1375</f>
        <v>מספרה/טיפוח חן</v>
      </c>
      <c r="AD1375" s="189" t="str">
        <f>'טבלה מרכזת תקן מקור'!D1375</f>
        <v>מספרה/טיפוח חן</v>
      </c>
      <c r="AE1375" s="189" t="str">
        <f>'טבלה מרכזת תקן מקור'!E1375</f>
        <v>כיסא לייבוש + הדום</v>
      </c>
      <c r="AF1375" s="189">
        <f>'טבלה מרכזת תקן מקור'!F1375</f>
        <v>1600</v>
      </c>
      <c r="AG1375" s="189">
        <f>'טבלה מרכזת תקן מקור'!G1375</f>
        <v>1</v>
      </c>
      <c r="AH1375" s="189">
        <f>'טבלה מרכזת תקן מקור'!H1375</f>
        <v>1600</v>
      </c>
    </row>
    <row r="1376" spans="2:34" ht="15" thickBot="1" x14ac:dyDescent="0.25">
      <c r="B1376" s="190" t="str">
        <f>תקן[[#This Row],[סוג מרכז]]</f>
        <v>תשושים-אופק</v>
      </c>
      <c r="C1376" s="190">
        <f>תקן[[#This Row],[גודל מרכז]]</f>
        <v>120</v>
      </c>
      <c r="D1376" s="190" t="str">
        <f>תקן[[#This Row],[סוג פריט]]</f>
        <v>מספרה/טיפוח חן</v>
      </c>
      <c r="E1376" s="190" t="str">
        <f>תקן[[#This Row],[קטגוריה]]</f>
        <v>מספרה/טיפוח חן</v>
      </c>
      <c r="F1376" s="177" t="str">
        <f>תקן[[#This Row],[תיאור הפריט]]</f>
        <v>כיסא מספרה</v>
      </c>
      <c r="G1376" s="190">
        <f>תקן[[#This Row],[עלות פריט]]</f>
        <v>2950</v>
      </c>
      <c r="H1376" s="190">
        <f>תקן[[#This Row],[כמות]]</f>
        <v>1</v>
      </c>
      <c r="I1376" s="190">
        <f>תקן[[#This Row],[סהכ עלות]]</f>
        <v>2950</v>
      </c>
      <c r="J1376" s="191"/>
      <c r="K1376" s="179" t="str">
        <f t="shared" si="241"/>
        <v>כיסא מספרה</v>
      </c>
      <c r="L1376" s="180"/>
      <c r="M1376" s="181">
        <f t="shared" si="239"/>
        <v>-1</v>
      </c>
      <c r="N1376" s="181">
        <f t="shared" si="240"/>
        <v>0</v>
      </c>
      <c r="O1376" s="180"/>
      <c r="P1376" s="192"/>
      <c r="Q1376" s="185" t="str">
        <f t="shared" si="246"/>
        <v>תשושים-אופק</v>
      </c>
      <c r="R1376" s="185">
        <f t="shared" si="247"/>
        <v>120</v>
      </c>
      <c r="S1376" s="185" t="str">
        <f t="shared" si="248"/>
        <v>מספרה/טיפוח חן</v>
      </c>
      <c r="T1376" s="186" t="str">
        <f t="shared" si="249"/>
        <v>כיסא מספרה</v>
      </c>
      <c r="U1376" s="187">
        <f t="shared" si="243"/>
        <v>0</v>
      </c>
      <c r="V1376" s="181">
        <f t="shared" si="244"/>
        <v>-1</v>
      </c>
      <c r="W1376" s="181">
        <f t="shared" si="245"/>
        <v>2950</v>
      </c>
      <c r="X1376" s="181">
        <f t="shared" si="242"/>
        <v>0</v>
      </c>
      <c r="Y1376" s="193"/>
      <c r="AA1376" s="189" t="str">
        <f>'טבלה מרכזת תקן מקור'!A1376</f>
        <v>תשושים-אופק</v>
      </c>
      <c r="AB1376" s="189">
        <f>'טבלה מרכזת תקן מקור'!B1376</f>
        <v>120</v>
      </c>
      <c r="AC1376" s="189" t="str">
        <f>'טבלה מרכזת תקן מקור'!C1376</f>
        <v>מספרה/טיפוח חן</v>
      </c>
      <c r="AD1376" s="189" t="str">
        <f>'טבלה מרכזת תקן מקור'!D1376</f>
        <v>מספרה/טיפוח חן</v>
      </c>
      <c r="AE1376" s="189" t="str">
        <f>'טבלה מרכזת תקן מקור'!E1376</f>
        <v>כיסא מספרה</v>
      </c>
      <c r="AF1376" s="189">
        <f>'טבלה מרכזת תקן מקור'!F1376</f>
        <v>2950</v>
      </c>
      <c r="AG1376" s="189">
        <f>'טבלה מרכזת תקן מקור'!G1376</f>
        <v>1</v>
      </c>
      <c r="AH1376" s="189">
        <f>'טבלה מרכזת תקן מקור'!H1376</f>
        <v>2950</v>
      </c>
    </row>
    <row r="1377" spans="2:34" ht="15" thickBot="1" x14ac:dyDescent="0.25">
      <c r="B1377" s="190" t="str">
        <f>תקן[[#This Row],[סוג מרכז]]</f>
        <v>תשושים-אופק</v>
      </c>
      <c r="C1377" s="190">
        <f>תקן[[#This Row],[גודל מרכז]]</f>
        <v>120</v>
      </c>
      <c r="D1377" s="190" t="str">
        <f>תקן[[#This Row],[סוג פריט]]</f>
        <v>מספרה/טיפוח חן</v>
      </c>
      <c r="E1377" s="190" t="str">
        <f>תקן[[#This Row],[קטגוריה]]</f>
        <v>מספרה/טיפוח חן</v>
      </c>
      <c r="F1377" s="177" t="str">
        <f>תקן[[#This Row],[תיאור הפריט]]</f>
        <v>כיסא פעילות/עובד</v>
      </c>
      <c r="G1377" s="190">
        <f>תקן[[#This Row],[עלות פריט]]</f>
        <v>450</v>
      </c>
      <c r="H1377" s="190">
        <f>תקן[[#This Row],[כמות]]</f>
        <v>2</v>
      </c>
      <c r="I1377" s="190">
        <f>תקן[[#This Row],[סהכ עלות]]</f>
        <v>900</v>
      </c>
      <c r="J1377" s="191"/>
      <c r="K1377" s="179" t="str">
        <f t="shared" si="241"/>
        <v>כיסא פעילות/עובד</v>
      </c>
      <c r="L1377" s="180"/>
      <c r="M1377" s="181">
        <f t="shared" si="239"/>
        <v>-2</v>
      </c>
      <c r="N1377" s="181">
        <f t="shared" si="240"/>
        <v>0</v>
      </c>
      <c r="O1377" s="180"/>
      <c r="P1377" s="192"/>
      <c r="Q1377" s="185" t="str">
        <f t="shared" si="246"/>
        <v>תשושים-אופק</v>
      </c>
      <c r="R1377" s="185">
        <f t="shared" si="247"/>
        <v>120</v>
      </c>
      <c r="S1377" s="185" t="str">
        <f t="shared" si="248"/>
        <v>מספרה/טיפוח חן</v>
      </c>
      <c r="T1377" s="186" t="str">
        <f t="shared" si="249"/>
        <v>כיסא פעילות/עובד</v>
      </c>
      <c r="U1377" s="187">
        <f t="shared" si="243"/>
        <v>0</v>
      </c>
      <c r="V1377" s="181">
        <f t="shared" si="244"/>
        <v>-2</v>
      </c>
      <c r="W1377" s="181">
        <f t="shared" si="245"/>
        <v>450</v>
      </c>
      <c r="X1377" s="181">
        <f t="shared" si="242"/>
        <v>0</v>
      </c>
      <c r="Y1377" s="193"/>
      <c r="AA1377" s="189" t="str">
        <f>'טבלה מרכזת תקן מקור'!A1377</f>
        <v>תשושים-אופק</v>
      </c>
      <c r="AB1377" s="189">
        <f>'טבלה מרכזת תקן מקור'!B1377</f>
        <v>120</v>
      </c>
      <c r="AC1377" s="189" t="str">
        <f>'טבלה מרכזת תקן מקור'!C1377</f>
        <v>מספרה/טיפוח חן</v>
      </c>
      <c r="AD1377" s="189" t="str">
        <f>'טבלה מרכזת תקן מקור'!D1377</f>
        <v>מספרה/טיפוח חן</v>
      </c>
      <c r="AE1377" s="189" t="str">
        <f>'טבלה מרכזת תקן מקור'!E1377</f>
        <v>כיסא פעילות/עובד</v>
      </c>
      <c r="AF1377" s="189">
        <f>'טבלה מרכזת תקן מקור'!F1377</f>
        <v>450</v>
      </c>
      <c r="AG1377" s="189">
        <f>'טבלה מרכזת תקן מקור'!G1377</f>
        <v>2</v>
      </c>
      <c r="AH1377" s="189">
        <f>'טבלה מרכזת תקן מקור'!H1377</f>
        <v>900</v>
      </c>
    </row>
    <row r="1378" spans="2:34" ht="15" thickBot="1" x14ac:dyDescent="0.25">
      <c r="B1378" s="190" t="str">
        <f>תקן[[#This Row],[סוג מרכז]]</f>
        <v>תשושים-אופק</v>
      </c>
      <c r="C1378" s="190">
        <f>תקן[[#This Row],[גודל מרכז]]</f>
        <v>120</v>
      </c>
      <c r="D1378" s="190" t="str">
        <f>תקן[[#This Row],[סוג פריט]]</f>
        <v>מספרה/טיפוח חן</v>
      </c>
      <c r="E1378" s="190" t="str">
        <f>תקן[[#This Row],[קטגוריה]]</f>
        <v>מספרה/טיפוח חן</v>
      </c>
      <c r="F1378" s="177" t="str">
        <f>תקן[[#This Row],[תיאור הפריט]]</f>
        <v>כיסא+כיור חפיפה</v>
      </c>
      <c r="G1378" s="190">
        <f>תקן[[#This Row],[עלות פריט]]</f>
        <v>2500</v>
      </c>
      <c r="H1378" s="190">
        <f>תקן[[#This Row],[כמות]]</f>
        <v>1</v>
      </c>
      <c r="I1378" s="190">
        <f>תקן[[#This Row],[סהכ עלות]]</f>
        <v>2500</v>
      </c>
      <c r="J1378" s="191"/>
      <c r="K1378" s="179" t="str">
        <f t="shared" si="241"/>
        <v>כיסא+כיור חפיפה</v>
      </c>
      <c r="L1378" s="180"/>
      <c r="M1378" s="181">
        <f t="shared" si="239"/>
        <v>-1</v>
      </c>
      <c r="N1378" s="181">
        <f t="shared" si="240"/>
        <v>0</v>
      </c>
      <c r="O1378" s="180"/>
      <c r="P1378" s="192"/>
      <c r="Q1378" s="185" t="str">
        <f t="shared" si="246"/>
        <v>תשושים-אופק</v>
      </c>
      <c r="R1378" s="185">
        <f t="shared" si="247"/>
        <v>120</v>
      </c>
      <c r="S1378" s="185" t="str">
        <f t="shared" si="248"/>
        <v>מספרה/טיפוח חן</v>
      </c>
      <c r="T1378" s="186" t="str">
        <f t="shared" si="249"/>
        <v>כיסא+כיור חפיפה</v>
      </c>
      <c r="U1378" s="187">
        <f t="shared" si="243"/>
        <v>0</v>
      </c>
      <c r="V1378" s="181">
        <f t="shared" si="244"/>
        <v>-1</v>
      </c>
      <c r="W1378" s="181">
        <f t="shared" si="245"/>
        <v>2500</v>
      </c>
      <c r="X1378" s="181">
        <f t="shared" si="242"/>
        <v>0</v>
      </c>
      <c r="Y1378" s="193"/>
      <c r="AA1378" s="189" t="str">
        <f>'טבלה מרכזת תקן מקור'!A1378</f>
        <v>תשושים-אופק</v>
      </c>
      <c r="AB1378" s="189">
        <f>'טבלה מרכזת תקן מקור'!B1378</f>
        <v>120</v>
      </c>
      <c r="AC1378" s="189" t="str">
        <f>'טבלה מרכזת תקן מקור'!C1378</f>
        <v>מספרה/טיפוח חן</v>
      </c>
      <c r="AD1378" s="189" t="str">
        <f>'טבלה מרכזת תקן מקור'!D1378</f>
        <v>מספרה/טיפוח חן</v>
      </c>
      <c r="AE1378" s="189" t="str">
        <f>'טבלה מרכזת תקן מקור'!E1378</f>
        <v>כיסא+כיור חפיפה</v>
      </c>
      <c r="AF1378" s="189">
        <f>'טבלה מרכזת תקן מקור'!F1378</f>
        <v>2500</v>
      </c>
      <c r="AG1378" s="189">
        <f>'טבלה מרכזת תקן מקור'!G1378</f>
        <v>1</v>
      </c>
      <c r="AH1378" s="189">
        <f>'טבלה מרכזת תקן מקור'!H1378</f>
        <v>2500</v>
      </c>
    </row>
    <row r="1379" spans="2:34" ht="15" thickBot="1" x14ac:dyDescent="0.25">
      <c r="B1379" s="190" t="str">
        <f>תקן[[#This Row],[סוג מרכז]]</f>
        <v>תשושים-אופק</v>
      </c>
      <c r="C1379" s="190">
        <f>תקן[[#This Row],[גודל מרכז]]</f>
        <v>120</v>
      </c>
      <c r="D1379" s="190" t="str">
        <f>תקן[[#This Row],[סוג פריט]]</f>
        <v>מספרה/טיפוח חן</v>
      </c>
      <c r="E1379" s="190" t="str">
        <f>תקן[[#This Row],[קטגוריה]]</f>
        <v>מספרה/טיפוח חן</v>
      </c>
      <c r="F1379" s="177" t="str">
        <f>תקן[[#This Row],[תיאור הפריט]]</f>
        <v>מייבש שיער מקצועי</v>
      </c>
      <c r="G1379" s="190">
        <f>תקן[[#This Row],[עלות פריט]]</f>
        <v>500</v>
      </c>
      <c r="H1379" s="190">
        <f>תקן[[#This Row],[כמות]]</f>
        <v>2</v>
      </c>
      <c r="I1379" s="190">
        <f>תקן[[#This Row],[סהכ עלות]]</f>
        <v>1000</v>
      </c>
      <c r="J1379" s="191"/>
      <c r="K1379" s="179" t="str">
        <f t="shared" si="241"/>
        <v>מייבש שיער מקצועי</v>
      </c>
      <c r="L1379" s="180"/>
      <c r="M1379" s="181">
        <f t="shared" si="239"/>
        <v>-2</v>
      </c>
      <c r="N1379" s="181">
        <f t="shared" si="240"/>
        <v>0</v>
      </c>
      <c r="O1379" s="180"/>
      <c r="P1379" s="192"/>
      <c r="Q1379" s="185" t="str">
        <f t="shared" si="246"/>
        <v>תשושים-אופק</v>
      </c>
      <c r="R1379" s="185">
        <f t="shared" si="247"/>
        <v>120</v>
      </c>
      <c r="S1379" s="185" t="str">
        <f t="shared" si="248"/>
        <v>מספרה/טיפוח חן</v>
      </c>
      <c r="T1379" s="186" t="str">
        <f t="shared" si="249"/>
        <v>מייבש שיער מקצועי</v>
      </c>
      <c r="U1379" s="187">
        <f t="shared" si="243"/>
        <v>0</v>
      </c>
      <c r="V1379" s="181">
        <f t="shared" si="244"/>
        <v>-2</v>
      </c>
      <c r="W1379" s="181">
        <f t="shared" si="245"/>
        <v>500</v>
      </c>
      <c r="X1379" s="181">
        <f t="shared" si="242"/>
        <v>0</v>
      </c>
      <c r="Y1379" s="193"/>
      <c r="AA1379" s="189" t="str">
        <f>'טבלה מרכזת תקן מקור'!A1379</f>
        <v>תשושים-אופק</v>
      </c>
      <c r="AB1379" s="189">
        <f>'טבלה מרכזת תקן מקור'!B1379</f>
        <v>120</v>
      </c>
      <c r="AC1379" s="189" t="str">
        <f>'טבלה מרכזת תקן מקור'!C1379</f>
        <v>מספרה/טיפוח חן</v>
      </c>
      <c r="AD1379" s="189" t="str">
        <f>'טבלה מרכזת תקן מקור'!D1379</f>
        <v>מספרה/טיפוח חן</v>
      </c>
      <c r="AE1379" s="189" t="str">
        <f>'טבלה מרכזת תקן מקור'!E1379</f>
        <v>מייבש שיער מקצועי</v>
      </c>
      <c r="AF1379" s="189">
        <f>'טבלה מרכזת תקן מקור'!F1379</f>
        <v>500</v>
      </c>
      <c r="AG1379" s="189">
        <f>'טבלה מרכזת תקן מקור'!G1379</f>
        <v>2</v>
      </c>
      <c r="AH1379" s="189">
        <f>'טבלה מרכזת תקן מקור'!H1379</f>
        <v>1000</v>
      </c>
    </row>
    <row r="1380" spans="2:34" ht="15" thickBot="1" x14ac:dyDescent="0.25">
      <c r="B1380" s="190" t="str">
        <f>תקן[[#This Row],[סוג מרכז]]</f>
        <v>תשושים-אופק</v>
      </c>
      <c r="C1380" s="190">
        <f>תקן[[#This Row],[גודל מרכז]]</f>
        <v>120</v>
      </c>
      <c r="D1380" s="190" t="str">
        <f>תקן[[#This Row],[סוג פריט]]</f>
        <v>מספרה/טיפוח חן</v>
      </c>
      <c r="E1380" s="190" t="str">
        <f>תקן[[#This Row],[קטגוריה]]</f>
        <v>מספרה/טיפוח חן</v>
      </c>
      <c r="F1380" s="177" t="str">
        <f>תקן[[#This Row],[תיאור הפריט]]</f>
        <v>מכונת ייבוש</v>
      </c>
      <c r="G1380" s="190">
        <f>תקן[[#This Row],[עלות פריט]]</f>
        <v>2200</v>
      </c>
      <c r="H1380" s="190">
        <f>תקן[[#This Row],[כמות]]</f>
        <v>1</v>
      </c>
      <c r="I1380" s="190">
        <f>תקן[[#This Row],[סהכ עלות]]</f>
        <v>2200</v>
      </c>
      <c r="J1380" s="191"/>
      <c r="K1380" s="179" t="str">
        <f t="shared" si="241"/>
        <v>מכונת ייבוש</v>
      </c>
      <c r="L1380" s="180"/>
      <c r="M1380" s="181">
        <f t="shared" si="239"/>
        <v>-1</v>
      </c>
      <c r="N1380" s="181">
        <f t="shared" si="240"/>
        <v>0</v>
      </c>
      <c r="O1380" s="180"/>
      <c r="P1380" s="192"/>
      <c r="Q1380" s="185" t="str">
        <f t="shared" si="246"/>
        <v>תשושים-אופק</v>
      </c>
      <c r="R1380" s="185">
        <f t="shared" si="247"/>
        <v>120</v>
      </c>
      <c r="S1380" s="185" t="str">
        <f t="shared" si="248"/>
        <v>מספרה/טיפוח חן</v>
      </c>
      <c r="T1380" s="186" t="str">
        <f t="shared" si="249"/>
        <v>מכונת ייבוש</v>
      </c>
      <c r="U1380" s="187">
        <f t="shared" si="243"/>
        <v>0</v>
      </c>
      <c r="V1380" s="181">
        <f t="shared" si="244"/>
        <v>-1</v>
      </c>
      <c r="W1380" s="181">
        <f t="shared" si="245"/>
        <v>2200</v>
      </c>
      <c r="X1380" s="181">
        <f t="shared" si="242"/>
        <v>0</v>
      </c>
      <c r="Y1380" s="193"/>
      <c r="AA1380" s="189" t="str">
        <f>'טבלה מרכזת תקן מקור'!A1380</f>
        <v>תשושים-אופק</v>
      </c>
      <c r="AB1380" s="189">
        <f>'טבלה מרכזת תקן מקור'!B1380</f>
        <v>120</v>
      </c>
      <c r="AC1380" s="189" t="str">
        <f>'טבלה מרכזת תקן מקור'!C1380</f>
        <v>מספרה/טיפוח חן</v>
      </c>
      <c r="AD1380" s="189" t="str">
        <f>'טבלה מרכזת תקן מקור'!D1380</f>
        <v>מספרה/טיפוח חן</v>
      </c>
      <c r="AE1380" s="189" t="str">
        <f>'טבלה מרכזת תקן מקור'!E1380</f>
        <v>מכונת ייבוש</v>
      </c>
      <c r="AF1380" s="189">
        <f>'טבלה מרכזת תקן מקור'!F1380</f>
        <v>2200</v>
      </c>
      <c r="AG1380" s="189">
        <f>'טבלה מרכזת תקן מקור'!G1380</f>
        <v>1</v>
      </c>
      <c r="AH1380" s="189">
        <f>'טבלה מרכזת תקן מקור'!H1380</f>
        <v>2200</v>
      </c>
    </row>
    <row r="1381" spans="2:34" ht="15" thickBot="1" x14ac:dyDescent="0.25">
      <c r="B1381" s="190" t="str">
        <f>תקן[[#This Row],[סוג מרכז]]</f>
        <v>תשושים-אופק</v>
      </c>
      <c r="C1381" s="190">
        <f>תקן[[#This Row],[גודל מרכז]]</f>
        <v>120</v>
      </c>
      <c r="D1381" s="190" t="str">
        <f>תקן[[#This Row],[סוג פריט]]</f>
        <v>מספרה/טיפוח חן</v>
      </c>
      <c r="E1381" s="190" t="str">
        <f>תקן[[#This Row],[קטגוריה]]</f>
        <v>מספרה/טיפוח חן</v>
      </c>
      <c r="F1381" s="177" t="str">
        <f>תקן[[#This Row],[תיאור הפריט]]</f>
        <v>מכונת תספורת</v>
      </c>
      <c r="G1381" s="190">
        <f>תקן[[#This Row],[עלות פריט]]</f>
        <v>550</v>
      </c>
      <c r="H1381" s="190">
        <f>תקן[[#This Row],[כמות]]</f>
        <v>1</v>
      </c>
      <c r="I1381" s="190">
        <f>תקן[[#This Row],[סהכ עלות]]</f>
        <v>550</v>
      </c>
      <c r="J1381" s="191"/>
      <c r="K1381" s="179" t="str">
        <f t="shared" si="241"/>
        <v>מכונת תספורת</v>
      </c>
      <c r="L1381" s="180"/>
      <c r="M1381" s="181">
        <f t="shared" si="239"/>
        <v>-1</v>
      </c>
      <c r="N1381" s="181">
        <f t="shared" si="240"/>
        <v>0</v>
      </c>
      <c r="O1381" s="180"/>
      <c r="P1381" s="192"/>
      <c r="Q1381" s="185" t="str">
        <f t="shared" si="246"/>
        <v>תשושים-אופק</v>
      </c>
      <c r="R1381" s="185">
        <f t="shared" si="247"/>
        <v>120</v>
      </c>
      <c r="S1381" s="185" t="str">
        <f t="shared" si="248"/>
        <v>מספרה/טיפוח חן</v>
      </c>
      <c r="T1381" s="186" t="str">
        <f t="shared" si="249"/>
        <v>מכונת תספורת</v>
      </c>
      <c r="U1381" s="187">
        <f t="shared" si="243"/>
        <v>0</v>
      </c>
      <c r="V1381" s="181">
        <f t="shared" si="244"/>
        <v>-1</v>
      </c>
      <c r="W1381" s="181">
        <f t="shared" si="245"/>
        <v>550</v>
      </c>
      <c r="X1381" s="181">
        <f t="shared" si="242"/>
        <v>0</v>
      </c>
      <c r="Y1381" s="193"/>
      <c r="AA1381" s="189" t="str">
        <f>'טבלה מרכזת תקן מקור'!A1381</f>
        <v>תשושים-אופק</v>
      </c>
      <c r="AB1381" s="189">
        <f>'טבלה מרכזת תקן מקור'!B1381</f>
        <v>120</v>
      </c>
      <c r="AC1381" s="189" t="str">
        <f>'טבלה מרכזת תקן מקור'!C1381</f>
        <v>מספרה/טיפוח חן</v>
      </c>
      <c r="AD1381" s="189" t="str">
        <f>'טבלה מרכזת תקן מקור'!D1381</f>
        <v>מספרה/טיפוח חן</v>
      </c>
      <c r="AE1381" s="189" t="str">
        <f>'טבלה מרכזת תקן מקור'!E1381</f>
        <v>מכונת תספורת</v>
      </c>
      <c r="AF1381" s="189">
        <f>'טבלה מרכזת תקן מקור'!F1381</f>
        <v>550</v>
      </c>
      <c r="AG1381" s="189">
        <f>'טבלה מרכזת תקן מקור'!G1381</f>
        <v>1</v>
      </c>
      <c r="AH1381" s="189">
        <f>'טבלה מרכזת תקן מקור'!H1381</f>
        <v>550</v>
      </c>
    </row>
    <row r="1382" spans="2:34" ht="15" thickBot="1" x14ac:dyDescent="0.25">
      <c r="B1382" s="190" t="str">
        <f>תקן[[#This Row],[סוג מרכז]]</f>
        <v>תשושים-אופק</v>
      </c>
      <c r="C1382" s="190">
        <f>תקן[[#This Row],[גודל מרכז]]</f>
        <v>120</v>
      </c>
      <c r="D1382" s="190" t="str">
        <f>תקן[[#This Row],[סוג פריט]]</f>
        <v>מספרה/טיפוח חן</v>
      </c>
      <c r="E1382" s="190" t="str">
        <f>תקן[[#This Row],[קטגוריה]]</f>
        <v>מספרה/טיפוח חן</v>
      </c>
      <c r="F1382" s="177" t="str">
        <f>תקן[[#This Row],[תיאור הפריט]]</f>
        <v>מנורה מכוונת</v>
      </c>
      <c r="G1382" s="190">
        <f>תקן[[#This Row],[עלות פריט]]</f>
        <v>400</v>
      </c>
      <c r="H1382" s="190">
        <f>תקן[[#This Row],[כמות]]</f>
        <v>1</v>
      </c>
      <c r="I1382" s="190">
        <f>תקן[[#This Row],[סהכ עלות]]</f>
        <v>400</v>
      </c>
      <c r="J1382" s="191"/>
      <c r="K1382" s="179" t="str">
        <f t="shared" si="241"/>
        <v>מנורה מכוונת</v>
      </c>
      <c r="L1382" s="180"/>
      <c r="M1382" s="181">
        <f t="shared" si="239"/>
        <v>-1</v>
      </c>
      <c r="N1382" s="181">
        <f t="shared" si="240"/>
        <v>0</v>
      </c>
      <c r="O1382" s="180"/>
      <c r="P1382" s="192"/>
      <c r="Q1382" s="185" t="str">
        <f t="shared" si="246"/>
        <v>תשושים-אופק</v>
      </c>
      <c r="R1382" s="185">
        <f t="shared" si="247"/>
        <v>120</v>
      </c>
      <c r="S1382" s="185" t="str">
        <f t="shared" si="248"/>
        <v>מספרה/טיפוח חן</v>
      </c>
      <c r="T1382" s="186" t="str">
        <f t="shared" si="249"/>
        <v>מנורה מכוונת</v>
      </c>
      <c r="U1382" s="187">
        <f t="shared" si="243"/>
        <v>0</v>
      </c>
      <c r="V1382" s="181">
        <f t="shared" si="244"/>
        <v>-1</v>
      </c>
      <c r="W1382" s="181">
        <f t="shared" si="245"/>
        <v>400</v>
      </c>
      <c r="X1382" s="181">
        <f t="shared" si="242"/>
        <v>0</v>
      </c>
      <c r="Y1382" s="193"/>
      <c r="AA1382" s="189" t="str">
        <f>'טבלה מרכזת תקן מקור'!A1382</f>
        <v>תשושים-אופק</v>
      </c>
      <c r="AB1382" s="189">
        <f>'טבלה מרכזת תקן מקור'!B1382</f>
        <v>120</v>
      </c>
      <c r="AC1382" s="189" t="str">
        <f>'טבלה מרכזת תקן מקור'!C1382</f>
        <v>מספרה/טיפוח חן</v>
      </c>
      <c r="AD1382" s="189" t="str">
        <f>'טבלה מרכזת תקן מקור'!D1382</f>
        <v>מספרה/טיפוח חן</v>
      </c>
      <c r="AE1382" s="189" t="str">
        <f>'טבלה מרכזת תקן מקור'!E1382</f>
        <v>מנורה מכוונת</v>
      </c>
      <c r="AF1382" s="189">
        <f>'טבלה מרכזת תקן מקור'!F1382</f>
        <v>400</v>
      </c>
      <c r="AG1382" s="189">
        <f>'טבלה מרכזת תקן מקור'!G1382</f>
        <v>1</v>
      </c>
      <c r="AH1382" s="189">
        <f>'טבלה מרכזת תקן מקור'!H1382</f>
        <v>400</v>
      </c>
    </row>
    <row r="1383" spans="2:34" ht="15" thickBot="1" x14ac:dyDescent="0.25">
      <c r="B1383" s="190" t="str">
        <f>תקן[[#This Row],[סוג מרכז]]</f>
        <v>תשושים-אופק</v>
      </c>
      <c r="C1383" s="190">
        <f>תקן[[#This Row],[גודל מרכז]]</f>
        <v>120</v>
      </c>
      <c r="D1383" s="190" t="str">
        <f>תקן[[#This Row],[סוג פריט]]</f>
        <v>מספרה/טיפוח חן</v>
      </c>
      <c r="E1383" s="190" t="str">
        <f>תקן[[#This Row],[קטגוריה]]</f>
        <v>מספרה/טיפוח חן</v>
      </c>
      <c r="F1383" s="177" t="str">
        <f>תקן[[#This Row],[תיאור הפריט]]</f>
        <v>מראה</v>
      </c>
      <c r="G1383" s="190">
        <f>תקן[[#This Row],[עלות פריט]]</f>
        <v>600</v>
      </c>
      <c r="H1383" s="190">
        <f>תקן[[#This Row],[כמות]]</f>
        <v>1</v>
      </c>
      <c r="I1383" s="190">
        <f>תקן[[#This Row],[סהכ עלות]]</f>
        <v>600</v>
      </c>
      <c r="J1383" s="191"/>
      <c r="K1383" s="179" t="str">
        <f t="shared" si="241"/>
        <v>מראה</v>
      </c>
      <c r="L1383" s="180"/>
      <c r="M1383" s="181">
        <f t="shared" si="239"/>
        <v>-1</v>
      </c>
      <c r="N1383" s="181">
        <f t="shared" si="240"/>
        <v>0</v>
      </c>
      <c r="O1383" s="180"/>
      <c r="P1383" s="192"/>
      <c r="Q1383" s="185" t="str">
        <f t="shared" si="246"/>
        <v>תשושים-אופק</v>
      </c>
      <c r="R1383" s="185">
        <f t="shared" si="247"/>
        <v>120</v>
      </c>
      <c r="S1383" s="185" t="str">
        <f t="shared" si="248"/>
        <v>מספרה/טיפוח חן</v>
      </c>
      <c r="T1383" s="186" t="str">
        <f t="shared" si="249"/>
        <v>מראה</v>
      </c>
      <c r="U1383" s="187">
        <f t="shared" si="243"/>
        <v>0</v>
      </c>
      <c r="V1383" s="181">
        <f t="shared" si="244"/>
        <v>-1</v>
      </c>
      <c r="W1383" s="181">
        <f t="shared" si="245"/>
        <v>600</v>
      </c>
      <c r="X1383" s="181">
        <f t="shared" si="242"/>
        <v>0</v>
      </c>
      <c r="Y1383" s="193"/>
      <c r="AA1383" s="189" t="str">
        <f>'טבלה מרכזת תקן מקור'!A1383</f>
        <v>תשושים-אופק</v>
      </c>
      <c r="AB1383" s="189">
        <f>'טבלה מרכזת תקן מקור'!B1383</f>
        <v>120</v>
      </c>
      <c r="AC1383" s="189" t="str">
        <f>'טבלה מרכזת תקן מקור'!C1383</f>
        <v>מספרה/טיפוח חן</v>
      </c>
      <c r="AD1383" s="189" t="str">
        <f>'טבלה מרכזת תקן מקור'!D1383</f>
        <v>מספרה/טיפוח חן</v>
      </c>
      <c r="AE1383" s="189" t="str">
        <f>'טבלה מרכזת תקן מקור'!E1383</f>
        <v>מראה</v>
      </c>
      <c r="AF1383" s="189">
        <f>'טבלה מרכזת תקן מקור'!F1383</f>
        <v>600</v>
      </c>
      <c r="AG1383" s="189">
        <f>'טבלה מרכזת תקן מקור'!G1383</f>
        <v>1</v>
      </c>
      <c r="AH1383" s="189">
        <f>'טבלה מרכזת תקן מקור'!H1383</f>
        <v>600</v>
      </c>
    </row>
    <row r="1384" spans="2:34" ht="15" thickBot="1" x14ac:dyDescent="0.25">
      <c r="B1384" s="190" t="str">
        <f>תקן[[#This Row],[סוג מרכז]]</f>
        <v>תשושים-אופק</v>
      </c>
      <c r="C1384" s="190">
        <f>תקן[[#This Row],[גודל מרכז]]</f>
        <v>120</v>
      </c>
      <c r="D1384" s="190" t="str">
        <f>תקן[[#This Row],[סוג פריט]]</f>
        <v>מספרה/טיפוח חן</v>
      </c>
      <c r="E1384" s="190" t="str">
        <f>תקן[[#This Row],[קטגוריה]]</f>
        <v>מספרה/טיפוח חן</v>
      </c>
      <c r="F1384" s="177" t="str">
        <f>תקן[[#This Row],[תיאור הפריט]]</f>
        <v>מתלה נייד למגבות</v>
      </c>
      <c r="G1384" s="190">
        <f>תקן[[#This Row],[עלות פריט]]</f>
        <v>300</v>
      </c>
      <c r="H1384" s="190">
        <f>תקן[[#This Row],[כמות]]</f>
        <v>1</v>
      </c>
      <c r="I1384" s="190">
        <f>תקן[[#This Row],[סהכ עלות]]</f>
        <v>300</v>
      </c>
      <c r="J1384" s="191"/>
      <c r="K1384" s="179" t="str">
        <f t="shared" si="241"/>
        <v>מתלה נייד למגבות</v>
      </c>
      <c r="L1384" s="180"/>
      <c r="M1384" s="181">
        <f t="shared" si="239"/>
        <v>-1</v>
      </c>
      <c r="N1384" s="181">
        <f t="shared" si="240"/>
        <v>0</v>
      </c>
      <c r="O1384" s="180"/>
      <c r="P1384" s="192"/>
      <c r="Q1384" s="185" t="str">
        <f t="shared" si="246"/>
        <v>תשושים-אופק</v>
      </c>
      <c r="R1384" s="185">
        <f t="shared" si="247"/>
        <v>120</v>
      </c>
      <c r="S1384" s="185" t="str">
        <f t="shared" si="248"/>
        <v>מספרה/טיפוח חן</v>
      </c>
      <c r="T1384" s="186" t="str">
        <f t="shared" si="249"/>
        <v>מתלה נייד למגבות</v>
      </c>
      <c r="U1384" s="187">
        <f t="shared" si="243"/>
        <v>0</v>
      </c>
      <c r="V1384" s="181">
        <f t="shared" si="244"/>
        <v>-1</v>
      </c>
      <c r="W1384" s="181">
        <f t="shared" si="245"/>
        <v>300</v>
      </c>
      <c r="X1384" s="181">
        <f t="shared" si="242"/>
        <v>0</v>
      </c>
      <c r="Y1384" s="193"/>
      <c r="AA1384" s="189" t="str">
        <f>'טבלה מרכזת תקן מקור'!A1384</f>
        <v>תשושים-אופק</v>
      </c>
      <c r="AB1384" s="189">
        <f>'טבלה מרכזת תקן מקור'!B1384</f>
        <v>120</v>
      </c>
      <c r="AC1384" s="189" t="str">
        <f>'טבלה מרכזת תקן מקור'!C1384</f>
        <v>מספרה/טיפוח חן</v>
      </c>
      <c r="AD1384" s="189" t="str">
        <f>'טבלה מרכזת תקן מקור'!D1384</f>
        <v>מספרה/טיפוח חן</v>
      </c>
      <c r="AE1384" s="189" t="str">
        <f>'טבלה מרכזת תקן מקור'!E1384</f>
        <v>מתלה נייד למגבות</v>
      </c>
      <c r="AF1384" s="189">
        <f>'טבלה מרכזת תקן מקור'!F1384</f>
        <v>300</v>
      </c>
      <c r="AG1384" s="189">
        <f>'טבלה מרכזת תקן מקור'!G1384</f>
        <v>1</v>
      </c>
      <c r="AH1384" s="189">
        <f>'טבלה מרכזת תקן מקור'!H1384</f>
        <v>300</v>
      </c>
    </row>
    <row r="1385" spans="2:34" ht="15" thickBot="1" x14ac:dyDescent="0.25">
      <c r="B1385" s="190" t="str">
        <f>תקן[[#This Row],[סוג מרכז]]</f>
        <v>תשושים-אופק</v>
      </c>
      <c r="C1385" s="190">
        <f>תקן[[#This Row],[גודל מרכז]]</f>
        <v>120</v>
      </c>
      <c r="D1385" s="190" t="str">
        <f>תקן[[#This Row],[סוג פריט]]</f>
        <v>מספרה/טיפוח חן</v>
      </c>
      <c r="E1385" s="190" t="str">
        <f>תקן[[#This Row],[קטגוריה]]</f>
        <v>מספרה/טיפוח חן</v>
      </c>
      <c r="F1385" s="177" t="str">
        <f>תקן[[#This Row],[תיאור הפריט]]</f>
        <v xml:space="preserve">סטרליזטור </v>
      </c>
      <c r="G1385" s="190">
        <f>תקן[[#This Row],[עלות פריט]]</f>
        <v>900</v>
      </c>
      <c r="H1385" s="190">
        <f>תקן[[#This Row],[כמות]]</f>
        <v>1</v>
      </c>
      <c r="I1385" s="190">
        <f>תקן[[#This Row],[סהכ עלות]]</f>
        <v>900</v>
      </c>
      <c r="J1385" s="191"/>
      <c r="K1385" s="179" t="str">
        <f t="shared" si="241"/>
        <v xml:space="preserve">סטרליזטור </v>
      </c>
      <c r="L1385" s="180"/>
      <c r="M1385" s="181">
        <f t="shared" si="239"/>
        <v>-1</v>
      </c>
      <c r="N1385" s="181">
        <f t="shared" si="240"/>
        <v>0</v>
      </c>
      <c r="O1385" s="180"/>
      <c r="P1385" s="192"/>
      <c r="Q1385" s="185" t="str">
        <f t="shared" si="246"/>
        <v>תשושים-אופק</v>
      </c>
      <c r="R1385" s="185">
        <f t="shared" si="247"/>
        <v>120</v>
      </c>
      <c r="S1385" s="185" t="str">
        <f t="shared" si="248"/>
        <v>מספרה/טיפוח חן</v>
      </c>
      <c r="T1385" s="186" t="str">
        <f t="shared" si="249"/>
        <v xml:space="preserve">סטרליזטור </v>
      </c>
      <c r="U1385" s="187">
        <f t="shared" si="243"/>
        <v>0</v>
      </c>
      <c r="V1385" s="181">
        <f t="shared" si="244"/>
        <v>-1</v>
      </c>
      <c r="W1385" s="181">
        <f t="shared" si="245"/>
        <v>900</v>
      </c>
      <c r="X1385" s="181">
        <f t="shared" si="242"/>
        <v>0</v>
      </c>
      <c r="Y1385" s="193"/>
      <c r="AA1385" s="189" t="str">
        <f>'טבלה מרכזת תקן מקור'!A1385</f>
        <v>תשושים-אופק</v>
      </c>
      <c r="AB1385" s="189">
        <f>'טבלה מרכזת תקן מקור'!B1385</f>
        <v>120</v>
      </c>
      <c r="AC1385" s="189" t="str">
        <f>'טבלה מרכזת תקן מקור'!C1385</f>
        <v>מספרה/טיפוח חן</v>
      </c>
      <c r="AD1385" s="189" t="str">
        <f>'טבלה מרכזת תקן מקור'!D1385</f>
        <v>מספרה/טיפוח חן</v>
      </c>
      <c r="AE1385" s="189" t="str">
        <f>'טבלה מרכזת תקן מקור'!E1385</f>
        <v xml:space="preserve">סטרליזטור </v>
      </c>
      <c r="AF1385" s="189">
        <f>'טבלה מרכזת תקן מקור'!F1385</f>
        <v>900</v>
      </c>
      <c r="AG1385" s="189">
        <f>'טבלה מרכזת תקן מקור'!G1385</f>
        <v>1</v>
      </c>
      <c r="AH1385" s="189">
        <f>'טבלה מרכזת תקן מקור'!H1385</f>
        <v>900</v>
      </c>
    </row>
    <row r="1386" spans="2:34" ht="15" thickBot="1" x14ac:dyDescent="0.25">
      <c r="B1386" s="190" t="str">
        <f>תקן[[#This Row],[סוג מרכז]]</f>
        <v>תשושים-אופק</v>
      </c>
      <c r="C1386" s="190">
        <f>תקן[[#This Row],[גודל מרכז]]</f>
        <v>120</v>
      </c>
      <c r="D1386" s="190" t="str">
        <f>תקן[[#This Row],[סוג פריט]]</f>
        <v>מספרה/טיפוח חן</v>
      </c>
      <c r="E1386" s="190" t="str">
        <f>תקן[[#This Row],[קטגוריה]]</f>
        <v>מספרה/טיפוח חן</v>
      </c>
      <c r="F1386" s="177" t="str">
        <f>תקן[[#This Row],[תיאור הפריט]]</f>
        <v>עגלת טיפולים</v>
      </c>
      <c r="G1386" s="190">
        <f>תקן[[#This Row],[עלות פריט]]</f>
        <v>800</v>
      </c>
      <c r="H1386" s="190">
        <f>תקן[[#This Row],[כמות]]</f>
        <v>1</v>
      </c>
      <c r="I1386" s="190">
        <f>תקן[[#This Row],[סהכ עלות]]</f>
        <v>800</v>
      </c>
      <c r="J1386" s="191"/>
      <c r="K1386" s="179" t="str">
        <f t="shared" si="241"/>
        <v>עגלת טיפולים</v>
      </c>
      <c r="L1386" s="180"/>
      <c r="M1386" s="181">
        <f t="shared" si="239"/>
        <v>-1</v>
      </c>
      <c r="N1386" s="181">
        <f t="shared" si="240"/>
        <v>0</v>
      </c>
      <c r="O1386" s="180"/>
      <c r="P1386" s="192"/>
      <c r="Q1386" s="185" t="str">
        <f t="shared" si="246"/>
        <v>תשושים-אופק</v>
      </c>
      <c r="R1386" s="185">
        <f t="shared" si="247"/>
        <v>120</v>
      </c>
      <c r="S1386" s="185" t="str">
        <f t="shared" si="248"/>
        <v>מספרה/טיפוח חן</v>
      </c>
      <c r="T1386" s="186" t="str">
        <f t="shared" si="249"/>
        <v>עגלת טיפולים</v>
      </c>
      <c r="U1386" s="187">
        <f t="shared" si="243"/>
        <v>0</v>
      </c>
      <c r="V1386" s="181">
        <f t="shared" si="244"/>
        <v>-1</v>
      </c>
      <c r="W1386" s="181">
        <f t="shared" si="245"/>
        <v>800</v>
      </c>
      <c r="X1386" s="181">
        <f t="shared" si="242"/>
        <v>0</v>
      </c>
      <c r="Y1386" s="193"/>
      <c r="AA1386" s="189" t="str">
        <f>'טבלה מרכזת תקן מקור'!A1386</f>
        <v>תשושים-אופק</v>
      </c>
      <c r="AB1386" s="189">
        <f>'טבלה מרכזת תקן מקור'!B1386</f>
        <v>120</v>
      </c>
      <c r="AC1386" s="189" t="str">
        <f>'טבלה מרכזת תקן מקור'!C1386</f>
        <v>מספרה/טיפוח חן</v>
      </c>
      <c r="AD1386" s="189" t="str">
        <f>'טבלה מרכזת תקן מקור'!D1386</f>
        <v>מספרה/טיפוח חן</v>
      </c>
      <c r="AE1386" s="189" t="str">
        <f>'טבלה מרכזת תקן מקור'!E1386</f>
        <v>עגלת טיפולים</v>
      </c>
      <c r="AF1386" s="189">
        <f>'טבלה מרכזת תקן מקור'!F1386</f>
        <v>800</v>
      </c>
      <c r="AG1386" s="189">
        <f>'טבלה מרכזת תקן מקור'!G1386</f>
        <v>1</v>
      </c>
      <c r="AH1386" s="189">
        <f>'טבלה מרכזת תקן מקור'!H1386</f>
        <v>800</v>
      </c>
    </row>
    <row r="1387" spans="2:34" ht="15" thickBot="1" x14ac:dyDescent="0.25">
      <c r="B1387" s="190" t="str">
        <f>תקן[[#This Row],[סוג מרכז]]</f>
        <v>תשושים-אופק</v>
      </c>
      <c r="C1387" s="190">
        <f>תקן[[#This Row],[גודל מרכז]]</f>
        <v>120</v>
      </c>
      <c r="D1387" s="190" t="str">
        <f>תקן[[#This Row],[סוג פריט]]</f>
        <v>מספרה/טיפוח חן</v>
      </c>
      <c r="E1387" s="190" t="str">
        <f>תקן[[#This Row],[קטגוריה]]</f>
        <v>מספרה/טיפוח חן</v>
      </c>
      <c r="F1387" s="177" t="str">
        <f>תקן[[#This Row],[תיאור הפריט]]</f>
        <v>פח אשפה</v>
      </c>
      <c r="G1387" s="190">
        <f>תקן[[#This Row],[עלות פריט]]</f>
        <v>150</v>
      </c>
      <c r="H1387" s="190">
        <f>תקן[[#This Row],[כמות]]</f>
        <v>1</v>
      </c>
      <c r="I1387" s="190">
        <f>תקן[[#This Row],[סהכ עלות]]</f>
        <v>150</v>
      </c>
      <c r="J1387" s="191"/>
      <c r="K1387" s="179" t="str">
        <f t="shared" si="241"/>
        <v>פח אשפה</v>
      </c>
      <c r="L1387" s="180"/>
      <c r="M1387" s="181">
        <f t="shared" si="239"/>
        <v>-1</v>
      </c>
      <c r="N1387" s="181">
        <f t="shared" si="240"/>
        <v>0</v>
      </c>
      <c r="O1387" s="180"/>
      <c r="P1387" s="192"/>
      <c r="Q1387" s="185" t="str">
        <f t="shared" si="246"/>
        <v>תשושים-אופק</v>
      </c>
      <c r="R1387" s="185">
        <f t="shared" si="247"/>
        <v>120</v>
      </c>
      <c r="S1387" s="185" t="str">
        <f t="shared" si="248"/>
        <v>מספרה/טיפוח חן</v>
      </c>
      <c r="T1387" s="186" t="str">
        <f t="shared" si="249"/>
        <v>פח אשפה</v>
      </c>
      <c r="U1387" s="187">
        <f t="shared" si="243"/>
        <v>0</v>
      </c>
      <c r="V1387" s="181">
        <f t="shared" si="244"/>
        <v>-1</v>
      </c>
      <c r="W1387" s="181">
        <f t="shared" si="245"/>
        <v>150</v>
      </c>
      <c r="X1387" s="181">
        <f t="shared" si="242"/>
        <v>0</v>
      </c>
      <c r="Y1387" s="193"/>
      <c r="AA1387" s="189" t="str">
        <f>'טבלה מרכזת תקן מקור'!A1387</f>
        <v>תשושים-אופק</v>
      </c>
      <c r="AB1387" s="189">
        <f>'טבלה מרכזת תקן מקור'!B1387</f>
        <v>120</v>
      </c>
      <c r="AC1387" s="189" t="str">
        <f>'טבלה מרכזת תקן מקור'!C1387</f>
        <v>מספרה/טיפוח חן</v>
      </c>
      <c r="AD1387" s="189" t="str">
        <f>'טבלה מרכזת תקן מקור'!D1387</f>
        <v>מספרה/טיפוח חן</v>
      </c>
      <c r="AE1387" s="189" t="str">
        <f>'טבלה מרכזת תקן מקור'!E1387</f>
        <v>פח אשפה</v>
      </c>
      <c r="AF1387" s="189">
        <f>'טבלה מרכזת תקן מקור'!F1387</f>
        <v>150</v>
      </c>
      <c r="AG1387" s="189">
        <f>'טבלה מרכזת תקן מקור'!G1387</f>
        <v>1</v>
      </c>
      <c r="AH1387" s="189">
        <f>'טבלה מרכזת תקן מקור'!H1387</f>
        <v>150</v>
      </c>
    </row>
    <row r="1388" spans="2:34" ht="15" thickBot="1" x14ac:dyDescent="0.25">
      <c r="B1388" s="190" t="str">
        <f>תקן[[#This Row],[סוג מרכז]]</f>
        <v>תשושים-אופק</v>
      </c>
      <c r="C1388" s="190">
        <f>תקן[[#This Row],[גודל מרכז]]</f>
        <v>120</v>
      </c>
      <c r="D1388" s="190" t="str">
        <f>תקן[[#This Row],[סוג פריט]]</f>
        <v>מספרה/טיפוח חן</v>
      </c>
      <c r="E1388" s="190" t="str">
        <f>תקן[[#This Row],[קטגוריה]]</f>
        <v>מספרה/טיפוח חן</v>
      </c>
      <c r="F1388" s="177" t="str">
        <f>תקן[[#This Row],[תיאור הפריט]]</f>
        <v>קולב בגדים</v>
      </c>
      <c r="G1388" s="190">
        <f>תקן[[#This Row],[עלות פריט]]</f>
        <v>300</v>
      </c>
      <c r="H1388" s="190">
        <f>תקן[[#This Row],[כמות]]</f>
        <v>1</v>
      </c>
      <c r="I1388" s="190">
        <f>תקן[[#This Row],[סהכ עלות]]</f>
        <v>300</v>
      </c>
      <c r="J1388" s="191"/>
      <c r="K1388" s="179" t="str">
        <f t="shared" si="241"/>
        <v>קולב בגדים</v>
      </c>
      <c r="L1388" s="180"/>
      <c r="M1388" s="181">
        <f t="shared" si="239"/>
        <v>-1</v>
      </c>
      <c r="N1388" s="181">
        <f t="shared" si="240"/>
        <v>0</v>
      </c>
      <c r="O1388" s="180"/>
      <c r="P1388" s="192"/>
      <c r="Q1388" s="185" t="str">
        <f t="shared" si="246"/>
        <v>תשושים-אופק</v>
      </c>
      <c r="R1388" s="185">
        <f t="shared" si="247"/>
        <v>120</v>
      </c>
      <c r="S1388" s="185" t="str">
        <f t="shared" si="248"/>
        <v>מספרה/טיפוח חן</v>
      </c>
      <c r="T1388" s="186" t="str">
        <f t="shared" si="249"/>
        <v>קולב בגדים</v>
      </c>
      <c r="U1388" s="187">
        <f t="shared" si="243"/>
        <v>0</v>
      </c>
      <c r="V1388" s="181">
        <f t="shared" si="244"/>
        <v>-1</v>
      </c>
      <c r="W1388" s="181">
        <f t="shared" si="245"/>
        <v>300</v>
      </c>
      <c r="X1388" s="181">
        <f t="shared" si="242"/>
        <v>0</v>
      </c>
      <c r="Y1388" s="193"/>
      <c r="AA1388" s="189" t="str">
        <f>'טבלה מרכזת תקן מקור'!A1388</f>
        <v>תשושים-אופק</v>
      </c>
      <c r="AB1388" s="189">
        <f>'טבלה מרכזת תקן מקור'!B1388</f>
        <v>120</v>
      </c>
      <c r="AC1388" s="189" t="str">
        <f>'טבלה מרכזת תקן מקור'!C1388</f>
        <v>מספרה/טיפוח חן</v>
      </c>
      <c r="AD1388" s="189" t="str">
        <f>'טבלה מרכזת תקן מקור'!D1388</f>
        <v>מספרה/טיפוח חן</v>
      </c>
      <c r="AE1388" s="189" t="str">
        <f>'טבלה מרכזת תקן מקור'!E1388</f>
        <v>קולב בגדים</v>
      </c>
      <c r="AF1388" s="189">
        <f>'טבלה מרכזת תקן מקור'!F1388</f>
        <v>300</v>
      </c>
      <c r="AG1388" s="189">
        <f>'טבלה מרכזת תקן מקור'!G1388</f>
        <v>1</v>
      </c>
      <c r="AH1388" s="189">
        <f>'טבלה מרכזת תקן מקור'!H1388</f>
        <v>300</v>
      </c>
    </row>
    <row r="1389" spans="2:34" ht="15" thickBot="1" x14ac:dyDescent="0.25">
      <c r="B1389" s="190" t="str">
        <f>תקן[[#This Row],[סוג מרכז]]</f>
        <v>תשושים-אופק</v>
      </c>
      <c r="C1389" s="190">
        <f>תקן[[#This Row],[גודל מרכז]]</f>
        <v>120</v>
      </c>
      <c r="D1389" s="190" t="str">
        <f>תקן[[#This Row],[סוג פריט]]</f>
        <v>מספרה/טיפוח חן</v>
      </c>
      <c r="E1389" s="190" t="str">
        <f>תקן[[#This Row],[קטגוריה]]</f>
        <v>מספרה/טיפוח חן</v>
      </c>
      <c r="F1389" s="177" t="str">
        <f>תקן[[#This Row],[תיאור הפריט]]</f>
        <v>רגלית פדיקור</v>
      </c>
      <c r="G1389" s="190">
        <f>תקן[[#This Row],[עלות פריט]]</f>
        <v>350</v>
      </c>
      <c r="H1389" s="190">
        <f>תקן[[#This Row],[כמות]]</f>
        <v>1</v>
      </c>
      <c r="I1389" s="190">
        <f>תקן[[#This Row],[סהכ עלות]]</f>
        <v>350</v>
      </c>
      <c r="J1389" s="191"/>
      <c r="K1389" s="179" t="str">
        <f t="shared" si="241"/>
        <v>רגלית פדיקור</v>
      </c>
      <c r="L1389" s="180"/>
      <c r="M1389" s="181">
        <f t="shared" si="239"/>
        <v>-1</v>
      </c>
      <c r="N1389" s="181">
        <f t="shared" si="240"/>
        <v>0</v>
      </c>
      <c r="O1389" s="180"/>
      <c r="P1389" s="192"/>
      <c r="Q1389" s="185" t="str">
        <f t="shared" si="246"/>
        <v>תשושים-אופק</v>
      </c>
      <c r="R1389" s="185">
        <f t="shared" si="247"/>
        <v>120</v>
      </c>
      <c r="S1389" s="185" t="str">
        <f t="shared" si="248"/>
        <v>מספרה/טיפוח חן</v>
      </c>
      <c r="T1389" s="186" t="str">
        <f t="shared" si="249"/>
        <v>רגלית פדיקור</v>
      </c>
      <c r="U1389" s="187">
        <f t="shared" si="243"/>
        <v>0</v>
      </c>
      <c r="V1389" s="181">
        <f t="shared" si="244"/>
        <v>-1</v>
      </c>
      <c r="W1389" s="181">
        <f t="shared" si="245"/>
        <v>350</v>
      </c>
      <c r="X1389" s="181">
        <f t="shared" si="242"/>
        <v>0</v>
      </c>
      <c r="Y1389" s="193"/>
      <c r="AA1389" s="189" t="str">
        <f>'טבלה מרכזת תקן מקור'!A1389</f>
        <v>תשושים-אופק</v>
      </c>
      <c r="AB1389" s="189">
        <f>'טבלה מרכזת תקן מקור'!B1389</f>
        <v>120</v>
      </c>
      <c r="AC1389" s="189" t="str">
        <f>'טבלה מרכזת תקן מקור'!C1389</f>
        <v>מספרה/טיפוח חן</v>
      </c>
      <c r="AD1389" s="189" t="str">
        <f>'טבלה מרכזת תקן מקור'!D1389</f>
        <v>מספרה/טיפוח חן</v>
      </c>
      <c r="AE1389" s="189" t="str">
        <f>'טבלה מרכזת תקן מקור'!E1389</f>
        <v>רגלית פדיקור</v>
      </c>
      <c r="AF1389" s="189">
        <f>'טבלה מרכזת תקן מקור'!F1389</f>
        <v>350</v>
      </c>
      <c r="AG1389" s="189">
        <f>'טבלה מרכזת תקן מקור'!G1389</f>
        <v>1</v>
      </c>
      <c r="AH1389" s="189">
        <f>'טבלה מרכזת תקן מקור'!H1389</f>
        <v>350</v>
      </c>
    </row>
    <row r="1390" spans="2:34" ht="15" thickBot="1" x14ac:dyDescent="0.25">
      <c r="B1390" s="190" t="str">
        <f>תקן[[#This Row],[סוג מרכז]]</f>
        <v>תשושים-אופק</v>
      </c>
      <c r="C1390" s="190">
        <f>תקן[[#This Row],[גודל מרכז]]</f>
        <v>120</v>
      </c>
      <c r="D1390" s="190" t="str">
        <f>תקן[[#This Row],[סוג פריט]]</f>
        <v>מספרה/טיפוח חן</v>
      </c>
      <c r="E1390" s="190" t="str">
        <f>תקן[[#This Row],[קטגוריה]]</f>
        <v>מספרה/טיפוח חן</v>
      </c>
      <c r="F1390" s="177" t="str">
        <f>תקן[[#This Row],[תיאור הפריט]]</f>
        <v>שרפרף למטפל</v>
      </c>
      <c r="G1390" s="190">
        <f>תקן[[#This Row],[עלות פריט]]</f>
        <v>750</v>
      </c>
      <c r="H1390" s="190">
        <f>תקן[[#This Row],[כמות]]</f>
        <v>1</v>
      </c>
      <c r="I1390" s="190">
        <f>תקן[[#This Row],[סהכ עלות]]</f>
        <v>750</v>
      </c>
      <c r="J1390" s="191"/>
      <c r="K1390" s="179" t="str">
        <f t="shared" si="241"/>
        <v>שרפרף למטפל</v>
      </c>
      <c r="L1390" s="180"/>
      <c r="M1390" s="181">
        <f t="shared" si="239"/>
        <v>-1</v>
      </c>
      <c r="N1390" s="181">
        <f t="shared" si="240"/>
        <v>0</v>
      </c>
      <c r="O1390" s="180"/>
      <c r="P1390" s="192"/>
      <c r="Q1390" s="185" t="str">
        <f t="shared" si="246"/>
        <v>תשושים-אופק</v>
      </c>
      <c r="R1390" s="185">
        <f t="shared" si="247"/>
        <v>120</v>
      </c>
      <c r="S1390" s="185" t="str">
        <f t="shared" si="248"/>
        <v>מספרה/טיפוח חן</v>
      </c>
      <c r="T1390" s="186" t="str">
        <f t="shared" si="249"/>
        <v>שרפרף למטפל</v>
      </c>
      <c r="U1390" s="187">
        <f t="shared" si="243"/>
        <v>0</v>
      </c>
      <c r="V1390" s="181">
        <f t="shared" si="244"/>
        <v>-1</v>
      </c>
      <c r="W1390" s="181">
        <f t="shared" si="245"/>
        <v>750</v>
      </c>
      <c r="X1390" s="181">
        <f t="shared" si="242"/>
        <v>0</v>
      </c>
      <c r="Y1390" s="193"/>
      <c r="AA1390" s="189" t="str">
        <f>'טבלה מרכזת תקן מקור'!A1390</f>
        <v>תשושים-אופק</v>
      </c>
      <c r="AB1390" s="189">
        <f>'טבלה מרכזת תקן מקור'!B1390</f>
        <v>120</v>
      </c>
      <c r="AC1390" s="189" t="str">
        <f>'טבלה מרכזת תקן מקור'!C1390</f>
        <v>מספרה/טיפוח חן</v>
      </c>
      <c r="AD1390" s="189" t="str">
        <f>'טבלה מרכזת תקן מקור'!D1390</f>
        <v>מספרה/טיפוח חן</v>
      </c>
      <c r="AE1390" s="189" t="str">
        <f>'טבלה מרכזת תקן מקור'!E1390</f>
        <v>שרפרף למטפל</v>
      </c>
      <c r="AF1390" s="189">
        <f>'טבלה מרכזת תקן מקור'!F1390</f>
        <v>750</v>
      </c>
      <c r="AG1390" s="189">
        <f>'טבלה מרכזת תקן מקור'!G1390</f>
        <v>1</v>
      </c>
      <c r="AH1390" s="189">
        <f>'טבלה מרכזת תקן מקור'!H1390</f>
        <v>750</v>
      </c>
    </row>
    <row r="1391" spans="2:34" ht="15" thickBot="1" x14ac:dyDescent="0.25">
      <c r="B1391" s="190" t="str">
        <f>תקן[[#This Row],[סוג מרכז]]</f>
        <v>תשושים-אופק</v>
      </c>
      <c r="C1391" s="190">
        <f>תקן[[#This Row],[גודל מרכז]]</f>
        <v>120</v>
      </c>
      <c r="D1391" s="190" t="str">
        <f>תקן[[#This Row],[סוג פריט]]</f>
        <v>כלי חשמל</v>
      </c>
      <c r="E1391" s="190" t="str">
        <f>תקן[[#This Row],[קטגוריה]]</f>
        <v>מכבסה</v>
      </c>
      <c r="F1391" s="177" t="str">
        <f>תקן[[#This Row],[תיאור הפריט]]</f>
        <v xml:space="preserve">מייבש כביסה  </v>
      </c>
      <c r="G1391" s="190">
        <f>תקן[[#This Row],[עלות פריט]]</f>
        <v>2500</v>
      </c>
      <c r="H1391" s="190">
        <f>תקן[[#This Row],[כמות]]</f>
        <v>1</v>
      </c>
      <c r="I1391" s="190">
        <f>תקן[[#This Row],[סהכ עלות]]</f>
        <v>2500</v>
      </c>
      <c r="J1391" s="191"/>
      <c r="K1391" s="179" t="str">
        <f t="shared" si="241"/>
        <v xml:space="preserve">מייבש כביסה  </v>
      </c>
      <c r="L1391" s="180"/>
      <c r="M1391" s="181">
        <f t="shared" si="239"/>
        <v>-1</v>
      </c>
      <c r="N1391" s="181">
        <f t="shared" si="240"/>
        <v>0</v>
      </c>
      <c r="O1391" s="180"/>
      <c r="P1391" s="192"/>
      <c r="Q1391" s="185" t="str">
        <f t="shared" si="246"/>
        <v>תשושים-אופק</v>
      </c>
      <c r="R1391" s="185">
        <f t="shared" si="247"/>
        <v>120</v>
      </c>
      <c r="S1391" s="185" t="str">
        <f t="shared" si="248"/>
        <v>כלי חשמל</v>
      </c>
      <c r="T1391" s="186" t="str">
        <f t="shared" si="249"/>
        <v xml:space="preserve">מייבש כביסה  </v>
      </c>
      <c r="U1391" s="187">
        <f t="shared" si="243"/>
        <v>0</v>
      </c>
      <c r="V1391" s="181">
        <f t="shared" si="244"/>
        <v>-1</v>
      </c>
      <c r="W1391" s="181">
        <f t="shared" si="245"/>
        <v>2500</v>
      </c>
      <c r="X1391" s="181">
        <f t="shared" si="242"/>
        <v>0</v>
      </c>
      <c r="Y1391" s="193"/>
      <c r="AA1391" s="189" t="str">
        <f>'טבלה מרכזת תקן מקור'!A1391</f>
        <v>תשושים-אופק</v>
      </c>
      <c r="AB1391" s="189">
        <f>'טבלה מרכזת תקן מקור'!B1391</f>
        <v>120</v>
      </c>
      <c r="AC1391" s="189" t="str">
        <f>'טבלה מרכזת תקן מקור'!C1391</f>
        <v>כלי חשמל</v>
      </c>
      <c r="AD1391" s="189" t="str">
        <f>'טבלה מרכזת תקן מקור'!D1391</f>
        <v>מכבסה</v>
      </c>
      <c r="AE1391" s="189" t="str">
        <f>'טבלה מרכזת תקן מקור'!E1391</f>
        <v xml:space="preserve">מייבש כביסה  </v>
      </c>
      <c r="AF1391" s="189">
        <f>'טבלה מרכזת תקן מקור'!F1391</f>
        <v>2500</v>
      </c>
      <c r="AG1391" s="189">
        <f>'טבלה מרכזת תקן מקור'!G1391</f>
        <v>1</v>
      </c>
      <c r="AH1391" s="189">
        <f>'טבלה מרכזת תקן מקור'!H1391</f>
        <v>2500</v>
      </c>
    </row>
    <row r="1392" spans="2:34" ht="15" thickBot="1" x14ac:dyDescent="0.25">
      <c r="B1392" s="190" t="str">
        <f>תקן[[#This Row],[סוג מרכז]]</f>
        <v>תשושים-אופק</v>
      </c>
      <c r="C1392" s="190">
        <f>תקן[[#This Row],[גודל מרכז]]</f>
        <v>120</v>
      </c>
      <c r="D1392" s="190" t="str">
        <f>תקן[[#This Row],[סוג פריט]]</f>
        <v>כלי חשמל</v>
      </c>
      <c r="E1392" s="190" t="str">
        <f>תקן[[#This Row],[קטגוריה]]</f>
        <v>חדר רחצה</v>
      </c>
      <c r="F1392" s="177" t="str">
        <f>תקן[[#This Row],[תיאור הפריט]]</f>
        <v>מייבש שיער</v>
      </c>
      <c r="G1392" s="190">
        <f>תקן[[#This Row],[עלות פריט]]</f>
        <v>250</v>
      </c>
      <c r="H1392" s="190">
        <f>תקן[[#This Row],[כמות]]</f>
        <v>2</v>
      </c>
      <c r="I1392" s="190">
        <f>תקן[[#This Row],[סהכ עלות]]</f>
        <v>500</v>
      </c>
      <c r="J1392" s="191"/>
      <c r="K1392" s="179" t="str">
        <f t="shared" si="241"/>
        <v>מייבש שיער</v>
      </c>
      <c r="L1392" s="180"/>
      <c r="M1392" s="181">
        <f t="shared" si="239"/>
        <v>-2</v>
      </c>
      <c r="N1392" s="181">
        <f t="shared" si="240"/>
        <v>0</v>
      </c>
      <c r="O1392" s="180"/>
      <c r="P1392" s="192"/>
      <c r="Q1392" s="185" t="str">
        <f t="shared" si="246"/>
        <v>תשושים-אופק</v>
      </c>
      <c r="R1392" s="185">
        <f t="shared" si="247"/>
        <v>120</v>
      </c>
      <c r="S1392" s="185" t="str">
        <f t="shared" si="248"/>
        <v>כלי חשמל</v>
      </c>
      <c r="T1392" s="186" t="str">
        <f t="shared" si="249"/>
        <v>מייבש שיער</v>
      </c>
      <c r="U1392" s="187">
        <f t="shared" si="243"/>
        <v>0</v>
      </c>
      <c r="V1392" s="181">
        <f t="shared" si="244"/>
        <v>-2</v>
      </c>
      <c r="W1392" s="181">
        <f t="shared" si="245"/>
        <v>250</v>
      </c>
      <c r="X1392" s="181">
        <f t="shared" si="242"/>
        <v>0</v>
      </c>
      <c r="Y1392" s="193"/>
      <c r="AA1392" s="189" t="str">
        <f>'טבלה מרכזת תקן מקור'!A1392</f>
        <v>תשושים-אופק</v>
      </c>
      <c r="AB1392" s="189">
        <f>'טבלה מרכזת תקן מקור'!B1392</f>
        <v>120</v>
      </c>
      <c r="AC1392" s="189" t="str">
        <f>'טבלה מרכזת תקן מקור'!C1392</f>
        <v>כלי חשמל</v>
      </c>
      <c r="AD1392" s="189" t="str">
        <f>'טבלה מרכזת תקן מקור'!D1392</f>
        <v>חדר רחצה</v>
      </c>
      <c r="AE1392" s="189" t="str">
        <f>'טבלה מרכזת תקן מקור'!E1392</f>
        <v>מייבש שיער</v>
      </c>
      <c r="AF1392" s="189">
        <f>'טבלה מרכזת תקן מקור'!F1392</f>
        <v>250</v>
      </c>
      <c r="AG1392" s="189">
        <f>'טבלה מרכזת תקן מקור'!G1392</f>
        <v>2</v>
      </c>
      <c r="AH1392" s="189">
        <f>'טבלה מרכזת תקן מקור'!H1392</f>
        <v>500</v>
      </c>
    </row>
    <row r="1393" spans="2:34" ht="15" thickBot="1" x14ac:dyDescent="0.25">
      <c r="B1393" s="190" t="str">
        <f>תקן[[#This Row],[סוג מרכז]]</f>
        <v>תשושים-אופק</v>
      </c>
      <c r="C1393" s="190">
        <f>תקן[[#This Row],[גודל מרכז]]</f>
        <v>120</v>
      </c>
      <c r="D1393" s="190" t="str">
        <f>תקן[[#This Row],[סוג פריט]]</f>
        <v>כלי חשמל</v>
      </c>
      <c r="E1393" s="190" t="str">
        <f>תקן[[#This Row],[קטגוריה]]</f>
        <v>מכבסה</v>
      </c>
      <c r="F1393" s="177" t="str">
        <f>תקן[[#This Row],[תיאור הפריט]]</f>
        <v>מכונת כביסה 7 ק"ג</v>
      </c>
      <c r="G1393" s="190">
        <f>תקן[[#This Row],[עלות פריט]]</f>
        <v>3500</v>
      </c>
      <c r="H1393" s="190">
        <f>תקן[[#This Row],[כמות]]</f>
        <v>1</v>
      </c>
      <c r="I1393" s="190">
        <f>תקן[[#This Row],[סהכ עלות]]</f>
        <v>3500</v>
      </c>
      <c r="J1393" s="191"/>
      <c r="K1393" s="179" t="str">
        <f t="shared" si="241"/>
        <v>מכונת כביסה 7 ק"ג</v>
      </c>
      <c r="L1393" s="180"/>
      <c r="M1393" s="181">
        <f t="shared" si="239"/>
        <v>-1</v>
      </c>
      <c r="N1393" s="181">
        <f t="shared" si="240"/>
        <v>0</v>
      </c>
      <c r="O1393" s="180"/>
      <c r="P1393" s="192"/>
      <c r="Q1393" s="185" t="str">
        <f t="shared" si="246"/>
        <v>תשושים-אופק</v>
      </c>
      <c r="R1393" s="185">
        <f t="shared" si="247"/>
        <v>120</v>
      </c>
      <c r="S1393" s="185" t="str">
        <f t="shared" si="248"/>
        <v>כלי חשמל</v>
      </c>
      <c r="T1393" s="186" t="str">
        <f t="shared" si="249"/>
        <v>מכונת כביסה 7 ק"ג</v>
      </c>
      <c r="U1393" s="187">
        <f t="shared" si="243"/>
        <v>0</v>
      </c>
      <c r="V1393" s="181">
        <f t="shared" si="244"/>
        <v>-1</v>
      </c>
      <c r="W1393" s="181">
        <f t="shared" si="245"/>
        <v>3500</v>
      </c>
      <c r="X1393" s="181">
        <f t="shared" si="242"/>
        <v>0</v>
      </c>
      <c r="Y1393" s="193"/>
      <c r="AA1393" s="189" t="str">
        <f>'טבלה מרכזת תקן מקור'!A1393</f>
        <v>תשושים-אופק</v>
      </c>
      <c r="AB1393" s="189">
        <f>'טבלה מרכזת תקן מקור'!B1393</f>
        <v>120</v>
      </c>
      <c r="AC1393" s="189" t="str">
        <f>'טבלה מרכזת תקן מקור'!C1393</f>
        <v>כלי חשמל</v>
      </c>
      <c r="AD1393" s="189" t="str">
        <f>'טבלה מרכזת תקן מקור'!D1393</f>
        <v>מכבסה</v>
      </c>
      <c r="AE1393" s="189" t="str">
        <f>'טבלה מרכזת תקן מקור'!E1393</f>
        <v>מכונת כביסה 7 ק"ג</v>
      </c>
      <c r="AF1393" s="189">
        <f>'טבלה מרכזת תקן מקור'!F1393</f>
        <v>3500</v>
      </c>
      <c r="AG1393" s="189">
        <f>'טבלה מרכזת תקן מקור'!G1393</f>
        <v>1</v>
      </c>
      <c r="AH1393" s="189">
        <f>'טבלה מרכזת תקן מקור'!H1393</f>
        <v>3500</v>
      </c>
    </row>
    <row r="1394" spans="2:34" ht="15" thickBot="1" x14ac:dyDescent="0.25">
      <c r="B1394" s="190" t="str">
        <f>תקן[[#This Row],[סוג מרכז]]</f>
        <v>תשושים-אופק</v>
      </c>
      <c r="C1394" s="190">
        <f>תקן[[#This Row],[גודל מרכז]]</f>
        <v>120</v>
      </c>
      <c r="D1394" s="190" t="str">
        <f>תקן[[#This Row],[סוג פריט]]</f>
        <v>כלי חשמל</v>
      </c>
      <c r="E1394" s="190" t="str">
        <f>תקן[[#This Row],[קטגוריה]]</f>
        <v>חדר ניקיון</v>
      </c>
      <c r="F1394" s="177" t="str">
        <f>תקן[[#This Row],[תיאור הפריט]]</f>
        <v>מכונת שטיפה</v>
      </c>
      <c r="G1394" s="190">
        <f>תקן[[#This Row],[עלות פריט]]</f>
        <v>15000</v>
      </c>
      <c r="H1394" s="190">
        <f>תקן[[#This Row],[כמות]]</f>
        <v>1</v>
      </c>
      <c r="I1394" s="190">
        <f>תקן[[#This Row],[סהכ עלות]]</f>
        <v>15000</v>
      </c>
      <c r="J1394" s="191"/>
      <c r="K1394" s="179" t="str">
        <f t="shared" si="241"/>
        <v>מכונת שטיפה</v>
      </c>
      <c r="L1394" s="180"/>
      <c r="M1394" s="181">
        <f t="shared" si="239"/>
        <v>-1</v>
      </c>
      <c r="N1394" s="181">
        <f t="shared" si="240"/>
        <v>0</v>
      </c>
      <c r="O1394" s="180"/>
      <c r="P1394" s="192"/>
      <c r="Q1394" s="185" t="str">
        <f t="shared" si="246"/>
        <v>תשושים-אופק</v>
      </c>
      <c r="R1394" s="185">
        <f t="shared" si="247"/>
        <v>120</v>
      </c>
      <c r="S1394" s="185" t="str">
        <f t="shared" si="248"/>
        <v>כלי חשמל</v>
      </c>
      <c r="T1394" s="186" t="str">
        <f t="shared" si="249"/>
        <v>מכונת שטיפה</v>
      </c>
      <c r="U1394" s="187">
        <f t="shared" si="243"/>
        <v>0</v>
      </c>
      <c r="V1394" s="181">
        <f t="shared" si="244"/>
        <v>-1</v>
      </c>
      <c r="W1394" s="181">
        <f t="shared" si="245"/>
        <v>15000</v>
      </c>
      <c r="X1394" s="181">
        <f t="shared" si="242"/>
        <v>0</v>
      </c>
      <c r="Y1394" s="193"/>
      <c r="AA1394" s="189" t="str">
        <f>'טבלה מרכזת תקן מקור'!A1394</f>
        <v>תשושים-אופק</v>
      </c>
      <c r="AB1394" s="189">
        <f>'טבלה מרכזת תקן מקור'!B1394</f>
        <v>120</v>
      </c>
      <c r="AC1394" s="189" t="str">
        <f>'טבלה מרכזת תקן מקור'!C1394</f>
        <v>כלי חשמל</v>
      </c>
      <c r="AD1394" s="189" t="str">
        <f>'טבלה מרכזת תקן מקור'!D1394</f>
        <v>חדר ניקיון</v>
      </c>
      <c r="AE1394" s="189" t="str">
        <f>'טבלה מרכזת תקן מקור'!E1394</f>
        <v>מכונת שטיפה</v>
      </c>
      <c r="AF1394" s="189">
        <f>'טבלה מרכזת תקן מקור'!F1394</f>
        <v>15000</v>
      </c>
      <c r="AG1394" s="189">
        <f>'טבלה מרכזת תקן מקור'!G1394</f>
        <v>1</v>
      </c>
      <c r="AH1394" s="189">
        <f>'טבלה מרכזת תקן מקור'!H1394</f>
        <v>15000</v>
      </c>
    </row>
    <row r="1395" spans="2:34" ht="15" thickBot="1" x14ac:dyDescent="0.25">
      <c r="B1395" s="190" t="str">
        <f>תקן[[#This Row],[סוג מרכז]]</f>
        <v>תשושים-אופק</v>
      </c>
      <c r="C1395" s="190">
        <f>תקן[[#This Row],[גודל מרכז]]</f>
        <v>120</v>
      </c>
      <c r="D1395" s="190" t="str">
        <f>תקן[[#This Row],[סוג פריט]]</f>
        <v>כלי חשמל</v>
      </c>
      <c r="E1395" s="190" t="str">
        <f>תקן[[#This Row],[קטגוריה]]</f>
        <v>שירותים ציבוריים</v>
      </c>
      <c r="F1395" s="177" t="str">
        <f>תקן[[#This Row],[תיאור הפריט]]</f>
        <v>מתקן טיהור אויר חשמלי</v>
      </c>
      <c r="G1395" s="190">
        <f>תקן[[#This Row],[עלות פריט]]</f>
        <v>650</v>
      </c>
      <c r="H1395" s="190">
        <f>תקן[[#This Row],[כמות]]</f>
        <v>5</v>
      </c>
      <c r="I1395" s="190">
        <f>תקן[[#This Row],[סהכ עלות]]</f>
        <v>3250</v>
      </c>
      <c r="J1395" s="191"/>
      <c r="K1395" s="179" t="str">
        <f t="shared" si="241"/>
        <v>מתקן טיהור אויר חשמלי</v>
      </c>
      <c r="L1395" s="180"/>
      <c r="M1395" s="181">
        <f t="shared" si="239"/>
        <v>-5</v>
      </c>
      <c r="N1395" s="181">
        <f t="shared" si="240"/>
        <v>0</v>
      </c>
      <c r="O1395" s="180"/>
      <c r="P1395" s="192"/>
      <c r="Q1395" s="185" t="str">
        <f t="shared" si="246"/>
        <v>תשושים-אופק</v>
      </c>
      <c r="R1395" s="185">
        <f t="shared" si="247"/>
        <v>120</v>
      </c>
      <c r="S1395" s="185" t="str">
        <f t="shared" si="248"/>
        <v>כלי חשמל</v>
      </c>
      <c r="T1395" s="186" t="str">
        <f t="shared" si="249"/>
        <v>מתקן טיהור אויר חשמלי</v>
      </c>
      <c r="U1395" s="187">
        <f t="shared" si="243"/>
        <v>0</v>
      </c>
      <c r="V1395" s="181">
        <f t="shared" si="244"/>
        <v>-5</v>
      </c>
      <c r="W1395" s="181">
        <f t="shared" si="245"/>
        <v>650</v>
      </c>
      <c r="X1395" s="181">
        <f t="shared" si="242"/>
        <v>0</v>
      </c>
      <c r="Y1395" s="193"/>
      <c r="AA1395" s="189" t="str">
        <f>'טבלה מרכזת תקן מקור'!A1395</f>
        <v>תשושים-אופק</v>
      </c>
      <c r="AB1395" s="189">
        <f>'טבלה מרכזת תקן מקור'!B1395</f>
        <v>120</v>
      </c>
      <c r="AC1395" s="189" t="str">
        <f>'טבלה מרכזת תקן מקור'!C1395</f>
        <v>כלי חשמל</v>
      </c>
      <c r="AD1395" s="189" t="str">
        <f>'טבלה מרכזת תקן מקור'!D1395</f>
        <v>שירותים ציבוריים</v>
      </c>
      <c r="AE1395" s="189" t="str">
        <f>'טבלה מרכזת תקן מקור'!E1395</f>
        <v>מתקן טיהור אויר חשמלי</v>
      </c>
      <c r="AF1395" s="189">
        <f>'טבלה מרכזת תקן מקור'!F1395</f>
        <v>650</v>
      </c>
      <c r="AG1395" s="189">
        <f>'טבלה מרכזת תקן מקור'!G1395</f>
        <v>5</v>
      </c>
      <c r="AH1395" s="189">
        <f>'טבלה מרכזת תקן מקור'!H1395</f>
        <v>3250</v>
      </c>
    </row>
    <row r="1396" spans="2:34" ht="15" thickBot="1" x14ac:dyDescent="0.25">
      <c r="B1396" s="190" t="str">
        <f>תקן[[#This Row],[סוג מרכז]]</f>
        <v>תשושים-אופק</v>
      </c>
      <c r="C1396" s="190">
        <f>תקן[[#This Row],[גודל מרכז]]</f>
        <v>120</v>
      </c>
      <c r="D1396" s="190" t="str">
        <f>תקן[[#This Row],[סוג פריט]]</f>
        <v>כלי חשמל</v>
      </c>
      <c r="E1396" s="190" t="str">
        <f>תקן[[#This Row],[קטגוריה]]</f>
        <v>אולם כניסה</v>
      </c>
      <c r="F1396" s="177" t="str">
        <f>תקן[[#This Row],[תיאור הפריט]]</f>
        <v>מתקן מים קרים</v>
      </c>
      <c r="G1396" s="190">
        <f>תקן[[#This Row],[עלות פריט]]</f>
        <v>2500</v>
      </c>
      <c r="H1396" s="190">
        <f>תקן[[#This Row],[כמות]]</f>
        <v>1</v>
      </c>
      <c r="I1396" s="190">
        <f>תקן[[#This Row],[סהכ עלות]]</f>
        <v>2500</v>
      </c>
      <c r="J1396" s="191"/>
      <c r="K1396" s="179" t="str">
        <f t="shared" si="241"/>
        <v>מתקן מים קרים</v>
      </c>
      <c r="L1396" s="180"/>
      <c r="M1396" s="181">
        <f t="shared" si="239"/>
        <v>-1</v>
      </c>
      <c r="N1396" s="181">
        <f t="shared" si="240"/>
        <v>0</v>
      </c>
      <c r="O1396" s="180"/>
      <c r="P1396" s="192"/>
      <c r="Q1396" s="185" t="str">
        <f t="shared" si="246"/>
        <v>תשושים-אופק</v>
      </c>
      <c r="R1396" s="185">
        <f t="shared" si="247"/>
        <v>120</v>
      </c>
      <c r="S1396" s="185" t="str">
        <f t="shared" si="248"/>
        <v>כלי חשמל</v>
      </c>
      <c r="T1396" s="186" t="str">
        <f t="shared" si="249"/>
        <v>מתקן מים קרים</v>
      </c>
      <c r="U1396" s="187">
        <f t="shared" si="243"/>
        <v>0</v>
      </c>
      <c r="V1396" s="181">
        <f t="shared" si="244"/>
        <v>-1</v>
      </c>
      <c r="W1396" s="181">
        <f t="shared" si="245"/>
        <v>2500</v>
      </c>
      <c r="X1396" s="181">
        <f t="shared" si="242"/>
        <v>0</v>
      </c>
      <c r="Y1396" s="193"/>
      <c r="AA1396" s="189" t="str">
        <f>'טבלה מרכזת תקן מקור'!A1396</f>
        <v>תשושים-אופק</v>
      </c>
      <c r="AB1396" s="189">
        <f>'טבלה מרכזת תקן מקור'!B1396</f>
        <v>120</v>
      </c>
      <c r="AC1396" s="189" t="str">
        <f>'טבלה מרכזת תקן מקור'!C1396</f>
        <v>כלי חשמל</v>
      </c>
      <c r="AD1396" s="189" t="str">
        <f>'טבלה מרכזת תקן מקור'!D1396</f>
        <v>אולם כניסה</v>
      </c>
      <c r="AE1396" s="189" t="str">
        <f>'טבלה מרכזת תקן מקור'!E1396</f>
        <v>מתקן מים קרים</v>
      </c>
      <c r="AF1396" s="189">
        <f>'טבלה מרכזת תקן מקור'!F1396</f>
        <v>2500</v>
      </c>
      <c r="AG1396" s="189">
        <f>'טבלה מרכזת תקן מקור'!G1396</f>
        <v>1</v>
      </c>
      <c r="AH1396" s="189">
        <f>'טבלה מרכזת תקן מקור'!H1396</f>
        <v>2500</v>
      </c>
    </row>
    <row r="1397" spans="2:34" ht="29.25" thickBot="1" x14ac:dyDescent="0.25">
      <c r="B1397" s="190" t="str">
        <f>תקן[[#This Row],[סוג מרכז]]</f>
        <v>תשושים-אופק</v>
      </c>
      <c r="C1397" s="190">
        <f>תקן[[#This Row],[גודל מרכז]]</f>
        <v>120</v>
      </c>
      <c r="D1397" s="190" t="str">
        <f>תקן[[#This Row],[סוג פריט]]</f>
        <v>כלי חשמל</v>
      </c>
      <c r="E1397" s="190" t="str">
        <f>תקן[[#This Row],[קטגוריה]]</f>
        <v>חדר אוכל</v>
      </c>
      <c r="F1397" s="177" t="str">
        <f>תקן[[#This Row],[תיאור הפריט]]</f>
        <v>מתקן שתיה קלה (דיספנסר)</v>
      </c>
      <c r="G1397" s="190">
        <f>תקן[[#This Row],[עלות פריט]]</f>
        <v>4500</v>
      </c>
      <c r="H1397" s="190">
        <f>תקן[[#This Row],[כמות]]</f>
        <v>1</v>
      </c>
      <c r="I1397" s="190">
        <f>תקן[[#This Row],[סהכ עלות]]</f>
        <v>4500</v>
      </c>
      <c r="J1397" s="191"/>
      <c r="K1397" s="179" t="str">
        <f t="shared" ref="K1397:K1453" si="250">F1397</f>
        <v>מתקן שתיה קלה (דיספנסר)</v>
      </c>
      <c r="L1397" s="180"/>
      <c r="M1397" s="181">
        <f t="shared" ref="M1397:M1452" si="251">IF(L1397-H1397&lt;&gt;0,L1397-H1397,0)</f>
        <v>-1</v>
      </c>
      <c r="N1397" s="181">
        <f t="shared" ref="N1397:N1452" si="252">L1397*G1397</f>
        <v>0</v>
      </c>
      <c r="O1397" s="180"/>
      <c r="P1397" s="192"/>
      <c r="Q1397" s="185" t="str">
        <f t="shared" si="246"/>
        <v>תשושים-אופק</v>
      </c>
      <c r="R1397" s="185">
        <f t="shared" si="247"/>
        <v>120</v>
      </c>
      <c r="S1397" s="185" t="str">
        <f t="shared" si="248"/>
        <v>כלי חשמל</v>
      </c>
      <c r="T1397" s="186" t="str">
        <f t="shared" si="249"/>
        <v>מתקן שתיה קלה (דיספנסר)</v>
      </c>
      <c r="U1397" s="187">
        <f t="shared" si="243"/>
        <v>0</v>
      </c>
      <c r="V1397" s="181">
        <f t="shared" si="244"/>
        <v>-1</v>
      </c>
      <c r="W1397" s="181">
        <f t="shared" si="245"/>
        <v>4500</v>
      </c>
      <c r="X1397" s="181">
        <f t="shared" ref="X1397:X1453" si="253">W1397*U1397</f>
        <v>0</v>
      </c>
      <c r="Y1397" s="193"/>
      <c r="AA1397" s="189" t="str">
        <f>'טבלה מרכזת תקן מקור'!A1397</f>
        <v>תשושים-אופק</v>
      </c>
      <c r="AB1397" s="189">
        <f>'טבלה מרכזת תקן מקור'!B1397</f>
        <v>120</v>
      </c>
      <c r="AC1397" s="189" t="str">
        <f>'טבלה מרכזת תקן מקור'!C1397</f>
        <v>כלי חשמל</v>
      </c>
      <c r="AD1397" s="189" t="str">
        <f>'טבלה מרכזת תקן מקור'!D1397</f>
        <v>חדר אוכל</v>
      </c>
      <c r="AE1397" s="189" t="str">
        <f>'טבלה מרכזת תקן מקור'!E1397</f>
        <v>מתקן שתיה קלה (דיספנסר)</v>
      </c>
      <c r="AF1397" s="189">
        <f>'טבלה מרכזת תקן מקור'!F1397</f>
        <v>4500</v>
      </c>
      <c r="AG1397" s="189">
        <f>'טבלה מרכזת תקן מקור'!G1397</f>
        <v>1</v>
      </c>
      <c r="AH1397" s="189">
        <f>'טבלה מרכזת תקן מקור'!H1397</f>
        <v>4500</v>
      </c>
    </row>
    <row r="1398" spans="2:34" ht="15" thickBot="1" x14ac:dyDescent="0.25">
      <c r="B1398" s="190" t="str">
        <f>תקן[[#This Row],[סוג מרכז]]</f>
        <v>תשושים-אופק</v>
      </c>
      <c r="C1398" s="190">
        <f>תקן[[#This Row],[גודל מרכז]]</f>
        <v>120</v>
      </c>
      <c r="D1398" s="190" t="str">
        <f>תקן[[#This Row],[סוג פריט]]</f>
        <v>כלי חשמל</v>
      </c>
      <c r="E1398" s="190" t="str">
        <f>תקן[[#This Row],[קטגוריה]]</f>
        <v>חדר רחצה</v>
      </c>
      <c r="F1398" s="177" t="str">
        <f>תקן[[#This Row],[תיאור הפריט]]</f>
        <v>תנור חימום</v>
      </c>
      <c r="G1398" s="190">
        <f>תקן[[#This Row],[עלות פריט]]</f>
        <v>250</v>
      </c>
      <c r="H1398" s="190">
        <f>תקן[[#This Row],[כמות]]</f>
        <v>2</v>
      </c>
      <c r="I1398" s="190">
        <f>תקן[[#This Row],[סהכ עלות]]</f>
        <v>500</v>
      </c>
      <c r="J1398" s="191"/>
      <c r="K1398" s="179" t="str">
        <f t="shared" si="250"/>
        <v>תנור חימום</v>
      </c>
      <c r="L1398" s="180"/>
      <c r="M1398" s="181">
        <f t="shared" si="251"/>
        <v>-2</v>
      </c>
      <c r="N1398" s="181">
        <f t="shared" si="252"/>
        <v>0</v>
      </c>
      <c r="O1398" s="180"/>
      <c r="P1398" s="192"/>
      <c r="Q1398" s="185" t="str">
        <f t="shared" si="246"/>
        <v>תשושים-אופק</v>
      </c>
      <c r="R1398" s="185">
        <f t="shared" si="247"/>
        <v>120</v>
      </c>
      <c r="S1398" s="185" t="str">
        <f t="shared" si="248"/>
        <v>כלי חשמל</v>
      </c>
      <c r="T1398" s="186" t="str">
        <f t="shared" si="249"/>
        <v>תנור חימום</v>
      </c>
      <c r="U1398" s="187">
        <f t="shared" si="243"/>
        <v>0</v>
      </c>
      <c r="V1398" s="181">
        <f t="shared" si="244"/>
        <v>-2</v>
      </c>
      <c r="W1398" s="181">
        <f t="shared" si="245"/>
        <v>250</v>
      </c>
      <c r="X1398" s="181">
        <f t="shared" si="253"/>
        <v>0</v>
      </c>
      <c r="Y1398" s="193"/>
      <c r="AA1398" s="189" t="str">
        <f>'טבלה מרכזת תקן מקור'!A1398</f>
        <v>תשושים-אופק</v>
      </c>
      <c r="AB1398" s="189">
        <f>'טבלה מרכזת תקן מקור'!B1398</f>
        <v>120</v>
      </c>
      <c r="AC1398" s="189" t="str">
        <f>'טבלה מרכזת תקן מקור'!C1398</f>
        <v>כלי חשמל</v>
      </c>
      <c r="AD1398" s="189" t="str">
        <f>'טבלה מרכזת תקן מקור'!D1398</f>
        <v>חדר רחצה</v>
      </c>
      <c r="AE1398" s="189" t="str">
        <f>'טבלה מרכזת תקן מקור'!E1398</f>
        <v>תנור חימום</v>
      </c>
      <c r="AF1398" s="189">
        <f>'טבלה מרכזת תקן מקור'!F1398</f>
        <v>250</v>
      </c>
      <c r="AG1398" s="189">
        <f>'טבלה מרכזת תקן מקור'!G1398</f>
        <v>2</v>
      </c>
      <c r="AH1398" s="189">
        <f>'טבלה מרכזת תקן מקור'!H1398</f>
        <v>500</v>
      </c>
    </row>
    <row r="1399" spans="2:34" ht="15" thickBot="1" x14ac:dyDescent="0.25">
      <c r="B1399" s="190" t="str">
        <f>תקן[[#This Row],[סוג מרכז]]</f>
        <v>תשושים-אופק</v>
      </c>
      <c r="C1399" s="190">
        <f>תקן[[#This Row],[גודל מרכז]]</f>
        <v>120</v>
      </c>
      <c r="D1399" s="190" t="str">
        <f>תקן[[#This Row],[סוג פריט]]</f>
        <v>כללי</v>
      </c>
      <c r="E1399" s="190" t="str">
        <f>תקן[[#This Row],[קטגוריה]]</f>
        <v>חדרי צוות/רב תחומי</v>
      </c>
      <c r="F1399" s="177" t="str">
        <f>תקן[[#This Row],[תיאור הפריט]]</f>
        <v>מד חום אינפרא אדום</v>
      </c>
      <c r="G1399" s="190">
        <f>תקן[[#This Row],[עלות פריט]]</f>
        <v>250</v>
      </c>
      <c r="H1399" s="190">
        <f>תקן[[#This Row],[כמות]]</f>
        <v>1</v>
      </c>
      <c r="I1399" s="190">
        <f>תקן[[#This Row],[סהכ עלות]]</f>
        <v>250</v>
      </c>
      <c r="J1399" s="191"/>
      <c r="K1399" s="179" t="str">
        <f t="shared" si="250"/>
        <v>מד חום אינפרא אדום</v>
      </c>
      <c r="L1399" s="180"/>
      <c r="M1399" s="181">
        <f t="shared" si="251"/>
        <v>-1</v>
      </c>
      <c r="N1399" s="181">
        <f t="shared" si="252"/>
        <v>0</v>
      </c>
      <c r="O1399" s="180"/>
      <c r="P1399" s="192"/>
      <c r="Q1399" s="185" t="str">
        <f t="shared" si="246"/>
        <v>תשושים-אופק</v>
      </c>
      <c r="R1399" s="185">
        <f t="shared" si="247"/>
        <v>120</v>
      </c>
      <c r="S1399" s="185" t="str">
        <f t="shared" si="248"/>
        <v>כללי</v>
      </c>
      <c r="T1399" s="186" t="str">
        <f t="shared" si="249"/>
        <v>מד חום אינפרא אדום</v>
      </c>
      <c r="U1399" s="187">
        <f t="shared" si="243"/>
        <v>0</v>
      </c>
      <c r="V1399" s="181">
        <f t="shared" si="244"/>
        <v>-1</v>
      </c>
      <c r="W1399" s="181">
        <f t="shared" si="245"/>
        <v>250</v>
      </c>
      <c r="X1399" s="181">
        <f t="shared" si="253"/>
        <v>0</v>
      </c>
      <c r="Y1399" s="193"/>
      <c r="AA1399" s="189" t="str">
        <f>'טבלה מרכזת תקן מקור'!A1399</f>
        <v>תשושים-אופק</v>
      </c>
      <c r="AB1399" s="189">
        <f>'טבלה מרכזת תקן מקור'!B1399</f>
        <v>120</v>
      </c>
      <c r="AC1399" s="189" t="str">
        <f>'טבלה מרכזת תקן מקור'!C1399</f>
        <v>כללי</v>
      </c>
      <c r="AD1399" s="189" t="str">
        <f>'טבלה מרכזת תקן מקור'!D1399</f>
        <v>חדרי צוות/רב תחומי</v>
      </c>
      <c r="AE1399" s="189" t="str">
        <f>'טבלה מרכזת תקן מקור'!E1399</f>
        <v>מד חום אינפרא אדום</v>
      </c>
      <c r="AF1399" s="189">
        <f>'טבלה מרכזת תקן מקור'!F1399</f>
        <v>250</v>
      </c>
      <c r="AG1399" s="189">
        <f>'טבלה מרכזת תקן מקור'!G1399</f>
        <v>1</v>
      </c>
      <c r="AH1399" s="189">
        <f>'טבלה מרכזת תקן מקור'!H1399</f>
        <v>250</v>
      </c>
    </row>
    <row r="1400" spans="2:34" ht="29.25" thickBot="1" x14ac:dyDescent="0.25">
      <c r="B1400" s="190" t="str">
        <f>תקן[[#This Row],[סוג מרכז]]</f>
        <v>תשושים-אופק</v>
      </c>
      <c r="C1400" s="190">
        <f>תקן[[#This Row],[גודל מרכז]]</f>
        <v>120</v>
      </c>
      <c r="D1400" s="190" t="str">
        <f>תקן[[#This Row],[סוג פריט]]</f>
        <v>כללי</v>
      </c>
      <c r="E1400" s="190" t="str">
        <f>תקן[[#This Row],[קטגוריה]]</f>
        <v>חדרי צוות/רב תחומי</v>
      </c>
      <c r="F1400" s="177" t="str">
        <f>תקן[[#This Row],[תיאור הפריט]]</f>
        <v>מד לחץ דם, חום, דופק  וסוטורציה</v>
      </c>
      <c r="G1400" s="190">
        <f>תקן[[#This Row],[עלות פריט]]</f>
        <v>2500</v>
      </c>
      <c r="H1400" s="190">
        <f>תקן[[#This Row],[כמות]]</f>
        <v>1</v>
      </c>
      <c r="I1400" s="190">
        <f>תקן[[#This Row],[סהכ עלות]]</f>
        <v>2500</v>
      </c>
      <c r="J1400" s="191"/>
      <c r="K1400" s="179" t="str">
        <f t="shared" si="250"/>
        <v>מד לחץ דם, חום, דופק  וסוטורציה</v>
      </c>
      <c r="L1400" s="180"/>
      <c r="M1400" s="181">
        <f t="shared" si="251"/>
        <v>-1</v>
      </c>
      <c r="N1400" s="181">
        <f t="shared" si="252"/>
        <v>0</v>
      </c>
      <c r="O1400" s="180"/>
      <c r="P1400" s="192"/>
      <c r="Q1400" s="185" t="str">
        <f t="shared" si="246"/>
        <v>תשושים-אופק</v>
      </c>
      <c r="R1400" s="185">
        <f t="shared" si="247"/>
        <v>120</v>
      </c>
      <c r="S1400" s="185" t="str">
        <f t="shared" si="248"/>
        <v>כללי</v>
      </c>
      <c r="T1400" s="186" t="str">
        <f t="shared" si="249"/>
        <v>מד לחץ דם, חום, דופק  וסוטורציה</v>
      </c>
      <c r="U1400" s="187">
        <f t="shared" si="243"/>
        <v>0</v>
      </c>
      <c r="V1400" s="181">
        <f t="shared" si="244"/>
        <v>-1</v>
      </c>
      <c r="W1400" s="181">
        <f t="shared" si="245"/>
        <v>2500</v>
      </c>
      <c r="X1400" s="181">
        <f t="shared" si="253"/>
        <v>0</v>
      </c>
      <c r="Y1400" s="193"/>
      <c r="AA1400" s="189" t="str">
        <f>'טבלה מרכזת תקן מקור'!A1400</f>
        <v>תשושים-אופק</v>
      </c>
      <c r="AB1400" s="189">
        <f>'טבלה מרכזת תקן מקור'!B1400</f>
        <v>120</v>
      </c>
      <c r="AC1400" s="189" t="str">
        <f>'טבלה מרכזת תקן מקור'!C1400</f>
        <v>כללי</v>
      </c>
      <c r="AD1400" s="189" t="str">
        <f>'טבלה מרכזת תקן מקור'!D1400</f>
        <v>חדרי צוות/רב תחומי</v>
      </c>
      <c r="AE1400" s="189" t="str">
        <f>'טבלה מרכזת תקן מקור'!E1400</f>
        <v>מד לחץ דם, חום, דופק  וסוטורציה</v>
      </c>
      <c r="AF1400" s="189">
        <f>'טבלה מרכזת תקן מקור'!F1400</f>
        <v>2500</v>
      </c>
      <c r="AG1400" s="189">
        <f>'טבלה מרכזת תקן מקור'!G1400</f>
        <v>1</v>
      </c>
      <c r="AH1400" s="189">
        <f>'טבלה מרכזת תקן מקור'!H1400</f>
        <v>2500</v>
      </c>
    </row>
    <row r="1401" spans="2:34" ht="15" thickBot="1" x14ac:dyDescent="0.25">
      <c r="B1401" s="190" t="str">
        <f>תקן[[#This Row],[סוג מרכז]]</f>
        <v>תשושים-אופק</v>
      </c>
      <c r="C1401" s="190">
        <f>תקן[[#This Row],[גודל מרכז]]</f>
        <v>120</v>
      </c>
      <c r="D1401" s="190" t="str">
        <f>תקן[[#This Row],[סוג פריט]]</f>
        <v>כללי</v>
      </c>
      <c r="E1401" s="190" t="str">
        <f>תקן[[#This Row],[קטגוריה]]</f>
        <v>כללי</v>
      </c>
      <c r="F1401" s="177" t="str">
        <f>תקן[[#This Row],[תיאור הפריט]]</f>
        <v>מזרקי אפיפן</v>
      </c>
      <c r="G1401" s="190">
        <f>תקן[[#This Row],[עלות פריט]]</f>
        <v>350</v>
      </c>
      <c r="H1401" s="190">
        <f>תקן[[#This Row],[כמות]]</f>
        <v>2</v>
      </c>
      <c r="I1401" s="190">
        <f>תקן[[#This Row],[סהכ עלות]]</f>
        <v>700</v>
      </c>
      <c r="J1401" s="191"/>
      <c r="K1401" s="179" t="str">
        <f t="shared" si="250"/>
        <v>מזרקי אפיפן</v>
      </c>
      <c r="L1401" s="180"/>
      <c r="M1401" s="181">
        <f t="shared" si="251"/>
        <v>-2</v>
      </c>
      <c r="N1401" s="181">
        <f t="shared" si="252"/>
        <v>0</v>
      </c>
      <c r="O1401" s="180"/>
      <c r="P1401" s="192"/>
      <c r="Q1401" s="185" t="str">
        <f t="shared" si="246"/>
        <v>תשושים-אופק</v>
      </c>
      <c r="R1401" s="185">
        <f t="shared" si="247"/>
        <v>120</v>
      </c>
      <c r="S1401" s="185" t="str">
        <f t="shared" si="248"/>
        <v>כללי</v>
      </c>
      <c r="T1401" s="186" t="str">
        <f t="shared" si="249"/>
        <v>מזרקי אפיפן</v>
      </c>
      <c r="U1401" s="187">
        <f t="shared" si="243"/>
        <v>0</v>
      </c>
      <c r="V1401" s="181">
        <f t="shared" si="244"/>
        <v>-2</v>
      </c>
      <c r="W1401" s="181">
        <f t="shared" si="245"/>
        <v>350</v>
      </c>
      <c r="X1401" s="181">
        <f t="shared" si="253"/>
        <v>0</v>
      </c>
      <c r="Y1401" s="193"/>
      <c r="AA1401" s="189" t="str">
        <f>'טבלה מרכזת תקן מקור'!A1401</f>
        <v>תשושים-אופק</v>
      </c>
      <c r="AB1401" s="189">
        <f>'טבלה מרכזת תקן מקור'!B1401</f>
        <v>120</v>
      </c>
      <c r="AC1401" s="189" t="str">
        <f>'טבלה מרכזת תקן מקור'!C1401</f>
        <v>כללי</v>
      </c>
      <c r="AD1401" s="189" t="str">
        <f>'טבלה מרכזת תקן מקור'!D1401</f>
        <v>כללי</v>
      </c>
      <c r="AE1401" s="189" t="str">
        <f>'טבלה מרכזת תקן מקור'!E1401</f>
        <v>מזרקי אפיפן</v>
      </c>
      <c r="AF1401" s="189">
        <f>'טבלה מרכזת תקן מקור'!F1401</f>
        <v>350</v>
      </c>
      <c r="AG1401" s="189">
        <f>'טבלה מרכזת תקן מקור'!G1401</f>
        <v>2</v>
      </c>
      <c r="AH1401" s="189">
        <f>'טבלה מרכזת תקן מקור'!H1401</f>
        <v>700</v>
      </c>
    </row>
    <row r="1402" spans="2:34" ht="29.25" thickBot="1" x14ac:dyDescent="0.25">
      <c r="B1402" s="190" t="str">
        <f>תקן[[#This Row],[סוג מרכז]]</f>
        <v>תשושים-אופק</v>
      </c>
      <c r="C1402" s="190">
        <f>תקן[[#This Row],[גודל מרכז]]</f>
        <v>120</v>
      </c>
      <c r="D1402" s="190" t="str">
        <f>תקן[[#This Row],[סוג פריט]]</f>
        <v>כללי</v>
      </c>
      <c r="E1402" s="190" t="str">
        <f>תקן[[#This Row],[קטגוריה]]</f>
        <v>כללי</v>
      </c>
      <c r="F1402" s="177" t="str">
        <f>תקן[[#This Row],[תיאור הפריט]]</f>
        <v>עיצוב פנים - תקציב למעצב/ת</v>
      </c>
      <c r="G1402" s="190">
        <f>תקן[[#This Row],[עלות פריט]]</f>
        <v>10000</v>
      </c>
      <c r="H1402" s="190">
        <f>תקן[[#This Row],[כמות]]</f>
        <v>3</v>
      </c>
      <c r="I1402" s="190">
        <f>תקן[[#This Row],[סהכ עלות]]</f>
        <v>30000</v>
      </c>
      <c r="J1402" s="191"/>
      <c r="K1402" s="179" t="str">
        <f t="shared" si="250"/>
        <v>עיצוב פנים - תקציב למעצב/ת</v>
      </c>
      <c r="L1402" s="180"/>
      <c r="M1402" s="181">
        <f t="shared" si="251"/>
        <v>-3</v>
      </c>
      <c r="N1402" s="181">
        <f t="shared" si="252"/>
        <v>0</v>
      </c>
      <c r="O1402" s="180"/>
      <c r="P1402" s="192"/>
      <c r="Q1402" s="185" t="str">
        <f t="shared" si="246"/>
        <v>תשושים-אופק</v>
      </c>
      <c r="R1402" s="185">
        <f t="shared" si="247"/>
        <v>120</v>
      </c>
      <c r="S1402" s="185" t="str">
        <f t="shared" si="248"/>
        <v>כללי</v>
      </c>
      <c r="T1402" s="186" t="str">
        <f t="shared" si="249"/>
        <v>עיצוב פנים - תקציב למעצב/ת</v>
      </c>
      <c r="U1402" s="187">
        <f t="shared" si="243"/>
        <v>0</v>
      </c>
      <c r="V1402" s="181">
        <f t="shared" si="244"/>
        <v>-3</v>
      </c>
      <c r="W1402" s="181">
        <f t="shared" si="245"/>
        <v>10000</v>
      </c>
      <c r="X1402" s="181">
        <f t="shared" si="253"/>
        <v>0</v>
      </c>
      <c r="Y1402" s="193"/>
      <c r="AA1402" s="189" t="str">
        <f>'טבלה מרכזת תקן מקור'!A1402</f>
        <v>תשושים-אופק</v>
      </c>
      <c r="AB1402" s="189">
        <f>'טבלה מרכזת תקן מקור'!B1402</f>
        <v>120</v>
      </c>
      <c r="AC1402" s="189" t="str">
        <f>'טבלה מרכזת תקן מקור'!C1402</f>
        <v>כללי</v>
      </c>
      <c r="AD1402" s="189" t="str">
        <f>'טבלה מרכזת תקן מקור'!D1402</f>
        <v>כללי</v>
      </c>
      <c r="AE1402" s="189" t="str">
        <f>'טבלה מרכזת תקן מקור'!E1402</f>
        <v>עיצוב פנים - תקציב למעצב/ת</v>
      </c>
      <c r="AF1402" s="189">
        <f>'טבלה מרכזת תקן מקור'!F1402</f>
        <v>10000</v>
      </c>
      <c r="AG1402" s="189">
        <f>'טבלה מרכזת תקן מקור'!G1402</f>
        <v>3</v>
      </c>
      <c r="AH1402" s="189">
        <f>'טבלה מרכזת תקן מקור'!H1402</f>
        <v>30000</v>
      </c>
    </row>
    <row r="1403" spans="2:34" ht="15" thickBot="1" x14ac:dyDescent="0.25">
      <c r="B1403" s="190" t="str">
        <f>תקן[[#This Row],[סוג מרכז]]</f>
        <v>תשושים-אופק</v>
      </c>
      <c r="C1403" s="190">
        <f>תקן[[#This Row],[גודל מרכז]]</f>
        <v>120</v>
      </c>
      <c r="D1403" s="190" t="str">
        <f>תקן[[#This Row],[סוג פריט]]</f>
        <v>כללי</v>
      </c>
      <c r="E1403" s="190" t="str">
        <f>תקן[[#This Row],[קטגוריה]]</f>
        <v>כללי</v>
      </c>
      <c r="F1403" s="177" t="str">
        <f>תקן[[#This Row],[תיאור הפריט]]</f>
        <v>קטלן יתושים</v>
      </c>
      <c r="G1403" s="190">
        <f>תקן[[#This Row],[עלות פריט]]</f>
        <v>250</v>
      </c>
      <c r="H1403" s="190">
        <f>תקן[[#This Row],[כמות]]</f>
        <v>5</v>
      </c>
      <c r="I1403" s="190">
        <f>תקן[[#This Row],[סהכ עלות]]</f>
        <v>1250</v>
      </c>
      <c r="J1403" s="191"/>
      <c r="K1403" s="179" t="str">
        <f t="shared" si="250"/>
        <v>קטלן יתושים</v>
      </c>
      <c r="L1403" s="180"/>
      <c r="M1403" s="181">
        <f t="shared" si="251"/>
        <v>-5</v>
      </c>
      <c r="N1403" s="181">
        <f t="shared" si="252"/>
        <v>0</v>
      </c>
      <c r="O1403" s="180"/>
      <c r="P1403" s="192"/>
      <c r="Q1403" s="185" t="str">
        <f t="shared" si="246"/>
        <v>תשושים-אופק</v>
      </c>
      <c r="R1403" s="185">
        <f t="shared" si="247"/>
        <v>120</v>
      </c>
      <c r="S1403" s="185" t="str">
        <f t="shared" si="248"/>
        <v>כללי</v>
      </c>
      <c r="T1403" s="186" t="str">
        <f t="shared" si="249"/>
        <v>קטלן יתושים</v>
      </c>
      <c r="U1403" s="187">
        <f t="shared" si="243"/>
        <v>0</v>
      </c>
      <c r="V1403" s="181">
        <f t="shared" si="244"/>
        <v>-5</v>
      </c>
      <c r="W1403" s="181">
        <f t="shared" si="245"/>
        <v>250</v>
      </c>
      <c r="X1403" s="181">
        <f t="shared" si="253"/>
        <v>0</v>
      </c>
      <c r="Y1403" s="193"/>
      <c r="AA1403" s="189" t="str">
        <f>'טבלה מרכזת תקן מקור'!A1403</f>
        <v>תשושים-אופק</v>
      </c>
      <c r="AB1403" s="189">
        <f>'טבלה מרכזת תקן מקור'!B1403</f>
        <v>120</v>
      </c>
      <c r="AC1403" s="189" t="str">
        <f>'טבלה מרכזת תקן מקור'!C1403</f>
        <v>כללי</v>
      </c>
      <c r="AD1403" s="189" t="str">
        <f>'טבלה מרכזת תקן מקור'!D1403</f>
        <v>כללי</v>
      </c>
      <c r="AE1403" s="189" t="str">
        <f>'טבלה מרכזת תקן מקור'!E1403</f>
        <v>קטלן יתושים</v>
      </c>
      <c r="AF1403" s="189">
        <f>'טבלה מרכזת תקן מקור'!F1403</f>
        <v>250</v>
      </c>
      <c r="AG1403" s="189">
        <f>'טבלה מרכזת תקן מקור'!G1403</f>
        <v>5</v>
      </c>
      <c r="AH1403" s="189">
        <f>'טבלה מרכזת תקן מקור'!H1403</f>
        <v>1250</v>
      </c>
    </row>
    <row r="1404" spans="2:34" ht="15" thickBot="1" x14ac:dyDescent="0.25">
      <c r="B1404" s="190" t="str">
        <f>תקן[[#This Row],[סוג מרכז]]</f>
        <v>תשושים-אופק</v>
      </c>
      <c r="C1404" s="190">
        <f>תקן[[#This Row],[גודל מרכז]]</f>
        <v>120</v>
      </c>
      <c r="D1404" s="190" t="str">
        <f>תקן[[#This Row],[סוג פריט]]</f>
        <v>מטבח וחדר אוכל</v>
      </c>
      <c r="E1404" s="190" t="str">
        <f>תקן[[#This Row],[קטגוריה]]</f>
        <v>מטבח</v>
      </c>
      <c r="F1404" s="177" t="str">
        <f>תקן[[#This Row],[תיאור הפריט]]</f>
        <v>ארון חימום תבניות</v>
      </c>
      <c r="G1404" s="190">
        <f>תקן[[#This Row],[עלות פריט]]</f>
        <v>7500</v>
      </c>
      <c r="H1404" s="190">
        <f>תקן[[#This Row],[כמות]]</f>
        <v>1</v>
      </c>
      <c r="I1404" s="190">
        <f>תקן[[#This Row],[סהכ עלות]]</f>
        <v>7500</v>
      </c>
      <c r="J1404" s="191"/>
      <c r="K1404" s="179" t="str">
        <f t="shared" si="250"/>
        <v>ארון חימום תבניות</v>
      </c>
      <c r="L1404" s="180"/>
      <c r="M1404" s="181">
        <f t="shared" si="251"/>
        <v>-1</v>
      </c>
      <c r="N1404" s="181">
        <f t="shared" si="252"/>
        <v>0</v>
      </c>
      <c r="O1404" s="180"/>
      <c r="P1404" s="192"/>
      <c r="Q1404" s="185" t="str">
        <f t="shared" si="246"/>
        <v>תשושים-אופק</v>
      </c>
      <c r="R1404" s="185">
        <f t="shared" si="247"/>
        <v>120</v>
      </c>
      <c r="S1404" s="185" t="str">
        <f t="shared" si="248"/>
        <v>מטבח וחדר אוכל</v>
      </c>
      <c r="T1404" s="186" t="str">
        <f t="shared" si="249"/>
        <v>ארון חימום תבניות</v>
      </c>
      <c r="U1404" s="187">
        <f t="shared" si="243"/>
        <v>0</v>
      </c>
      <c r="V1404" s="181">
        <f t="shared" si="244"/>
        <v>-1</v>
      </c>
      <c r="W1404" s="181">
        <f t="shared" si="245"/>
        <v>7500</v>
      </c>
      <c r="X1404" s="181">
        <f t="shared" si="253"/>
        <v>0</v>
      </c>
      <c r="Y1404" s="193"/>
      <c r="AA1404" s="189" t="str">
        <f>'טבלה מרכזת תקן מקור'!A1404</f>
        <v>תשושים-אופק</v>
      </c>
      <c r="AB1404" s="189">
        <f>'טבלה מרכזת תקן מקור'!B1404</f>
        <v>120</v>
      </c>
      <c r="AC1404" s="189" t="str">
        <f>'טבלה מרכזת תקן מקור'!C1404</f>
        <v>מטבח וחדר אוכל</v>
      </c>
      <c r="AD1404" s="189" t="str">
        <f>'טבלה מרכזת תקן מקור'!D1404</f>
        <v>מטבח</v>
      </c>
      <c r="AE1404" s="189" t="str">
        <f>'טבלה מרכזת תקן מקור'!E1404</f>
        <v>ארון חימום תבניות</v>
      </c>
      <c r="AF1404" s="189">
        <f>'טבלה מרכזת תקן מקור'!F1404</f>
        <v>7500</v>
      </c>
      <c r="AG1404" s="189">
        <f>'טבלה מרכזת תקן מקור'!G1404</f>
        <v>1</v>
      </c>
      <c r="AH1404" s="189">
        <f>'טבלה מרכזת תקן מקור'!H1404</f>
        <v>7500</v>
      </c>
    </row>
    <row r="1405" spans="2:34" ht="15" thickBot="1" x14ac:dyDescent="0.25">
      <c r="B1405" s="190" t="str">
        <f>תקן[[#This Row],[סוג מרכז]]</f>
        <v>תשושים-אופק</v>
      </c>
      <c r="C1405" s="190">
        <f>תקן[[#This Row],[גודל מרכז]]</f>
        <v>120</v>
      </c>
      <c r="D1405" s="190" t="str">
        <f>תקן[[#This Row],[סוג פריט]]</f>
        <v>מטבח וחדר אוכל</v>
      </c>
      <c r="E1405" s="190" t="str">
        <f>תקן[[#This Row],[קטגוריה]]</f>
        <v>מטבח</v>
      </c>
      <c r="F1405" s="177" t="str">
        <f>תקן[[#This Row],[תיאור הפריט]]</f>
        <v>כוננית לאיחסון כלים וסירים</v>
      </c>
      <c r="G1405" s="190">
        <f>תקן[[#This Row],[עלות פריט]]</f>
        <v>1500</v>
      </c>
      <c r="H1405" s="190">
        <f>תקן[[#This Row],[כמות]]</f>
        <v>3</v>
      </c>
      <c r="I1405" s="190">
        <f>תקן[[#This Row],[סהכ עלות]]</f>
        <v>4500</v>
      </c>
      <c r="J1405" s="191"/>
      <c r="K1405" s="179" t="str">
        <f t="shared" si="250"/>
        <v>כוננית לאיחסון כלים וסירים</v>
      </c>
      <c r="L1405" s="180"/>
      <c r="M1405" s="181">
        <f t="shared" si="251"/>
        <v>-3</v>
      </c>
      <c r="N1405" s="181">
        <f t="shared" si="252"/>
        <v>0</v>
      </c>
      <c r="O1405" s="180"/>
      <c r="P1405" s="192"/>
      <c r="Q1405" s="185" t="str">
        <f t="shared" si="246"/>
        <v>תשושים-אופק</v>
      </c>
      <c r="R1405" s="185">
        <f t="shared" si="247"/>
        <v>120</v>
      </c>
      <c r="S1405" s="185" t="str">
        <f t="shared" si="248"/>
        <v>מטבח וחדר אוכל</v>
      </c>
      <c r="T1405" s="186" t="str">
        <f t="shared" si="249"/>
        <v>כוננית לאיחסון כלים וסירים</v>
      </c>
      <c r="U1405" s="187">
        <f t="shared" si="243"/>
        <v>0</v>
      </c>
      <c r="V1405" s="181">
        <f t="shared" si="244"/>
        <v>-3</v>
      </c>
      <c r="W1405" s="181">
        <f t="shared" si="245"/>
        <v>1500</v>
      </c>
      <c r="X1405" s="181">
        <f t="shared" si="253"/>
        <v>0</v>
      </c>
      <c r="Y1405" s="193"/>
      <c r="AA1405" s="189" t="str">
        <f>'טבלה מרכזת תקן מקור'!A1405</f>
        <v>תשושים-אופק</v>
      </c>
      <c r="AB1405" s="189">
        <f>'טבלה מרכזת תקן מקור'!B1405</f>
        <v>120</v>
      </c>
      <c r="AC1405" s="189" t="str">
        <f>'טבלה מרכזת תקן מקור'!C1405</f>
        <v>מטבח וחדר אוכל</v>
      </c>
      <c r="AD1405" s="189" t="str">
        <f>'טבלה מרכזת תקן מקור'!D1405</f>
        <v>מטבח</v>
      </c>
      <c r="AE1405" s="189" t="str">
        <f>'טבלה מרכזת תקן מקור'!E1405</f>
        <v>כוננית לאיחסון כלים וסירים</v>
      </c>
      <c r="AF1405" s="189">
        <f>'טבלה מרכזת תקן מקור'!F1405</f>
        <v>1500</v>
      </c>
      <c r="AG1405" s="189">
        <f>'טבלה מרכזת תקן מקור'!G1405</f>
        <v>3</v>
      </c>
      <c r="AH1405" s="189">
        <f>'טבלה מרכזת תקן מקור'!H1405</f>
        <v>4500</v>
      </c>
    </row>
    <row r="1406" spans="2:34" ht="15" thickBot="1" x14ac:dyDescent="0.25">
      <c r="B1406" s="190" t="str">
        <f>תקן[[#This Row],[סוג מרכז]]</f>
        <v>תשושים-אופק</v>
      </c>
      <c r="C1406" s="190">
        <f>תקן[[#This Row],[גודל מרכז]]</f>
        <v>120</v>
      </c>
      <c r="D1406" s="190" t="str">
        <f>תקן[[#This Row],[סוג פריט]]</f>
        <v>מטבח וחדר אוכל</v>
      </c>
      <c r="E1406" s="190" t="str">
        <f>תקן[[#This Row],[קטגוריה]]</f>
        <v>חדר אוכל</v>
      </c>
      <c r="F1406" s="177" t="str">
        <f>תקן[[#This Row],[תיאור הפריט]]</f>
        <v>כלי אוכל</v>
      </c>
      <c r="G1406" s="190">
        <f>תקן[[#This Row],[עלות פריט]]</f>
        <v>1000</v>
      </c>
      <c r="H1406" s="190">
        <f>תקן[[#This Row],[כמות]]</f>
        <v>36</v>
      </c>
      <c r="I1406" s="190">
        <f>תקן[[#This Row],[סהכ עלות]]</f>
        <v>36000</v>
      </c>
      <c r="J1406" s="191"/>
      <c r="K1406" s="179" t="str">
        <f t="shared" si="250"/>
        <v>כלי אוכל</v>
      </c>
      <c r="L1406" s="180"/>
      <c r="M1406" s="181">
        <f t="shared" si="251"/>
        <v>-36</v>
      </c>
      <c r="N1406" s="181">
        <f t="shared" si="252"/>
        <v>0</v>
      </c>
      <c r="O1406" s="180"/>
      <c r="P1406" s="192"/>
      <c r="Q1406" s="185" t="str">
        <f t="shared" si="246"/>
        <v>תשושים-אופק</v>
      </c>
      <c r="R1406" s="185">
        <f t="shared" si="247"/>
        <v>120</v>
      </c>
      <c r="S1406" s="185" t="str">
        <f t="shared" si="248"/>
        <v>מטבח וחדר אוכל</v>
      </c>
      <c r="T1406" s="186" t="str">
        <f t="shared" si="249"/>
        <v>כלי אוכל</v>
      </c>
      <c r="U1406" s="187">
        <f t="shared" si="243"/>
        <v>0</v>
      </c>
      <c r="V1406" s="181">
        <f t="shared" si="244"/>
        <v>-36</v>
      </c>
      <c r="W1406" s="181">
        <f t="shared" si="245"/>
        <v>1000</v>
      </c>
      <c r="X1406" s="181">
        <f t="shared" si="253"/>
        <v>0</v>
      </c>
      <c r="Y1406" s="193"/>
      <c r="AA1406" s="189" t="str">
        <f>'טבלה מרכזת תקן מקור'!A1406</f>
        <v>תשושים-אופק</v>
      </c>
      <c r="AB1406" s="189">
        <f>'טבלה מרכזת תקן מקור'!B1406</f>
        <v>120</v>
      </c>
      <c r="AC1406" s="189" t="str">
        <f>'טבלה מרכזת תקן מקור'!C1406</f>
        <v>מטבח וחדר אוכל</v>
      </c>
      <c r="AD1406" s="189" t="str">
        <f>'טבלה מרכזת תקן מקור'!D1406</f>
        <v>חדר אוכל</v>
      </c>
      <c r="AE1406" s="189" t="str">
        <f>'טבלה מרכזת תקן מקור'!E1406</f>
        <v>כלי אוכל</v>
      </c>
      <c r="AF1406" s="189">
        <f>'טבלה מרכזת תקן מקור'!F1406</f>
        <v>1000</v>
      </c>
      <c r="AG1406" s="189">
        <f>'טבלה מרכזת תקן מקור'!G1406</f>
        <v>36</v>
      </c>
      <c r="AH1406" s="189">
        <f>'טבלה מרכזת תקן מקור'!H1406</f>
        <v>36000</v>
      </c>
    </row>
    <row r="1407" spans="2:34" ht="15" thickBot="1" x14ac:dyDescent="0.25">
      <c r="B1407" s="190" t="str">
        <f>תקן[[#This Row],[סוג מרכז]]</f>
        <v>תשושים-אופק</v>
      </c>
      <c r="C1407" s="190">
        <f>תקן[[#This Row],[גודל מרכז]]</f>
        <v>120</v>
      </c>
      <c r="D1407" s="190" t="str">
        <f>תקן[[#This Row],[סוג פריט]]</f>
        <v>מטבח וחדר אוכל</v>
      </c>
      <c r="E1407" s="190" t="str">
        <f>תקן[[#This Row],[קטגוריה]]</f>
        <v>כלי הכנה-מטבח מחמם</v>
      </c>
      <c r="F1407" s="177" t="str">
        <f>תקן[[#This Row],[תיאור הפריט]]</f>
        <v>כלי עבודה מסוגים שונים</v>
      </c>
      <c r="G1407" s="190">
        <f>תקן[[#This Row],[עלות פריט]]</f>
        <v>3500</v>
      </c>
      <c r="H1407" s="190">
        <f>תקן[[#This Row],[כמות]]</f>
        <v>2</v>
      </c>
      <c r="I1407" s="190">
        <f>תקן[[#This Row],[סהכ עלות]]</f>
        <v>7000</v>
      </c>
      <c r="J1407" s="191"/>
      <c r="K1407" s="179" t="str">
        <f t="shared" si="250"/>
        <v>כלי עבודה מסוגים שונים</v>
      </c>
      <c r="L1407" s="180"/>
      <c r="M1407" s="181">
        <f t="shared" si="251"/>
        <v>-2</v>
      </c>
      <c r="N1407" s="181">
        <f t="shared" si="252"/>
        <v>0</v>
      </c>
      <c r="O1407" s="180"/>
      <c r="P1407" s="192"/>
      <c r="Q1407" s="185" t="str">
        <f t="shared" si="246"/>
        <v>תשושים-אופק</v>
      </c>
      <c r="R1407" s="185">
        <f t="shared" si="247"/>
        <v>120</v>
      </c>
      <c r="S1407" s="185" t="str">
        <f t="shared" si="248"/>
        <v>מטבח וחדר אוכל</v>
      </c>
      <c r="T1407" s="186" t="str">
        <f t="shared" si="249"/>
        <v>כלי עבודה מסוגים שונים</v>
      </c>
      <c r="U1407" s="187">
        <f t="shared" si="243"/>
        <v>0</v>
      </c>
      <c r="V1407" s="181">
        <f t="shared" si="244"/>
        <v>-2</v>
      </c>
      <c r="W1407" s="181">
        <f t="shared" si="245"/>
        <v>3500</v>
      </c>
      <c r="X1407" s="181">
        <f t="shared" si="253"/>
        <v>0</v>
      </c>
      <c r="Y1407" s="193"/>
      <c r="AA1407" s="189" t="str">
        <f>'טבלה מרכזת תקן מקור'!A1407</f>
        <v>תשושים-אופק</v>
      </c>
      <c r="AB1407" s="189">
        <f>'טבלה מרכזת תקן מקור'!B1407</f>
        <v>120</v>
      </c>
      <c r="AC1407" s="189" t="str">
        <f>'טבלה מרכזת תקן מקור'!C1407</f>
        <v>מטבח וחדר אוכל</v>
      </c>
      <c r="AD1407" s="189" t="str">
        <f>'טבלה מרכזת תקן מקור'!D1407</f>
        <v>כלי הכנה-מטבח מחמם</v>
      </c>
      <c r="AE1407" s="189" t="str">
        <f>'טבלה מרכזת תקן מקור'!E1407</f>
        <v>כלי עבודה מסוגים שונים</v>
      </c>
      <c r="AF1407" s="189">
        <f>'טבלה מרכזת תקן מקור'!F1407</f>
        <v>3500</v>
      </c>
      <c r="AG1407" s="189">
        <f>'טבלה מרכזת תקן מקור'!G1407</f>
        <v>2</v>
      </c>
      <c r="AH1407" s="189">
        <f>'טבלה מרכזת תקן מקור'!H1407</f>
        <v>7000</v>
      </c>
    </row>
    <row r="1408" spans="2:34" ht="15" thickBot="1" x14ac:dyDescent="0.25">
      <c r="B1408" s="190" t="str">
        <f>תקן[[#This Row],[סוג מרכז]]</f>
        <v>תשושים-אופק</v>
      </c>
      <c r="C1408" s="190">
        <f>תקן[[#This Row],[גודל מרכז]]</f>
        <v>120</v>
      </c>
      <c r="D1408" s="190" t="str">
        <f>תקן[[#This Row],[סוג פריט]]</f>
        <v>מטבח וחדר אוכל</v>
      </c>
      <c r="E1408" s="190" t="str">
        <f>תקן[[#This Row],[קטגוריה]]</f>
        <v>מטבח</v>
      </c>
      <c r="F1408" s="177" t="str">
        <f>תקן[[#This Row],[תיאור הפריט]]</f>
        <v>מדיח כלים דלפקי</v>
      </c>
      <c r="G1408" s="190">
        <f>תקן[[#This Row],[עלות פריט]]</f>
        <v>8500</v>
      </c>
      <c r="H1408" s="190">
        <f>תקן[[#This Row],[כמות]]</f>
        <v>0</v>
      </c>
      <c r="I1408" s="190">
        <f>תקן[[#This Row],[סהכ עלות]]</f>
        <v>0</v>
      </c>
      <c r="J1408" s="191"/>
      <c r="K1408" s="179" t="str">
        <f t="shared" si="250"/>
        <v>מדיח כלים דלפקי</v>
      </c>
      <c r="L1408" s="180"/>
      <c r="M1408" s="181">
        <f t="shared" si="251"/>
        <v>0</v>
      </c>
      <c r="N1408" s="181">
        <f t="shared" si="252"/>
        <v>0</v>
      </c>
      <c r="O1408" s="180"/>
      <c r="P1408" s="192"/>
      <c r="Q1408" s="185" t="str">
        <f t="shared" si="246"/>
        <v>תשושים-אופק</v>
      </c>
      <c r="R1408" s="185">
        <f t="shared" si="247"/>
        <v>120</v>
      </c>
      <c r="S1408" s="185" t="str">
        <f t="shared" si="248"/>
        <v>מטבח וחדר אוכל</v>
      </c>
      <c r="T1408" s="186" t="str">
        <f t="shared" si="249"/>
        <v>מדיח כלים דלפקי</v>
      </c>
      <c r="U1408" s="187">
        <f t="shared" si="243"/>
        <v>0</v>
      </c>
      <c r="V1408" s="181">
        <f t="shared" si="244"/>
        <v>0</v>
      </c>
      <c r="W1408" s="181">
        <f t="shared" si="245"/>
        <v>8500</v>
      </c>
      <c r="X1408" s="181">
        <f t="shared" si="253"/>
        <v>0</v>
      </c>
      <c r="Y1408" s="193"/>
      <c r="AA1408" s="189" t="str">
        <f>'טבלה מרכזת תקן מקור'!A1408</f>
        <v>תשושים-אופק</v>
      </c>
      <c r="AB1408" s="189">
        <f>'טבלה מרכזת תקן מקור'!B1408</f>
        <v>120</v>
      </c>
      <c r="AC1408" s="189" t="str">
        <f>'טבלה מרכזת תקן מקור'!C1408</f>
        <v>מטבח וחדר אוכל</v>
      </c>
      <c r="AD1408" s="189" t="str">
        <f>'טבלה מרכזת תקן מקור'!D1408</f>
        <v>מטבח</v>
      </c>
      <c r="AE1408" s="189" t="str">
        <f>'טבלה מרכזת תקן מקור'!E1408</f>
        <v>מדיח כלים דלפקי</v>
      </c>
      <c r="AF1408" s="189">
        <f>'טבלה מרכזת תקן מקור'!F1408</f>
        <v>8500</v>
      </c>
      <c r="AG1408" s="189">
        <f>'טבלה מרכזת תקן מקור'!G1408</f>
        <v>0</v>
      </c>
      <c r="AH1408" s="189">
        <f>'טבלה מרכזת תקן מקור'!H1408</f>
        <v>0</v>
      </c>
    </row>
    <row r="1409" spans="2:34" ht="29.25" thickBot="1" x14ac:dyDescent="0.25">
      <c r="B1409" s="190" t="str">
        <f>תקן[[#This Row],[סוג מרכז]]</f>
        <v>תשושים-אופק</v>
      </c>
      <c r="C1409" s="190">
        <f>תקן[[#This Row],[גודל מרכז]]</f>
        <v>120</v>
      </c>
      <c r="D1409" s="190" t="str">
        <f>תקן[[#This Row],[סוג פריט]]</f>
        <v>מטבח וחדר אוכל</v>
      </c>
      <c r="E1409" s="190" t="str">
        <f>תקן[[#This Row],[קטגוריה]]</f>
        <v>מטבח</v>
      </c>
      <c r="F1409" s="177" t="str">
        <f>תקן[[#This Row],[תיאור הפריט]]</f>
        <v>מדיח כלים דלת מתרוממת+מעמד</v>
      </c>
      <c r="G1409" s="190">
        <f>תקן[[#This Row],[עלות פריט]]</f>
        <v>17000</v>
      </c>
      <c r="H1409" s="190">
        <f>תקן[[#This Row],[כמות]]</f>
        <v>1</v>
      </c>
      <c r="I1409" s="190">
        <f>תקן[[#This Row],[סהכ עלות]]</f>
        <v>17000</v>
      </c>
      <c r="J1409" s="191"/>
      <c r="K1409" s="179" t="str">
        <f t="shared" si="250"/>
        <v>מדיח כלים דלת מתרוממת+מעמד</v>
      </c>
      <c r="L1409" s="180"/>
      <c r="M1409" s="181">
        <f t="shared" si="251"/>
        <v>-1</v>
      </c>
      <c r="N1409" s="181">
        <f t="shared" si="252"/>
        <v>0</v>
      </c>
      <c r="O1409" s="180"/>
      <c r="P1409" s="192"/>
      <c r="Q1409" s="185" t="str">
        <f t="shared" si="246"/>
        <v>תשושים-אופק</v>
      </c>
      <c r="R1409" s="185">
        <f t="shared" si="247"/>
        <v>120</v>
      </c>
      <c r="S1409" s="185" t="str">
        <f t="shared" si="248"/>
        <v>מטבח וחדר אוכל</v>
      </c>
      <c r="T1409" s="186" t="str">
        <f t="shared" si="249"/>
        <v>מדיח כלים דלת מתרוממת+מעמד</v>
      </c>
      <c r="U1409" s="187">
        <f t="shared" si="243"/>
        <v>0</v>
      </c>
      <c r="V1409" s="181">
        <f t="shared" si="244"/>
        <v>-1</v>
      </c>
      <c r="W1409" s="181">
        <f t="shared" si="245"/>
        <v>17000</v>
      </c>
      <c r="X1409" s="181">
        <f t="shared" si="253"/>
        <v>0</v>
      </c>
      <c r="Y1409" s="193"/>
      <c r="AA1409" s="189" t="str">
        <f>'טבלה מרכזת תקן מקור'!A1409</f>
        <v>תשושים-אופק</v>
      </c>
      <c r="AB1409" s="189">
        <f>'טבלה מרכזת תקן מקור'!B1409</f>
        <v>120</v>
      </c>
      <c r="AC1409" s="189" t="str">
        <f>'טבלה מרכזת תקן מקור'!C1409</f>
        <v>מטבח וחדר אוכל</v>
      </c>
      <c r="AD1409" s="189" t="str">
        <f>'טבלה מרכזת תקן מקור'!D1409</f>
        <v>מטבח</v>
      </c>
      <c r="AE1409" s="189" t="str">
        <f>'טבלה מרכזת תקן מקור'!E1409</f>
        <v>מדיח כלים דלת מתרוממת+מעמד</v>
      </c>
      <c r="AF1409" s="189">
        <f>'טבלה מרכזת תקן מקור'!F1409</f>
        <v>17000</v>
      </c>
      <c r="AG1409" s="189">
        <f>'טבלה מרכזת תקן מקור'!G1409</f>
        <v>1</v>
      </c>
      <c r="AH1409" s="189">
        <f>'טבלה מרכזת תקן מקור'!H1409</f>
        <v>17000</v>
      </c>
    </row>
    <row r="1410" spans="2:34" ht="15" thickBot="1" x14ac:dyDescent="0.25">
      <c r="B1410" s="190" t="str">
        <f>תקן[[#This Row],[סוג מרכז]]</f>
        <v>תשושים-אופק</v>
      </c>
      <c r="C1410" s="190">
        <f>תקן[[#This Row],[גודל מרכז]]</f>
        <v>120</v>
      </c>
      <c r="D1410" s="190" t="str">
        <f>תקן[[#This Row],[סוג פריט]]</f>
        <v>מטבח וחדר אוכל</v>
      </c>
      <c r="E1410" s="190" t="str">
        <f>תקן[[#This Row],[קטגוריה]]</f>
        <v>מטבח</v>
      </c>
      <c r="F1410" s="177" t="str">
        <f>תקן[[#This Row],[תיאור הפריט]]</f>
        <v>מיחם אוטומטי 150 כוסות</v>
      </c>
      <c r="G1410" s="190">
        <f>תקן[[#This Row],[עלות פריט]]</f>
        <v>5000</v>
      </c>
      <c r="H1410" s="190">
        <f>תקן[[#This Row],[כמות]]</f>
        <v>1</v>
      </c>
      <c r="I1410" s="190">
        <f>תקן[[#This Row],[סהכ עלות]]</f>
        <v>5000</v>
      </c>
      <c r="J1410" s="191"/>
      <c r="K1410" s="179" t="str">
        <f t="shared" si="250"/>
        <v>מיחם אוטומטי 150 כוסות</v>
      </c>
      <c r="L1410" s="180"/>
      <c r="M1410" s="181">
        <f t="shared" si="251"/>
        <v>-1</v>
      </c>
      <c r="N1410" s="181">
        <f t="shared" si="252"/>
        <v>0</v>
      </c>
      <c r="O1410" s="180"/>
      <c r="P1410" s="192"/>
      <c r="Q1410" s="185" t="str">
        <f t="shared" si="246"/>
        <v>תשושים-אופק</v>
      </c>
      <c r="R1410" s="185">
        <f t="shared" si="247"/>
        <v>120</v>
      </c>
      <c r="S1410" s="185" t="str">
        <f t="shared" si="248"/>
        <v>מטבח וחדר אוכל</v>
      </c>
      <c r="T1410" s="186" t="str">
        <f t="shared" si="249"/>
        <v>מיחם אוטומטי 150 כוסות</v>
      </c>
      <c r="U1410" s="187">
        <f t="shared" si="243"/>
        <v>0</v>
      </c>
      <c r="V1410" s="181">
        <f t="shared" si="244"/>
        <v>-1</v>
      </c>
      <c r="W1410" s="181">
        <f t="shared" si="245"/>
        <v>5000</v>
      </c>
      <c r="X1410" s="181">
        <f t="shared" si="253"/>
        <v>0</v>
      </c>
      <c r="Y1410" s="193"/>
      <c r="AA1410" s="189" t="str">
        <f>'טבלה מרכזת תקן מקור'!A1410</f>
        <v>תשושים-אופק</v>
      </c>
      <c r="AB1410" s="189">
        <f>'טבלה מרכזת תקן מקור'!B1410</f>
        <v>120</v>
      </c>
      <c r="AC1410" s="189" t="str">
        <f>'טבלה מרכזת תקן מקור'!C1410</f>
        <v>מטבח וחדר אוכל</v>
      </c>
      <c r="AD1410" s="189" t="str">
        <f>'טבלה מרכזת תקן מקור'!D1410</f>
        <v>מטבח</v>
      </c>
      <c r="AE1410" s="189" t="str">
        <f>'טבלה מרכזת תקן מקור'!E1410</f>
        <v>מיחם אוטומטי 150 כוסות</v>
      </c>
      <c r="AF1410" s="189">
        <f>'טבלה מרכזת תקן מקור'!F1410</f>
        <v>5000</v>
      </c>
      <c r="AG1410" s="189">
        <f>'טבלה מרכזת תקן מקור'!G1410</f>
        <v>1</v>
      </c>
      <c r="AH1410" s="189">
        <f>'טבלה מרכזת תקן מקור'!H1410</f>
        <v>5000</v>
      </c>
    </row>
    <row r="1411" spans="2:34" ht="29.25" thickBot="1" x14ac:dyDescent="0.25">
      <c r="B1411" s="190" t="str">
        <f>תקן[[#This Row],[סוג מרכז]]</f>
        <v>תשושים-אופק</v>
      </c>
      <c r="C1411" s="190">
        <f>תקן[[#This Row],[גודל מרכז]]</f>
        <v>120</v>
      </c>
      <c r="D1411" s="190" t="str">
        <f>תקן[[#This Row],[סוג פריט]]</f>
        <v>מטבח וחדר אוכל</v>
      </c>
      <c r="E1411" s="190" t="str">
        <f>תקן[[#This Row],[קטגוריה]]</f>
        <v>מטבח</v>
      </c>
      <c r="F1411" s="177" t="str">
        <f>תקן[[#This Row],[תיאור הפריט]]</f>
        <v>מיכלים מבודדים להעברת מזון</v>
      </c>
      <c r="G1411" s="190">
        <f>תקן[[#This Row],[עלות פריט]]</f>
        <v>400</v>
      </c>
      <c r="H1411" s="190">
        <f>תקן[[#This Row],[כמות]]</f>
        <v>12</v>
      </c>
      <c r="I1411" s="190">
        <f>תקן[[#This Row],[סהכ עלות]]</f>
        <v>4800</v>
      </c>
      <c r="J1411" s="191"/>
      <c r="K1411" s="179" t="str">
        <f t="shared" si="250"/>
        <v>מיכלים מבודדים להעברת מזון</v>
      </c>
      <c r="L1411" s="180"/>
      <c r="M1411" s="181">
        <f t="shared" si="251"/>
        <v>-12</v>
      </c>
      <c r="N1411" s="181">
        <f t="shared" si="252"/>
        <v>0</v>
      </c>
      <c r="O1411" s="180"/>
      <c r="P1411" s="192"/>
      <c r="Q1411" s="185" t="str">
        <f t="shared" si="246"/>
        <v>תשושים-אופק</v>
      </c>
      <c r="R1411" s="185">
        <f t="shared" si="247"/>
        <v>120</v>
      </c>
      <c r="S1411" s="185" t="str">
        <f t="shared" si="248"/>
        <v>מטבח וחדר אוכל</v>
      </c>
      <c r="T1411" s="186" t="str">
        <f t="shared" si="249"/>
        <v>מיכלים מבודדים להעברת מזון</v>
      </c>
      <c r="U1411" s="187">
        <f t="shared" si="243"/>
        <v>0</v>
      </c>
      <c r="V1411" s="181">
        <f t="shared" si="244"/>
        <v>-12</v>
      </c>
      <c r="W1411" s="181">
        <f t="shared" si="245"/>
        <v>400</v>
      </c>
      <c r="X1411" s="181">
        <f t="shared" si="253"/>
        <v>0</v>
      </c>
      <c r="Y1411" s="193"/>
      <c r="AA1411" s="189" t="str">
        <f>'טבלה מרכזת תקן מקור'!A1411</f>
        <v>תשושים-אופק</v>
      </c>
      <c r="AB1411" s="189">
        <f>'טבלה מרכזת תקן מקור'!B1411</f>
        <v>120</v>
      </c>
      <c r="AC1411" s="189" t="str">
        <f>'טבלה מרכזת תקן מקור'!C1411</f>
        <v>מטבח וחדר אוכל</v>
      </c>
      <c r="AD1411" s="189" t="str">
        <f>'טבלה מרכזת תקן מקור'!D1411</f>
        <v>מטבח</v>
      </c>
      <c r="AE1411" s="189" t="str">
        <f>'טבלה מרכזת תקן מקור'!E1411</f>
        <v>מיכלים מבודדים להעברת מזון</v>
      </c>
      <c r="AF1411" s="189">
        <f>'טבלה מרכזת תקן מקור'!F1411</f>
        <v>400</v>
      </c>
      <c r="AG1411" s="189">
        <f>'טבלה מרכזת תקן מקור'!G1411</f>
        <v>12</v>
      </c>
      <c r="AH1411" s="189">
        <f>'טבלה מרכזת תקן מקור'!H1411</f>
        <v>4800</v>
      </c>
    </row>
    <row r="1412" spans="2:34" ht="15" thickBot="1" x14ac:dyDescent="0.25">
      <c r="B1412" s="190" t="str">
        <f>תקן[[#This Row],[סוג מרכז]]</f>
        <v>תשושים-אופק</v>
      </c>
      <c r="C1412" s="190">
        <f>תקן[[#This Row],[גודל מרכז]]</f>
        <v>120</v>
      </c>
      <c r="D1412" s="190" t="str">
        <f>תקן[[#This Row],[סוג פריט]]</f>
        <v>מטבח וחדר אוכל</v>
      </c>
      <c r="E1412" s="190" t="str">
        <f>תקן[[#This Row],[קטגוריה]]</f>
        <v>מטבח</v>
      </c>
      <c r="F1412" s="177" t="str">
        <f>תקן[[#This Row],[תיאור הפריט]]</f>
        <v>מיקסר מקצועי</v>
      </c>
      <c r="G1412" s="190">
        <f>תקן[[#This Row],[עלות פריט]]</f>
        <v>4500</v>
      </c>
      <c r="H1412" s="190">
        <f>תקן[[#This Row],[כמות]]</f>
        <v>1</v>
      </c>
      <c r="I1412" s="190">
        <f>תקן[[#This Row],[סהכ עלות]]</f>
        <v>4500</v>
      </c>
      <c r="J1412" s="191"/>
      <c r="K1412" s="179" t="str">
        <f t="shared" si="250"/>
        <v>מיקסר מקצועי</v>
      </c>
      <c r="L1412" s="180"/>
      <c r="M1412" s="181">
        <f t="shared" si="251"/>
        <v>-1</v>
      </c>
      <c r="N1412" s="181">
        <f t="shared" si="252"/>
        <v>0</v>
      </c>
      <c r="O1412" s="180"/>
      <c r="P1412" s="192"/>
      <c r="Q1412" s="185" t="str">
        <f t="shared" si="246"/>
        <v>תשושים-אופק</v>
      </c>
      <c r="R1412" s="185">
        <f t="shared" si="247"/>
        <v>120</v>
      </c>
      <c r="S1412" s="185" t="str">
        <f t="shared" si="248"/>
        <v>מטבח וחדר אוכל</v>
      </c>
      <c r="T1412" s="186" t="str">
        <f t="shared" si="249"/>
        <v>מיקסר מקצועי</v>
      </c>
      <c r="U1412" s="187">
        <f t="shared" si="243"/>
        <v>0</v>
      </c>
      <c r="V1412" s="181">
        <f t="shared" si="244"/>
        <v>-1</v>
      </c>
      <c r="W1412" s="181">
        <f t="shared" si="245"/>
        <v>4500</v>
      </c>
      <c r="X1412" s="181">
        <f t="shared" si="253"/>
        <v>0</v>
      </c>
      <c r="Y1412" s="193"/>
      <c r="AA1412" s="189" t="str">
        <f>'טבלה מרכזת תקן מקור'!A1412</f>
        <v>תשושים-אופק</v>
      </c>
      <c r="AB1412" s="189">
        <f>'טבלה מרכזת תקן מקור'!B1412</f>
        <v>120</v>
      </c>
      <c r="AC1412" s="189" t="str">
        <f>'טבלה מרכזת תקן מקור'!C1412</f>
        <v>מטבח וחדר אוכל</v>
      </c>
      <c r="AD1412" s="189" t="str">
        <f>'טבלה מרכזת תקן מקור'!D1412</f>
        <v>מטבח</v>
      </c>
      <c r="AE1412" s="189" t="str">
        <f>'טבלה מרכזת תקן מקור'!E1412</f>
        <v>מיקסר מקצועי</v>
      </c>
      <c r="AF1412" s="189">
        <f>'טבלה מרכזת תקן מקור'!F1412</f>
        <v>4500</v>
      </c>
      <c r="AG1412" s="189">
        <f>'טבלה מרכזת תקן מקור'!G1412</f>
        <v>1</v>
      </c>
      <c r="AH1412" s="189">
        <f>'טבלה מרכזת תקן מקור'!H1412</f>
        <v>4500</v>
      </c>
    </row>
    <row r="1413" spans="2:34" ht="15" thickBot="1" x14ac:dyDescent="0.25">
      <c r="B1413" s="190" t="str">
        <f>תקן[[#This Row],[סוג מרכז]]</f>
        <v>תשושים-אופק</v>
      </c>
      <c r="C1413" s="190">
        <f>תקן[[#This Row],[גודל מרכז]]</f>
        <v>120</v>
      </c>
      <c r="D1413" s="190" t="str">
        <f>תקן[[#This Row],[סוג פריט]]</f>
        <v>מטבח וחדר אוכל</v>
      </c>
      <c r="E1413" s="190" t="str">
        <f>תקן[[#This Row],[קטגוריה]]</f>
        <v>מטבח</v>
      </c>
      <c r="F1413" s="177" t="str">
        <f>תקן[[#This Row],[תיאור הפריט]]</f>
        <v>מכונה לקילוף תפוחי אדמה</v>
      </c>
      <c r="G1413" s="190">
        <f>תקן[[#This Row],[עלות פריט]]</f>
        <v>8000</v>
      </c>
      <c r="H1413" s="190">
        <f>תקן[[#This Row],[כמות]]</f>
        <v>1</v>
      </c>
      <c r="I1413" s="190">
        <f>תקן[[#This Row],[סהכ עלות]]</f>
        <v>8000</v>
      </c>
      <c r="J1413" s="191"/>
      <c r="K1413" s="179" t="str">
        <f t="shared" si="250"/>
        <v>מכונה לקילוף תפוחי אדמה</v>
      </c>
      <c r="L1413" s="180"/>
      <c r="M1413" s="181">
        <f t="shared" si="251"/>
        <v>-1</v>
      </c>
      <c r="N1413" s="181">
        <f t="shared" si="252"/>
        <v>0</v>
      </c>
      <c r="O1413" s="180"/>
      <c r="P1413" s="192"/>
      <c r="Q1413" s="185" t="str">
        <f t="shared" si="246"/>
        <v>תשושים-אופק</v>
      </c>
      <c r="R1413" s="185">
        <f t="shared" si="247"/>
        <v>120</v>
      </c>
      <c r="S1413" s="185" t="str">
        <f t="shared" si="248"/>
        <v>מטבח וחדר אוכל</v>
      </c>
      <c r="T1413" s="186" t="str">
        <f t="shared" si="249"/>
        <v>מכונה לקילוף תפוחי אדמה</v>
      </c>
      <c r="U1413" s="187">
        <f t="shared" si="243"/>
        <v>0</v>
      </c>
      <c r="V1413" s="181">
        <f t="shared" si="244"/>
        <v>-1</v>
      </c>
      <c r="W1413" s="181">
        <f t="shared" si="245"/>
        <v>8000</v>
      </c>
      <c r="X1413" s="181">
        <f t="shared" si="253"/>
        <v>0</v>
      </c>
      <c r="Y1413" s="193"/>
      <c r="AA1413" s="189" t="str">
        <f>'טבלה מרכזת תקן מקור'!A1413</f>
        <v>תשושים-אופק</v>
      </c>
      <c r="AB1413" s="189">
        <f>'טבלה מרכזת תקן מקור'!B1413</f>
        <v>120</v>
      </c>
      <c r="AC1413" s="189" t="str">
        <f>'טבלה מרכזת תקן מקור'!C1413</f>
        <v>מטבח וחדר אוכל</v>
      </c>
      <c r="AD1413" s="189" t="str">
        <f>'טבלה מרכזת תקן מקור'!D1413</f>
        <v>מטבח</v>
      </c>
      <c r="AE1413" s="189" t="str">
        <f>'טבלה מרכזת תקן מקור'!E1413</f>
        <v>מכונה לקילוף תפוחי אדמה</v>
      </c>
      <c r="AF1413" s="189">
        <f>'טבלה מרכזת תקן מקור'!F1413</f>
        <v>8000</v>
      </c>
      <c r="AG1413" s="189">
        <f>'טבלה מרכזת תקן מקור'!G1413</f>
        <v>1</v>
      </c>
      <c r="AH1413" s="189">
        <f>'טבלה מרכזת תקן מקור'!H1413</f>
        <v>8000</v>
      </c>
    </row>
    <row r="1414" spans="2:34" ht="15" thickBot="1" x14ac:dyDescent="0.25">
      <c r="B1414" s="190" t="str">
        <f>תקן[[#This Row],[סוג מרכז]]</f>
        <v>תשושים-אופק</v>
      </c>
      <c r="C1414" s="190">
        <f>תקן[[#This Row],[גודל מרכז]]</f>
        <v>120</v>
      </c>
      <c r="D1414" s="190" t="str">
        <f>תקן[[#This Row],[סוג פריט]]</f>
        <v>מטבח וחדר אוכל</v>
      </c>
      <c r="E1414" s="190" t="str">
        <f>תקן[[#This Row],[קטגוריה]]</f>
        <v>מטבח</v>
      </c>
      <c r="F1414" s="177" t="str">
        <f>תקן[[#This Row],[תיאור הפריט]]</f>
        <v>מעבד מזון מקצועי</v>
      </c>
      <c r="G1414" s="190">
        <f>תקן[[#This Row],[עלות פריט]]</f>
        <v>2500</v>
      </c>
      <c r="H1414" s="190">
        <f>תקן[[#This Row],[כמות]]</f>
        <v>1</v>
      </c>
      <c r="I1414" s="190">
        <f>תקן[[#This Row],[סהכ עלות]]</f>
        <v>2500</v>
      </c>
      <c r="J1414" s="191"/>
      <c r="K1414" s="179" t="str">
        <f t="shared" si="250"/>
        <v>מעבד מזון מקצועי</v>
      </c>
      <c r="L1414" s="180"/>
      <c r="M1414" s="181">
        <f t="shared" si="251"/>
        <v>-1</v>
      </c>
      <c r="N1414" s="181">
        <f t="shared" si="252"/>
        <v>0</v>
      </c>
      <c r="O1414" s="180"/>
      <c r="P1414" s="192"/>
      <c r="Q1414" s="185" t="str">
        <f t="shared" si="246"/>
        <v>תשושים-אופק</v>
      </c>
      <c r="R1414" s="185">
        <f t="shared" si="247"/>
        <v>120</v>
      </c>
      <c r="S1414" s="185" t="str">
        <f t="shared" si="248"/>
        <v>מטבח וחדר אוכל</v>
      </c>
      <c r="T1414" s="186" t="str">
        <f t="shared" si="249"/>
        <v>מעבד מזון מקצועי</v>
      </c>
      <c r="U1414" s="187">
        <f t="shared" si="243"/>
        <v>0</v>
      </c>
      <c r="V1414" s="181">
        <f t="shared" si="244"/>
        <v>-1</v>
      </c>
      <c r="W1414" s="181">
        <f t="shared" si="245"/>
        <v>2500</v>
      </c>
      <c r="X1414" s="181">
        <f t="shared" si="253"/>
        <v>0</v>
      </c>
      <c r="Y1414" s="193"/>
      <c r="AA1414" s="189" t="str">
        <f>'טבלה מרכזת תקן מקור'!A1414</f>
        <v>תשושים-אופק</v>
      </c>
      <c r="AB1414" s="189">
        <f>'טבלה מרכזת תקן מקור'!B1414</f>
        <v>120</v>
      </c>
      <c r="AC1414" s="189" t="str">
        <f>'טבלה מרכזת תקן מקור'!C1414</f>
        <v>מטבח וחדר אוכל</v>
      </c>
      <c r="AD1414" s="189" t="str">
        <f>'טבלה מרכזת תקן מקור'!D1414</f>
        <v>מטבח</v>
      </c>
      <c r="AE1414" s="189" t="str">
        <f>'טבלה מרכזת תקן מקור'!E1414</f>
        <v>מעבד מזון מקצועי</v>
      </c>
      <c r="AF1414" s="189">
        <f>'טבלה מרכזת תקן מקור'!F1414</f>
        <v>2500</v>
      </c>
      <c r="AG1414" s="189">
        <f>'טבלה מרכזת תקן מקור'!G1414</f>
        <v>1</v>
      </c>
      <c r="AH1414" s="189">
        <f>'טבלה מרכזת תקן מקור'!H1414</f>
        <v>2500</v>
      </c>
    </row>
    <row r="1415" spans="2:34" ht="15" thickBot="1" x14ac:dyDescent="0.25">
      <c r="B1415" s="190" t="str">
        <f>תקן[[#This Row],[סוג מרכז]]</f>
        <v>תשושים-אופק</v>
      </c>
      <c r="C1415" s="190">
        <f>תקן[[#This Row],[גודל מרכז]]</f>
        <v>120</v>
      </c>
      <c r="D1415" s="190" t="str">
        <f>תקן[[#This Row],[סוג פריט]]</f>
        <v>מטבח וחדר אוכל</v>
      </c>
      <c r="E1415" s="190" t="str">
        <f>תקן[[#This Row],[קטגוריה]]</f>
        <v>חדר אוכל-כלי הגשה</v>
      </c>
      <c r="F1415" s="177" t="str">
        <f>תקן[[#This Row],[תיאור הפריט]]</f>
        <v>מפות בד</v>
      </c>
      <c r="G1415" s="190">
        <f>תקן[[#This Row],[עלות פריט]]</f>
        <v>150</v>
      </c>
      <c r="H1415" s="190">
        <f>תקן[[#This Row],[כמות]]</f>
        <v>64</v>
      </c>
      <c r="I1415" s="190">
        <f>תקן[[#This Row],[סהכ עלות]]</f>
        <v>9600</v>
      </c>
      <c r="J1415" s="191"/>
      <c r="K1415" s="179" t="str">
        <f t="shared" si="250"/>
        <v>מפות בד</v>
      </c>
      <c r="L1415" s="180"/>
      <c r="M1415" s="181">
        <f t="shared" si="251"/>
        <v>-64</v>
      </c>
      <c r="N1415" s="181">
        <f t="shared" si="252"/>
        <v>0</v>
      </c>
      <c r="O1415" s="180"/>
      <c r="P1415" s="192"/>
      <c r="Q1415" s="185" t="str">
        <f t="shared" si="246"/>
        <v>תשושים-אופק</v>
      </c>
      <c r="R1415" s="185">
        <f t="shared" si="247"/>
        <v>120</v>
      </c>
      <c r="S1415" s="185" t="str">
        <f t="shared" si="248"/>
        <v>מטבח וחדר אוכל</v>
      </c>
      <c r="T1415" s="186" t="str">
        <f t="shared" si="249"/>
        <v>מפות בד</v>
      </c>
      <c r="U1415" s="187">
        <f t="shared" si="243"/>
        <v>0</v>
      </c>
      <c r="V1415" s="181">
        <f t="shared" si="244"/>
        <v>-64</v>
      </c>
      <c r="W1415" s="181">
        <f t="shared" si="245"/>
        <v>150</v>
      </c>
      <c r="X1415" s="181">
        <f t="shared" si="253"/>
        <v>0</v>
      </c>
      <c r="Y1415" s="193"/>
      <c r="AA1415" s="189" t="str">
        <f>'טבלה מרכזת תקן מקור'!A1415</f>
        <v>תשושים-אופק</v>
      </c>
      <c r="AB1415" s="189">
        <f>'טבלה מרכזת תקן מקור'!B1415</f>
        <v>120</v>
      </c>
      <c r="AC1415" s="189" t="str">
        <f>'טבלה מרכזת תקן מקור'!C1415</f>
        <v>מטבח וחדר אוכל</v>
      </c>
      <c r="AD1415" s="189" t="str">
        <f>'טבלה מרכזת תקן מקור'!D1415</f>
        <v>חדר אוכל-כלי הגשה</v>
      </c>
      <c r="AE1415" s="189" t="str">
        <f>'טבלה מרכזת תקן מקור'!E1415</f>
        <v>מפות בד</v>
      </c>
      <c r="AF1415" s="189">
        <f>'טבלה מרכזת תקן מקור'!F1415</f>
        <v>150</v>
      </c>
      <c r="AG1415" s="189">
        <f>'טבלה מרכזת תקן מקור'!G1415</f>
        <v>64</v>
      </c>
      <c r="AH1415" s="189">
        <f>'טבלה מרכזת תקן מקור'!H1415</f>
        <v>9600</v>
      </c>
    </row>
    <row r="1416" spans="2:34" ht="15" thickBot="1" x14ac:dyDescent="0.25">
      <c r="B1416" s="190" t="str">
        <f>תקן[[#This Row],[סוג מרכז]]</f>
        <v>תשושים-אופק</v>
      </c>
      <c r="C1416" s="190">
        <f>תקן[[#This Row],[גודל מרכז]]</f>
        <v>120</v>
      </c>
      <c r="D1416" s="190" t="str">
        <f>תקן[[#This Row],[סוג פריט]]</f>
        <v>מטבח וחדר אוכל</v>
      </c>
      <c r="E1416" s="190" t="str">
        <f>תקן[[#This Row],[קטגוריה]]</f>
        <v>מטבח</v>
      </c>
      <c r="F1416" s="177" t="str">
        <f>תקן[[#This Row],[תיאור הפריט]]</f>
        <v>מקפיא תעשייתי דלת אחת</v>
      </c>
      <c r="G1416" s="190">
        <f>תקן[[#This Row],[עלות פריט]]</f>
        <v>9000</v>
      </c>
      <c r="H1416" s="190">
        <f>תקן[[#This Row],[כמות]]</f>
        <v>1</v>
      </c>
      <c r="I1416" s="190">
        <f>תקן[[#This Row],[סהכ עלות]]</f>
        <v>9000</v>
      </c>
      <c r="J1416" s="191"/>
      <c r="K1416" s="179" t="str">
        <f t="shared" si="250"/>
        <v>מקפיא תעשייתי דלת אחת</v>
      </c>
      <c r="L1416" s="180"/>
      <c r="M1416" s="181">
        <f t="shared" si="251"/>
        <v>-1</v>
      </c>
      <c r="N1416" s="181">
        <f t="shared" si="252"/>
        <v>0</v>
      </c>
      <c r="O1416" s="180"/>
      <c r="P1416" s="192"/>
      <c r="Q1416" s="185" t="str">
        <f t="shared" si="246"/>
        <v>תשושים-אופק</v>
      </c>
      <c r="R1416" s="185">
        <f t="shared" si="247"/>
        <v>120</v>
      </c>
      <c r="S1416" s="185" t="str">
        <f t="shared" si="248"/>
        <v>מטבח וחדר אוכל</v>
      </c>
      <c r="T1416" s="186" t="str">
        <f t="shared" si="249"/>
        <v>מקפיא תעשייתי דלת אחת</v>
      </c>
      <c r="U1416" s="187">
        <f t="shared" si="243"/>
        <v>0</v>
      </c>
      <c r="V1416" s="181">
        <f t="shared" si="244"/>
        <v>-1</v>
      </c>
      <c r="W1416" s="181">
        <f t="shared" si="245"/>
        <v>9000</v>
      </c>
      <c r="X1416" s="181">
        <f t="shared" si="253"/>
        <v>0</v>
      </c>
      <c r="Y1416" s="193"/>
      <c r="AA1416" s="189" t="str">
        <f>'טבלה מרכזת תקן מקור'!A1416</f>
        <v>תשושים-אופק</v>
      </c>
      <c r="AB1416" s="189">
        <f>'טבלה מרכזת תקן מקור'!B1416</f>
        <v>120</v>
      </c>
      <c r="AC1416" s="189" t="str">
        <f>'טבלה מרכזת תקן מקור'!C1416</f>
        <v>מטבח וחדר אוכל</v>
      </c>
      <c r="AD1416" s="189" t="str">
        <f>'טבלה מרכזת תקן מקור'!D1416</f>
        <v>מטבח</v>
      </c>
      <c r="AE1416" s="189" t="str">
        <f>'טבלה מרכזת תקן מקור'!E1416</f>
        <v>מקפיא תעשייתי דלת אחת</v>
      </c>
      <c r="AF1416" s="189">
        <f>'טבלה מרכזת תקן מקור'!F1416</f>
        <v>9000</v>
      </c>
      <c r="AG1416" s="189">
        <f>'טבלה מרכזת תקן מקור'!G1416</f>
        <v>1</v>
      </c>
      <c r="AH1416" s="189">
        <f>'טבלה מרכזת תקן מקור'!H1416</f>
        <v>9000</v>
      </c>
    </row>
    <row r="1417" spans="2:34" ht="15" thickBot="1" x14ac:dyDescent="0.25">
      <c r="B1417" s="190" t="str">
        <f>תקן[[#This Row],[סוג מרכז]]</f>
        <v>תשושים-אופק</v>
      </c>
      <c r="C1417" s="190">
        <f>תקן[[#This Row],[גודל מרכז]]</f>
        <v>120</v>
      </c>
      <c r="D1417" s="190" t="str">
        <f>תקן[[#This Row],[סוג פריט]]</f>
        <v>מטבח וחדר אוכל</v>
      </c>
      <c r="E1417" s="190" t="str">
        <f>תקן[[#This Row],[קטגוריה]]</f>
        <v>מטבח</v>
      </c>
      <c r="F1417" s="177" t="str">
        <f>תקן[[#This Row],[תיאור הפריט]]</f>
        <v>מקרר תעשייתי דלת אחת</v>
      </c>
      <c r="G1417" s="190">
        <f>תקן[[#This Row],[עלות פריט]]</f>
        <v>7700</v>
      </c>
      <c r="H1417" s="190">
        <f>תקן[[#This Row],[כמות]]</f>
        <v>1</v>
      </c>
      <c r="I1417" s="190">
        <f>תקן[[#This Row],[סהכ עלות]]</f>
        <v>7700</v>
      </c>
      <c r="J1417" s="191"/>
      <c r="K1417" s="179" t="str">
        <f t="shared" si="250"/>
        <v>מקרר תעשייתי דלת אחת</v>
      </c>
      <c r="L1417" s="180"/>
      <c r="M1417" s="181">
        <f t="shared" si="251"/>
        <v>-1</v>
      </c>
      <c r="N1417" s="181">
        <f t="shared" si="252"/>
        <v>0</v>
      </c>
      <c r="O1417" s="180"/>
      <c r="P1417" s="192"/>
      <c r="Q1417" s="185" t="str">
        <f t="shared" si="246"/>
        <v>תשושים-אופק</v>
      </c>
      <c r="R1417" s="185">
        <f t="shared" si="247"/>
        <v>120</v>
      </c>
      <c r="S1417" s="185" t="str">
        <f t="shared" si="248"/>
        <v>מטבח וחדר אוכל</v>
      </c>
      <c r="T1417" s="186" t="str">
        <f t="shared" si="249"/>
        <v>מקרר תעשייתי דלת אחת</v>
      </c>
      <c r="U1417" s="187">
        <f t="shared" ref="U1417:U1480" si="254">L1417</f>
        <v>0</v>
      </c>
      <c r="V1417" s="181">
        <f t="shared" ref="V1417:V1480" si="255">M1417</f>
        <v>-1</v>
      </c>
      <c r="W1417" s="181">
        <f t="shared" ref="W1417:W1480" si="256">G1417</f>
        <v>7700</v>
      </c>
      <c r="X1417" s="181">
        <f t="shared" si="253"/>
        <v>0</v>
      </c>
      <c r="Y1417" s="193"/>
      <c r="AA1417" s="189" t="str">
        <f>'טבלה מרכזת תקן מקור'!A1417</f>
        <v>תשושים-אופק</v>
      </c>
      <c r="AB1417" s="189">
        <f>'טבלה מרכזת תקן מקור'!B1417</f>
        <v>120</v>
      </c>
      <c r="AC1417" s="189" t="str">
        <f>'טבלה מרכזת תקן מקור'!C1417</f>
        <v>מטבח וחדר אוכל</v>
      </c>
      <c r="AD1417" s="189" t="str">
        <f>'טבלה מרכזת תקן מקור'!D1417</f>
        <v>מטבח</v>
      </c>
      <c r="AE1417" s="189" t="str">
        <f>'טבלה מרכזת תקן מקור'!E1417</f>
        <v>מקרר תעשייתי דלת אחת</v>
      </c>
      <c r="AF1417" s="189">
        <f>'טבלה מרכזת תקן מקור'!F1417</f>
        <v>7700</v>
      </c>
      <c r="AG1417" s="189">
        <f>'טבלה מרכזת תקן מקור'!G1417</f>
        <v>1</v>
      </c>
      <c r="AH1417" s="189">
        <f>'טבלה מרכזת תקן מקור'!H1417</f>
        <v>7700</v>
      </c>
    </row>
    <row r="1418" spans="2:34" ht="29.25" thickBot="1" x14ac:dyDescent="0.25">
      <c r="B1418" s="190" t="str">
        <f>תקן[[#This Row],[סוג מרכז]]</f>
        <v>תשושים-אופק</v>
      </c>
      <c r="C1418" s="190">
        <f>תקן[[#This Row],[גודל מרכז]]</f>
        <v>120</v>
      </c>
      <c r="D1418" s="190" t="str">
        <f>תקן[[#This Row],[סוג פריט]]</f>
        <v>מטבח וחדר אוכל</v>
      </c>
      <c r="E1418" s="190" t="str">
        <f>תקן[[#This Row],[קטגוריה]]</f>
        <v>מטבח</v>
      </c>
      <c r="F1418" s="177" t="str">
        <f>תקן[[#This Row],[תיאור הפריט]]</f>
        <v>מקרר תעשייתי שתי דלתות</v>
      </c>
      <c r="G1418" s="190">
        <f>תקן[[#This Row],[עלות פריט]]</f>
        <v>10800</v>
      </c>
      <c r="H1418" s="190">
        <f>תקן[[#This Row],[כמות]]</f>
        <v>1</v>
      </c>
      <c r="I1418" s="190">
        <f>תקן[[#This Row],[סהכ עלות]]</f>
        <v>10800</v>
      </c>
      <c r="J1418" s="191"/>
      <c r="K1418" s="179" t="str">
        <f t="shared" si="250"/>
        <v>מקרר תעשייתי שתי דלתות</v>
      </c>
      <c r="L1418" s="180"/>
      <c r="M1418" s="181">
        <f t="shared" si="251"/>
        <v>-1</v>
      </c>
      <c r="N1418" s="181">
        <f t="shared" si="252"/>
        <v>0</v>
      </c>
      <c r="O1418" s="180"/>
      <c r="P1418" s="192"/>
      <c r="Q1418" s="185" t="str">
        <f t="shared" ref="Q1418:Q1481" si="257">B1418</f>
        <v>תשושים-אופק</v>
      </c>
      <c r="R1418" s="185">
        <f t="shared" ref="R1418:R1481" si="258">C1418</f>
        <v>120</v>
      </c>
      <c r="S1418" s="185" t="str">
        <f t="shared" ref="S1418:S1481" si="259">D1418</f>
        <v>מטבח וחדר אוכל</v>
      </c>
      <c r="T1418" s="186" t="str">
        <f t="shared" ref="T1418:T1481" si="260">F1418</f>
        <v>מקרר תעשייתי שתי דלתות</v>
      </c>
      <c r="U1418" s="187">
        <f t="shared" si="254"/>
        <v>0</v>
      </c>
      <c r="V1418" s="181">
        <f t="shared" si="255"/>
        <v>-1</v>
      </c>
      <c r="W1418" s="181">
        <f t="shared" si="256"/>
        <v>10800</v>
      </c>
      <c r="X1418" s="181">
        <f t="shared" si="253"/>
        <v>0</v>
      </c>
      <c r="Y1418" s="193"/>
      <c r="AA1418" s="189" t="str">
        <f>'טבלה מרכזת תקן מקור'!A1418</f>
        <v>תשושים-אופק</v>
      </c>
      <c r="AB1418" s="189">
        <f>'טבלה מרכזת תקן מקור'!B1418</f>
        <v>120</v>
      </c>
      <c r="AC1418" s="189" t="str">
        <f>'טבלה מרכזת תקן מקור'!C1418</f>
        <v>מטבח וחדר אוכל</v>
      </c>
      <c r="AD1418" s="189" t="str">
        <f>'טבלה מרכזת תקן מקור'!D1418</f>
        <v>מטבח</v>
      </c>
      <c r="AE1418" s="189" t="str">
        <f>'טבלה מרכזת תקן מקור'!E1418</f>
        <v>מקרר תעשייתי שתי דלתות</v>
      </c>
      <c r="AF1418" s="189">
        <f>'טבלה מרכזת תקן מקור'!F1418</f>
        <v>10800</v>
      </c>
      <c r="AG1418" s="189">
        <f>'טבלה מרכזת תקן מקור'!G1418</f>
        <v>1</v>
      </c>
      <c r="AH1418" s="189">
        <f>'טבלה מרכזת תקן מקור'!H1418</f>
        <v>10800</v>
      </c>
    </row>
    <row r="1419" spans="2:34" ht="29.25" thickBot="1" x14ac:dyDescent="0.25">
      <c r="B1419" s="190" t="str">
        <f>תקן[[#This Row],[סוג מרכז]]</f>
        <v>תשושים-אופק</v>
      </c>
      <c r="C1419" s="190">
        <f>תקן[[#This Row],[גודל מרכז]]</f>
        <v>120</v>
      </c>
      <c r="D1419" s="190" t="str">
        <f>תקן[[#This Row],[סוג פריט]]</f>
        <v>מטבח וחדר אוכל</v>
      </c>
      <c r="E1419" s="190" t="str">
        <f>תקן[[#This Row],[קטגוריה]]</f>
        <v>מטבח</v>
      </c>
      <c r="F1419" s="177" t="str">
        <f>תקן[[#This Row],[תיאור הפריט]]</f>
        <v>מרכך מים אוטומטי למטבח</v>
      </c>
      <c r="G1419" s="190">
        <f>תקן[[#This Row],[עלות פריט]]</f>
        <v>3000</v>
      </c>
      <c r="H1419" s="190">
        <f>תקן[[#This Row],[כמות]]</f>
        <v>1</v>
      </c>
      <c r="I1419" s="190">
        <f>תקן[[#This Row],[סהכ עלות]]</f>
        <v>3000</v>
      </c>
      <c r="J1419" s="191"/>
      <c r="K1419" s="179" t="str">
        <f t="shared" si="250"/>
        <v>מרכך מים אוטומטי למטבח</v>
      </c>
      <c r="L1419" s="180"/>
      <c r="M1419" s="181">
        <f t="shared" si="251"/>
        <v>-1</v>
      </c>
      <c r="N1419" s="181">
        <f t="shared" si="252"/>
        <v>0</v>
      </c>
      <c r="O1419" s="180"/>
      <c r="P1419" s="192"/>
      <c r="Q1419" s="185" t="str">
        <f t="shared" si="257"/>
        <v>תשושים-אופק</v>
      </c>
      <c r="R1419" s="185">
        <f t="shared" si="258"/>
        <v>120</v>
      </c>
      <c r="S1419" s="185" t="str">
        <f t="shared" si="259"/>
        <v>מטבח וחדר אוכל</v>
      </c>
      <c r="T1419" s="186" t="str">
        <f t="shared" si="260"/>
        <v>מרכך מים אוטומטי למטבח</v>
      </c>
      <c r="U1419" s="187">
        <f t="shared" si="254"/>
        <v>0</v>
      </c>
      <c r="V1419" s="181">
        <f t="shared" si="255"/>
        <v>-1</v>
      </c>
      <c r="W1419" s="181">
        <f t="shared" si="256"/>
        <v>3000</v>
      </c>
      <c r="X1419" s="181">
        <f t="shared" si="253"/>
        <v>0</v>
      </c>
      <c r="Y1419" s="193"/>
      <c r="AA1419" s="189" t="str">
        <f>'טבלה מרכזת תקן מקור'!A1419</f>
        <v>תשושים-אופק</v>
      </c>
      <c r="AB1419" s="189">
        <f>'טבלה מרכזת תקן מקור'!B1419</f>
        <v>120</v>
      </c>
      <c r="AC1419" s="189" t="str">
        <f>'טבלה מרכזת תקן מקור'!C1419</f>
        <v>מטבח וחדר אוכל</v>
      </c>
      <c r="AD1419" s="189" t="str">
        <f>'טבלה מרכזת תקן מקור'!D1419</f>
        <v>מטבח</v>
      </c>
      <c r="AE1419" s="189" t="str">
        <f>'טבלה מרכזת תקן מקור'!E1419</f>
        <v>מרכך מים אוטומטי למטבח</v>
      </c>
      <c r="AF1419" s="189">
        <f>'טבלה מרכזת תקן מקור'!F1419</f>
        <v>3000</v>
      </c>
      <c r="AG1419" s="189">
        <f>'טבלה מרכזת תקן מקור'!G1419</f>
        <v>1</v>
      </c>
      <c r="AH1419" s="189">
        <f>'טבלה מרכזת תקן מקור'!H1419</f>
        <v>3000</v>
      </c>
    </row>
    <row r="1420" spans="2:34" ht="43.5" thickBot="1" x14ac:dyDescent="0.25">
      <c r="B1420" s="190" t="str">
        <f>תקן[[#This Row],[סוג מרכז]]</f>
        <v>תשושים-אופק</v>
      </c>
      <c r="C1420" s="190">
        <f>תקן[[#This Row],[גודל מרכז]]</f>
        <v>120</v>
      </c>
      <c r="D1420" s="190" t="str">
        <f>תקן[[#This Row],[סוג פריט]]</f>
        <v>מטבח וחדר אוכל</v>
      </c>
      <c r="E1420" s="190" t="str">
        <f>תקן[[#This Row],[קטגוריה]]</f>
        <v>חדר אוכל-כלי הגשה</v>
      </c>
      <c r="F1420" s="177" t="str">
        <f>תקן[[#This Row],[תיאור הפריט]]</f>
        <v>מרקיה, סלסלת לחם, סט מלח פלפל סוכר, מתקן מפיות, קיסמי שיניים</v>
      </c>
      <c r="G1420" s="190">
        <f>תקן[[#This Row],[עלות פריט]]</f>
        <v>250</v>
      </c>
      <c r="H1420" s="190">
        <f>תקן[[#This Row],[כמות]]</f>
        <v>36</v>
      </c>
      <c r="I1420" s="190">
        <f>תקן[[#This Row],[סהכ עלות]]</f>
        <v>9000</v>
      </c>
      <c r="J1420" s="191"/>
      <c r="K1420" s="179" t="str">
        <f t="shared" si="250"/>
        <v>מרקיה, סלסלת לחם, סט מלח פלפל סוכר, מתקן מפיות, קיסמי שיניים</v>
      </c>
      <c r="L1420" s="180"/>
      <c r="M1420" s="181">
        <f t="shared" si="251"/>
        <v>-36</v>
      </c>
      <c r="N1420" s="181">
        <f t="shared" si="252"/>
        <v>0</v>
      </c>
      <c r="O1420" s="180"/>
      <c r="P1420" s="192"/>
      <c r="Q1420" s="185" t="str">
        <f t="shared" si="257"/>
        <v>תשושים-אופק</v>
      </c>
      <c r="R1420" s="185">
        <f t="shared" si="258"/>
        <v>120</v>
      </c>
      <c r="S1420" s="185" t="str">
        <f t="shared" si="259"/>
        <v>מטבח וחדר אוכל</v>
      </c>
      <c r="T1420" s="186" t="str">
        <f t="shared" si="260"/>
        <v>מרקיה, סלסלת לחם, סט מלח פלפל סוכר, מתקן מפיות, קיסמי שיניים</v>
      </c>
      <c r="U1420" s="187">
        <f t="shared" si="254"/>
        <v>0</v>
      </c>
      <c r="V1420" s="181">
        <f t="shared" si="255"/>
        <v>-36</v>
      </c>
      <c r="W1420" s="181">
        <f t="shared" si="256"/>
        <v>250</v>
      </c>
      <c r="X1420" s="181">
        <f t="shared" si="253"/>
        <v>0</v>
      </c>
      <c r="Y1420" s="193"/>
      <c r="AA1420" s="189" t="str">
        <f>'טבלה מרכזת תקן מקור'!A1420</f>
        <v>תשושים-אופק</v>
      </c>
      <c r="AB1420" s="189">
        <f>'טבלה מרכזת תקן מקור'!B1420</f>
        <v>120</v>
      </c>
      <c r="AC1420" s="189" t="str">
        <f>'טבלה מרכזת תקן מקור'!C1420</f>
        <v>מטבח וחדר אוכל</v>
      </c>
      <c r="AD1420" s="189" t="str">
        <f>'טבלה מרכזת תקן מקור'!D1420</f>
        <v>חדר אוכל-כלי הגשה</v>
      </c>
      <c r="AE1420" s="189" t="str">
        <f>'טבלה מרכזת תקן מקור'!E1420</f>
        <v>מרקיה, סלסלת לחם, סט מלח פלפל סוכר, מתקן מפיות, קיסמי שיניים</v>
      </c>
      <c r="AF1420" s="189">
        <f>'טבלה מרכזת תקן מקור'!F1420</f>
        <v>250</v>
      </c>
      <c r="AG1420" s="189">
        <f>'טבלה מרכזת תקן מקור'!G1420</f>
        <v>36</v>
      </c>
      <c r="AH1420" s="189">
        <f>'טבלה מרכזת תקן מקור'!H1420</f>
        <v>9000</v>
      </c>
    </row>
    <row r="1421" spans="2:34" ht="15" thickBot="1" x14ac:dyDescent="0.25">
      <c r="B1421" s="190" t="str">
        <f>תקן[[#This Row],[סוג מרכז]]</f>
        <v>תשושים-אופק</v>
      </c>
      <c r="C1421" s="190">
        <f>תקן[[#This Row],[גודל מרכז]]</f>
        <v>120</v>
      </c>
      <c r="D1421" s="190" t="str">
        <f>תקן[[#This Row],[סוג פריט]]</f>
        <v>מטבח וחדר אוכל</v>
      </c>
      <c r="E1421" s="190" t="str">
        <f>תקן[[#This Row],[קטגוריה]]</f>
        <v>מטבח</v>
      </c>
      <c r="F1421" s="177" t="str">
        <f>תקן[[#This Row],[תיאור הפריט]]</f>
        <v>עגלת 3 קומות</v>
      </c>
      <c r="G1421" s="190">
        <f>תקן[[#This Row],[עלות פריט]]</f>
        <v>1000</v>
      </c>
      <c r="H1421" s="190">
        <f>תקן[[#This Row],[כמות]]</f>
        <v>4</v>
      </c>
      <c r="I1421" s="190">
        <f>תקן[[#This Row],[סהכ עלות]]</f>
        <v>4000</v>
      </c>
      <c r="J1421" s="191"/>
      <c r="K1421" s="179" t="str">
        <f t="shared" si="250"/>
        <v>עגלת 3 קומות</v>
      </c>
      <c r="L1421" s="180"/>
      <c r="M1421" s="181">
        <f t="shared" si="251"/>
        <v>-4</v>
      </c>
      <c r="N1421" s="181">
        <f t="shared" si="252"/>
        <v>0</v>
      </c>
      <c r="O1421" s="180"/>
      <c r="P1421" s="192"/>
      <c r="Q1421" s="185" t="str">
        <f t="shared" si="257"/>
        <v>תשושים-אופק</v>
      </c>
      <c r="R1421" s="185">
        <f t="shared" si="258"/>
        <v>120</v>
      </c>
      <c r="S1421" s="185" t="str">
        <f t="shared" si="259"/>
        <v>מטבח וחדר אוכל</v>
      </c>
      <c r="T1421" s="186" t="str">
        <f t="shared" si="260"/>
        <v>עגלת 3 קומות</v>
      </c>
      <c r="U1421" s="187">
        <f t="shared" si="254"/>
        <v>0</v>
      </c>
      <c r="V1421" s="181">
        <f t="shared" si="255"/>
        <v>-4</v>
      </c>
      <c r="W1421" s="181">
        <f t="shared" si="256"/>
        <v>1000</v>
      </c>
      <c r="X1421" s="181">
        <f t="shared" si="253"/>
        <v>0</v>
      </c>
      <c r="Y1421" s="193"/>
      <c r="AA1421" s="189" t="str">
        <f>'טבלה מרכזת תקן מקור'!A1421</f>
        <v>תשושים-אופק</v>
      </c>
      <c r="AB1421" s="189">
        <f>'טבלה מרכזת תקן מקור'!B1421</f>
        <v>120</v>
      </c>
      <c r="AC1421" s="189" t="str">
        <f>'טבלה מרכזת תקן מקור'!C1421</f>
        <v>מטבח וחדר אוכל</v>
      </c>
      <c r="AD1421" s="189" t="str">
        <f>'טבלה מרכזת תקן מקור'!D1421</f>
        <v>מטבח</v>
      </c>
      <c r="AE1421" s="189" t="str">
        <f>'טבלה מרכזת תקן מקור'!E1421</f>
        <v>עגלת 3 קומות</v>
      </c>
      <c r="AF1421" s="189">
        <f>'טבלה מרכזת תקן מקור'!F1421</f>
        <v>1000</v>
      </c>
      <c r="AG1421" s="189">
        <f>'טבלה מרכזת תקן מקור'!G1421</f>
        <v>4</v>
      </c>
      <c r="AH1421" s="189">
        <f>'טבלה מרכזת תקן מקור'!H1421</f>
        <v>4000</v>
      </c>
    </row>
    <row r="1422" spans="2:34" ht="15" thickBot="1" x14ac:dyDescent="0.25">
      <c r="B1422" s="190" t="str">
        <f>תקן[[#This Row],[סוג מרכז]]</f>
        <v>תשושים-אופק</v>
      </c>
      <c r="C1422" s="190">
        <f>תקן[[#This Row],[גודל מרכז]]</f>
        <v>120</v>
      </c>
      <c r="D1422" s="190" t="str">
        <f>תקן[[#This Row],[סוג פריט]]</f>
        <v>מטבח וחדר אוכל</v>
      </c>
      <c r="E1422" s="190" t="str">
        <f>תקן[[#This Row],[קטגוריה]]</f>
        <v>מטבח</v>
      </c>
      <c r="F1422" s="177" t="str">
        <f>תקן[[#This Row],[תיאור הפריט]]</f>
        <v>עגלת נירוסטה לפח אשפה</v>
      </c>
      <c r="G1422" s="190">
        <f>תקן[[#This Row],[עלות פריט]]</f>
        <v>500</v>
      </c>
      <c r="H1422" s="190">
        <f>תקן[[#This Row],[כמות]]</f>
        <v>1</v>
      </c>
      <c r="I1422" s="190">
        <f>תקן[[#This Row],[סהכ עלות]]</f>
        <v>500</v>
      </c>
      <c r="J1422" s="191"/>
      <c r="K1422" s="179" t="str">
        <f t="shared" si="250"/>
        <v>עגלת נירוסטה לפח אשפה</v>
      </c>
      <c r="L1422" s="180"/>
      <c r="M1422" s="181">
        <f t="shared" si="251"/>
        <v>-1</v>
      </c>
      <c r="N1422" s="181">
        <f t="shared" si="252"/>
        <v>0</v>
      </c>
      <c r="O1422" s="180"/>
      <c r="P1422" s="192"/>
      <c r="Q1422" s="185" t="str">
        <f t="shared" si="257"/>
        <v>תשושים-אופק</v>
      </c>
      <c r="R1422" s="185">
        <f t="shared" si="258"/>
        <v>120</v>
      </c>
      <c r="S1422" s="185" t="str">
        <f t="shared" si="259"/>
        <v>מטבח וחדר אוכל</v>
      </c>
      <c r="T1422" s="186" t="str">
        <f t="shared" si="260"/>
        <v>עגלת נירוסטה לפח אשפה</v>
      </c>
      <c r="U1422" s="187">
        <f t="shared" si="254"/>
        <v>0</v>
      </c>
      <c r="V1422" s="181">
        <f t="shared" si="255"/>
        <v>-1</v>
      </c>
      <c r="W1422" s="181">
        <f t="shared" si="256"/>
        <v>500</v>
      </c>
      <c r="X1422" s="181">
        <f t="shared" si="253"/>
        <v>0</v>
      </c>
      <c r="Y1422" s="193"/>
      <c r="AA1422" s="189" t="str">
        <f>'טבלה מרכזת תקן מקור'!A1422</f>
        <v>תשושים-אופק</v>
      </c>
      <c r="AB1422" s="189">
        <f>'טבלה מרכזת תקן מקור'!B1422</f>
        <v>120</v>
      </c>
      <c r="AC1422" s="189" t="str">
        <f>'טבלה מרכזת תקן מקור'!C1422</f>
        <v>מטבח וחדר אוכל</v>
      </c>
      <c r="AD1422" s="189" t="str">
        <f>'טבלה מרכזת תקן מקור'!D1422</f>
        <v>מטבח</v>
      </c>
      <c r="AE1422" s="189" t="str">
        <f>'טבלה מרכזת תקן מקור'!E1422</f>
        <v>עגלת נירוסטה לפח אשפה</v>
      </c>
      <c r="AF1422" s="189">
        <f>'טבלה מרכזת תקן מקור'!F1422</f>
        <v>500</v>
      </c>
      <c r="AG1422" s="189">
        <f>'טבלה מרכזת תקן מקור'!G1422</f>
        <v>1</v>
      </c>
      <c r="AH1422" s="189">
        <f>'טבלה מרכזת תקן מקור'!H1422</f>
        <v>500</v>
      </c>
    </row>
    <row r="1423" spans="2:34" ht="15" thickBot="1" x14ac:dyDescent="0.25">
      <c r="B1423" s="190" t="str">
        <f>תקן[[#This Row],[סוג מרכז]]</f>
        <v>תשושים-אופק</v>
      </c>
      <c r="C1423" s="190">
        <f>תקן[[#This Row],[גודל מרכז]]</f>
        <v>120</v>
      </c>
      <c r="D1423" s="190" t="str">
        <f>תקן[[#This Row],[סוג פריט]]</f>
        <v>מטבח וחדר אוכל</v>
      </c>
      <c r="E1423" s="190" t="str">
        <f>תקן[[#This Row],[קטגוריה]]</f>
        <v>מטבח</v>
      </c>
      <c r="F1423" s="177" t="str">
        <f>תקן[[#This Row],[תיאור הפריט]]</f>
        <v>קומביסטימר+מעמד</v>
      </c>
      <c r="G1423" s="190">
        <f>תקן[[#This Row],[עלות פריט]]</f>
        <v>15000</v>
      </c>
      <c r="H1423" s="190">
        <f>תקן[[#This Row],[כמות]]</f>
        <v>2</v>
      </c>
      <c r="I1423" s="190">
        <f>תקן[[#This Row],[סהכ עלות]]</f>
        <v>30000</v>
      </c>
      <c r="J1423" s="191"/>
      <c r="K1423" s="179" t="str">
        <f t="shared" si="250"/>
        <v>קומביסטימר+מעמד</v>
      </c>
      <c r="L1423" s="180"/>
      <c r="M1423" s="181">
        <f t="shared" si="251"/>
        <v>-2</v>
      </c>
      <c r="N1423" s="181">
        <f t="shared" si="252"/>
        <v>0</v>
      </c>
      <c r="O1423" s="180"/>
      <c r="P1423" s="192"/>
      <c r="Q1423" s="185" t="str">
        <f t="shared" si="257"/>
        <v>תשושים-אופק</v>
      </c>
      <c r="R1423" s="185">
        <f t="shared" si="258"/>
        <v>120</v>
      </c>
      <c r="S1423" s="185" t="str">
        <f t="shared" si="259"/>
        <v>מטבח וחדר אוכל</v>
      </c>
      <c r="T1423" s="186" t="str">
        <f t="shared" si="260"/>
        <v>קומביסטימר+מעמד</v>
      </c>
      <c r="U1423" s="187">
        <f t="shared" si="254"/>
        <v>0</v>
      </c>
      <c r="V1423" s="181">
        <f t="shared" si="255"/>
        <v>-2</v>
      </c>
      <c r="W1423" s="181">
        <f t="shared" si="256"/>
        <v>15000</v>
      </c>
      <c r="X1423" s="181">
        <f t="shared" si="253"/>
        <v>0</v>
      </c>
      <c r="Y1423" s="193"/>
      <c r="AA1423" s="189" t="str">
        <f>'טבלה מרכזת תקן מקור'!A1423</f>
        <v>תשושים-אופק</v>
      </c>
      <c r="AB1423" s="189">
        <f>'טבלה מרכזת תקן מקור'!B1423</f>
        <v>120</v>
      </c>
      <c r="AC1423" s="189" t="str">
        <f>'טבלה מרכזת תקן מקור'!C1423</f>
        <v>מטבח וחדר אוכל</v>
      </c>
      <c r="AD1423" s="189" t="str">
        <f>'טבלה מרכזת תקן מקור'!D1423</f>
        <v>מטבח</v>
      </c>
      <c r="AE1423" s="189" t="str">
        <f>'טבלה מרכזת תקן מקור'!E1423</f>
        <v>קומביסטימר+מעמד</v>
      </c>
      <c r="AF1423" s="189">
        <f>'טבלה מרכזת תקן מקור'!F1423</f>
        <v>15000</v>
      </c>
      <c r="AG1423" s="189">
        <f>'טבלה מרכזת תקן מקור'!G1423</f>
        <v>2</v>
      </c>
      <c r="AH1423" s="189">
        <f>'טבלה מרכזת תקן מקור'!H1423</f>
        <v>30000</v>
      </c>
    </row>
    <row r="1424" spans="2:34" ht="15" thickBot="1" x14ac:dyDescent="0.25">
      <c r="B1424" s="190" t="str">
        <f>תקן[[#This Row],[סוג מרכז]]</f>
        <v>תשושים-אופק</v>
      </c>
      <c r="C1424" s="190">
        <f>תקן[[#This Row],[גודל מרכז]]</f>
        <v>120</v>
      </c>
      <c r="D1424" s="190" t="str">
        <f>תקן[[#This Row],[סוג פריט]]</f>
        <v>מטבח וחדר אוכל</v>
      </c>
      <c r="E1424" s="190" t="str">
        <f>תקן[[#This Row],[קטגוריה]]</f>
        <v>מטבח</v>
      </c>
      <c r="F1424" s="177" t="str">
        <f>תקן[[#This Row],[תיאור הפריט]]</f>
        <v>קוצץ ירקות מקצועי</v>
      </c>
      <c r="G1424" s="190">
        <f>תקן[[#This Row],[עלות פריט]]</f>
        <v>5000</v>
      </c>
      <c r="H1424" s="190">
        <f>תקן[[#This Row],[כמות]]</f>
        <v>1</v>
      </c>
      <c r="I1424" s="190">
        <f>תקן[[#This Row],[סהכ עלות]]</f>
        <v>5000</v>
      </c>
      <c r="J1424" s="191"/>
      <c r="K1424" s="179" t="str">
        <f t="shared" si="250"/>
        <v>קוצץ ירקות מקצועי</v>
      </c>
      <c r="L1424" s="180"/>
      <c r="M1424" s="181">
        <f t="shared" si="251"/>
        <v>-1</v>
      </c>
      <c r="N1424" s="181">
        <f t="shared" si="252"/>
        <v>0</v>
      </c>
      <c r="O1424" s="180"/>
      <c r="P1424" s="192"/>
      <c r="Q1424" s="185" t="str">
        <f t="shared" si="257"/>
        <v>תשושים-אופק</v>
      </c>
      <c r="R1424" s="185">
        <f t="shared" si="258"/>
        <v>120</v>
      </c>
      <c r="S1424" s="185" t="str">
        <f t="shared" si="259"/>
        <v>מטבח וחדר אוכל</v>
      </c>
      <c r="T1424" s="186" t="str">
        <f t="shared" si="260"/>
        <v>קוצץ ירקות מקצועי</v>
      </c>
      <c r="U1424" s="187">
        <f t="shared" si="254"/>
        <v>0</v>
      </c>
      <c r="V1424" s="181">
        <f t="shared" si="255"/>
        <v>-1</v>
      </c>
      <c r="W1424" s="181">
        <f t="shared" si="256"/>
        <v>5000</v>
      </c>
      <c r="X1424" s="181">
        <f t="shared" si="253"/>
        <v>0</v>
      </c>
      <c r="Y1424" s="193"/>
      <c r="AA1424" s="189" t="str">
        <f>'טבלה מרכזת תקן מקור'!A1424</f>
        <v>תשושים-אופק</v>
      </c>
      <c r="AB1424" s="189">
        <f>'טבלה מרכזת תקן מקור'!B1424</f>
        <v>120</v>
      </c>
      <c r="AC1424" s="189" t="str">
        <f>'טבלה מרכזת תקן מקור'!C1424</f>
        <v>מטבח וחדר אוכל</v>
      </c>
      <c r="AD1424" s="189" t="str">
        <f>'טבלה מרכזת תקן מקור'!D1424</f>
        <v>מטבח</v>
      </c>
      <c r="AE1424" s="189" t="str">
        <f>'טבלה מרכזת תקן מקור'!E1424</f>
        <v>קוצץ ירקות מקצועי</v>
      </c>
      <c r="AF1424" s="189">
        <f>'טבלה מרכזת תקן מקור'!F1424</f>
        <v>5000</v>
      </c>
      <c r="AG1424" s="189">
        <f>'טבלה מרכזת תקן מקור'!G1424</f>
        <v>1</v>
      </c>
      <c r="AH1424" s="189">
        <f>'טבלה מרכזת תקן מקור'!H1424</f>
        <v>5000</v>
      </c>
    </row>
    <row r="1425" spans="2:34" ht="43.5" thickBot="1" x14ac:dyDescent="0.25">
      <c r="B1425" s="190" t="str">
        <f>תקן[[#This Row],[סוג מרכז]]</f>
        <v>תשושים-אופק</v>
      </c>
      <c r="C1425" s="190">
        <f>תקן[[#This Row],[גודל מרכז]]</f>
        <v>120</v>
      </c>
      <c r="D1425" s="190" t="str">
        <f>תקן[[#This Row],[סוג פריט]]</f>
        <v>מטבח וחדר אוכל</v>
      </c>
      <c r="E1425" s="190" t="str">
        <f>תקן[[#This Row],[קטגוריה]]</f>
        <v>חדר אוכל-כלי הגשה</v>
      </c>
      <c r="F1425" s="177" t="str">
        <f>תקן[[#This Row],[תיאור הפריט]]</f>
        <v>קערות הגשה, מצקות וכפות הגשה, ארגזי פלסטויק לאיסוף</v>
      </c>
      <c r="G1425" s="190">
        <f>תקן[[#This Row],[עלות פריט]]</f>
        <v>1200</v>
      </c>
      <c r="H1425" s="190">
        <f>תקן[[#This Row],[כמות]]</f>
        <v>6</v>
      </c>
      <c r="I1425" s="190">
        <f>תקן[[#This Row],[סהכ עלות]]</f>
        <v>7200</v>
      </c>
      <c r="J1425" s="191"/>
      <c r="K1425" s="179" t="str">
        <f t="shared" si="250"/>
        <v>קערות הגשה, מצקות וכפות הגשה, ארגזי פלסטויק לאיסוף</v>
      </c>
      <c r="L1425" s="180"/>
      <c r="M1425" s="181">
        <f t="shared" si="251"/>
        <v>-6</v>
      </c>
      <c r="N1425" s="181">
        <f t="shared" si="252"/>
        <v>0</v>
      </c>
      <c r="O1425" s="180"/>
      <c r="P1425" s="192"/>
      <c r="Q1425" s="185" t="str">
        <f t="shared" si="257"/>
        <v>תשושים-אופק</v>
      </c>
      <c r="R1425" s="185">
        <f t="shared" si="258"/>
        <v>120</v>
      </c>
      <c r="S1425" s="185" t="str">
        <f t="shared" si="259"/>
        <v>מטבח וחדר אוכל</v>
      </c>
      <c r="T1425" s="186" t="str">
        <f t="shared" si="260"/>
        <v>קערות הגשה, מצקות וכפות הגשה, ארגזי פלסטויק לאיסוף</v>
      </c>
      <c r="U1425" s="187">
        <f t="shared" si="254"/>
        <v>0</v>
      </c>
      <c r="V1425" s="181">
        <f t="shared" si="255"/>
        <v>-6</v>
      </c>
      <c r="W1425" s="181">
        <f t="shared" si="256"/>
        <v>1200</v>
      </c>
      <c r="X1425" s="181">
        <f t="shared" si="253"/>
        <v>0</v>
      </c>
      <c r="Y1425" s="193"/>
      <c r="AA1425" s="189" t="str">
        <f>'טבלה מרכזת תקן מקור'!A1425</f>
        <v>תשושים-אופק</v>
      </c>
      <c r="AB1425" s="189">
        <f>'טבלה מרכזת תקן מקור'!B1425</f>
        <v>120</v>
      </c>
      <c r="AC1425" s="189" t="str">
        <f>'טבלה מרכזת תקן מקור'!C1425</f>
        <v>מטבח וחדר אוכל</v>
      </c>
      <c r="AD1425" s="189" t="str">
        <f>'טבלה מרכזת תקן מקור'!D1425</f>
        <v>חדר אוכל-כלי הגשה</v>
      </c>
      <c r="AE1425" s="189" t="str">
        <f>'טבלה מרכזת תקן מקור'!E1425</f>
        <v>קערות הגשה, מצקות וכפות הגשה, ארגזי פלסטויק לאיסוף</v>
      </c>
      <c r="AF1425" s="189">
        <f>'טבלה מרכזת תקן מקור'!F1425</f>
        <v>1200</v>
      </c>
      <c r="AG1425" s="189">
        <f>'טבלה מרכזת תקן מקור'!G1425</f>
        <v>6</v>
      </c>
      <c r="AH1425" s="189">
        <f>'טבלה מרכזת תקן מקור'!H1425</f>
        <v>7200</v>
      </c>
    </row>
    <row r="1426" spans="2:34" ht="29.25" thickBot="1" x14ac:dyDescent="0.25">
      <c r="B1426" s="190" t="str">
        <f>תקן[[#This Row],[סוג מרכז]]</f>
        <v>תשושים-אופק</v>
      </c>
      <c r="C1426" s="190">
        <f>תקן[[#This Row],[גודל מרכז]]</f>
        <v>120</v>
      </c>
      <c r="D1426" s="190" t="str">
        <f>תקן[[#This Row],[סוג פריט]]</f>
        <v>מטבח וחדר אוכל</v>
      </c>
      <c r="E1426" s="190" t="str">
        <f>תקן[[#This Row],[קטגוריה]]</f>
        <v>כלי הכנה-מטבח מחמם</v>
      </c>
      <c r="F1426" s="177" t="str">
        <f>תקן[[#This Row],[תיאור הפריט]]</f>
        <v>קערות וקעריות מסוגים שונים</v>
      </c>
      <c r="G1426" s="190">
        <f>תקן[[#This Row],[עלות פריט]]</f>
        <v>500</v>
      </c>
      <c r="H1426" s="190">
        <f>תקן[[#This Row],[כמות]]</f>
        <v>4</v>
      </c>
      <c r="I1426" s="190">
        <f>תקן[[#This Row],[סהכ עלות]]</f>
        <v>2000</v>
      </c>
      <c r="J1426" s="191"/>
      <c r="K1426" s="179" t="str">
        <f t="shared" si="250"/>
        <v>קערות וקעריות מסוגים שונים</v>
      </c>
      <c r="L1426" s="180"/>
      <c r="M1426" s="181">
        <f t="shared" si="251"/>
        <v>-4</v>
      </c>
      <c r="N1426" s="181">
        <f t="shared" si="252"/>
        <v>0</v>
      </c>
      <c r="O1426" s="180"/>
      <c r="P1426" s="192"/>
      <c r="Q1426" s="185" t="str">
        <f t="shared" si="257"/>
        <v>תשושים-אופק</v>
      </c>
      <c r="R1426" s="185">
        <f t="shared" si="258"/>
        <v>120</v>
      </c>
      <c r="S1426" s="185" t="str">
        <f t="shared" si="259"/>
        <v>מטבח וחדר אוכל</v>
      </c>
      <c r="T1426" s="186" t="str">
        <f t="shared" si="260"/>
        <v>קערות וקעריות מסוגים שונים</v>
      </c>
      <c r="U1426" s="187">
        <f t="shared" si="254"/>
        <v>0</v>
      </c>
      <c r="V1426" s="181">
        <f t="shared" si="255"/>
        <v>-4</v>
      </c>
      <c r="W1426" s="181">
        <f t="shared" si="256"/>
        <v>500</v>
      </c>
      <c r="X1426" s="181">
        <f t="shared" si="253"/>
        <v>0</v>
      </c>
      <c r="Y1426" s="193"/>
      <c r="AA1426" s="189" t="str">
        <f>'טבלה מרכזת תקן מקור'!A1426</f>
        <v>תשושים-אופק</v>
      </c>
      <c r="AB1426" s="189">
        <f>'טבלה מרכזת תקן מקור'!B1426</f>
        <v>120</v>
      </c>
      <c r="AC1426" s="189" t="str">
        <f>'טבלה מרכזת תקן מקור'!C1426</f>
        <v>מטבח וחדר אוכל</v>
      </c>
      <c r="AD1426" s="189" t="str">
        <f>'טבלה מרכזת תקן מקור'!D1426</f>
        <v>כלי הכנה-מטבח מחמם</v>
      </c>
      <c r="AE1426" s="189" t="str">
        <f>'טבלה מרכזת תקן מקור'!E1426</f>
        <v>קערות וקעריות מסוגים שונים</v>
      </c>
      <c r="AF1426" s="189">
        <f>'טבלה מרכזת תקן מקור'!F1426</f>
        <v>500</v>
      </c>
      <c r="AG1426" s="189">
        <f>'טבלה מרכזת תקן מקור'!G1426</f>
        <v>4</v>
      </c>
      <c r="AH1426" s="189">
        <f>'טבלה מרכזת תקן מקור'!H1426</f>
        <v>2000</v>
      </c>
    </row>
    <row r="1427" spans="2:34" ht="29.25" thickBot="1" x14ac:dyDescent="0.25">
      <c r="B1427" s="190" t="str">
        <f>תקן[[#This Row],[סוג מרכז]]</f>
        <v>תשושים-אופק</v>
      </c>
      <c r="C1427" s="190">
        <f>תקן[[#This Row],[גודל מרכז]]</f>
        <v>120</v>
      </c>
      <c r="D1427" s="190" t="str">
        <f>תקן[[#This Row],[סוג פריט]]</f>
        <v>מטבח וחדר אוכל</v>
      </c>
      <c r="E1427" s="190" t="str">
        <f>תקן[[#This Row],[קטגוריה]]</f>
        <v>מטבח</v>
      </c>
      <c r="F1427" s="177" t="str">
        <f>תקן[[#This Row],[תיאור הפריט]]</f>
        <v>שולחן ( 2 מ') עם כיור כפול + מדף תחתוןן</v>
      </c>
      <c r="G1427" s="190">
        <f>תקן[[#This Row],[עלות פריט]]</f>
        <v>4200</v>
      </c>
      <c r="H1427" s="190">
        <f>תקן[[#This Row],[כמות]]</f>
        <v>1</v>
      </c>
      <c r="I1427" s="190">
        <f>תקן[[#This Row],[סהכ עלות]]</f>
        <v>4200</v>
      </c>
      <c r="J1427" s="191"/>
      <c r="K1427" s="179" t="str">
        <f t="shared" si="250"/>
        <v>שולחן ( 2 מ') עם כיור כפול + מדף תחתוןן</v>
      </c>
      <c r="L1427" s="180"/>
      <c r="M1427" s="181">
        <f t="shared" si="251"/>
        <v>-1</v>
      </c>
      <c r="N1427" s="181">
        <f t="shared" si="252"/>
        <v>0</v>
      </c>
      <c r="O1427" s="180"/>
      <c r="P1427" s="192"/>
      <c r="Q1427" s="185" t="str">
        <f t="shared" si="257"/>
        <v>תשושים-אופק</v>
      </c>
      <c r="R1427" s="185">
        <f t="shared" si="258"/>
        <v>120</v>
      </c>
      <c r="S1427" s="185" t="str">
        <f t="shared" si="259"/>
        <v>מטבח וחדר אוכל</v>
      </c>
      <c r="T1427" s="186" t="str">
        <f t="shared" si="260"/>
        <v>שולחן ( 2 מ') עם כיור כפול + מדף תחתוןן</v>
      </c>
      <c r="U1427" s="187">
        <f t="shared" si="254"/>
        <v>0</v>
      </c>
      <c r="V1427" s="181">
        <f t="shared" si="255"/>
        <v>-1</v>
      </c>
      <c r="W1427" s="181">
        <f t="shared" si="256"/>
        <v>4200</v>
      </c>
      <c r="X1427" s="181">
        <f t="shared" si="253"/>
        <v>0</v>
      </c>
      <c r="Y1427" s="193"/>
      <c r="AA1427" s="189" t="str">
        <f>'טבלה מרכזת תקן מקור'!A1427</f>
        <v>תשושים-אופק</v>
      </c>
      <c r="AB1427" s="189">
        <f>'טבלה מרכזת תקן מקור'!B1427</f>
        <v>120</v>
      </c>
      <c r="AC1427" s="189" t="str">
        <f>'טבלה מרכזת תקן מקור'!C1427</f>
        <v>מטבח וחדר אוכל</v>
      </c>
      <c r="AD1427" s="189" t="str">
        <f>'טבלה מרכזת תקן מקור'!D1427</f>
        <v>מטבח</v>
      </c>
      <c r="AE1427" s="189" t="str">
        <f>'טבלה מרכזת תקן מקור'!E1427</f>
        <v>שולחן ( 2 מ') עם כיור כפול + מדף תחתוןן</v>
      </c>
      <c r="AF1427" s="189">
        <f>'טבלה מרכזת תקן מקור'!F1427</f>
        <v>4200</v>
      </c>
      <c r="AG1427" s="189">
        <f>'טבלה מרכזת תקן מקור'!G1427</f>
        <v>1</v>
      </c>
      <c r="AH1427" s="189">
        <f>'טבלה מרכזת תקן מקור'!H1427</f>
        <v>4200</v>
      </c>
    </row>
    <row r="1428" spans="2:34" ht="29.25" thickBot="1" x14ac:dyDescent="0.25">
      <c r="B1428" s="190" t="str">
        <f>תקן[[#This Row],[סוג מרכז]]</f>
        <v>תשושים-אופק</v>
      </c>
      <c r="C1428" s="190">
        <f>תקן[[#This Row],[גודל מרכז]]</f>
        <v>120</v>
      </c>
      <c r="D1428" s="190" t="str">
        <f>תקן[[#This Row],[סוג פריט]]</f>
        <v>מטבח וחדר אוכל</v>
      </c>
      <c r="E1428" s="190" t="str">
        <f>תקן[[#This Row],[קטגוריה]]</f>
        <v>מטבח</v>
      </c>
      <c r="F1428" s="177" t="str">
        <f>תקן[[#This Row],[תיאור הפריט]]</f>
        <v>שולחן עבודה ללא כיורים + מדף תחתון</v>
      </c>
      <c r="G1428" s="190">
        <f>תקן[[#This Row],[עלות פריט]]</f>
        <v>2500</v>
      </c>
      <c r="H1428" s="190">
        <f>תקן[[#This Row],[כמות]]</f>
        <v>3</v>
      </c>
      <c r="I1428" s="190">
        <f>תקן[[#This Row],[סהכ עלות]]</f>
        <v>7500</v>
      </c>
      <c r="J1428" s="191"/>
      <c r="K1428" s="179" t="str">
        <f t="shared" si="250"/>
        <v>שולחן עבודה ללא כיורים + מדף תחתון</v>
      </c>
      <c r="L1428" s="180"/>
      <c r="M1428" s="181">
        <f t="shared" si="251"/>
        <v>-3</v>
      </c>
      <c r="N1428" s="181">
        <f t="shared" si="252"/>
        <v>0</v>
      </c>
      <c r="O1428" s="180"/>
      <c r="P1428" s="192"/>
      <c r="Q1428" s="185" t="str">
        <f t="shared" si="257"/>
        <v>תשושים-אופק</v>
      </c>
      <c r="R1428" s="185">
        <f t="shared" si="258"/>
        <v>120</v>
      </c>
      <c r="S1428" s="185" t="str">
        <f t="shared" si="259"/>
        <v>מטבח וחדר אוכל</v>
      </c>
      <c r="T1428" s="186" t="str">
        <f t="shared" si="260"/>
        <v>שולחן עבודה ללא כיורים + מדף תחתון</v>
      </c>
      <c r="U1428" s="187">
        <f t="shared" si="254"/>
        <v>0</v>
      </c>
      <c r="V1428" s="181">
        <f t="shared" si="255"/>
        <v>-3</v>
      </c>
      <c r="W1428" s="181">
        <f t="shared" si="256"/>
        <v>2500</v>
      </c>
      <c r="X1428" s="181">
        <f t="shared" si="253"/>
        <v>0</v>
      </c>
      <c r="Y1428" s="193"/>
      <c r="AA1428" s="189" t="str">
        <f>'טבלה מרכזת תקן מקור'!A1428</f>
        <v>תשושים-אופק</v>
      </c>
      <c r="AB1428" s="189">
        <f>'טבלה מרכזת תקן מקור'!B1428</f>
        <v>120</v>
      </c>
      <c r="AC1428" s="189" t="str">
        <f>'טבלה מרכזת תקן מקור'!C1428</f>
        <v>מטבח וחדר אוכל</v>
      </c>
      <c r="AD1428" s="189" t="str">
        <f>'טבלה מרכזת תקן מקור'!D1428</f>
        <v>מטבח</v>
      </c>
      <c r="AE1428" s="189" t="str">
        <f>'טבלה מרכזת תקן מקור'!E1428</f>
        <v>שולחן עבודה ללא כיורים + מדף תחתון</v>
      </c>
      <c r="AF1428" s="189">
        <f>'טבלה מרכזת תקן מקור'!F1428</f>
        <v>2500</v>
      </c>
      <c r="AG1428" s="189">
        <f>'טבלה מרכזת תקן מקור'!G1428</f>
        <v>3</v>
      </c>
      <c r="AH1428" s="189">
        <f>'טבלה מרכזת תקן מקור'!H1428</f>
        <v>7500</v>
      </c>
    </row>
    <row r="1429" spans="2:34" ht="29.25" thickBot="1" x14ac:dyDescent="0.25">
      <c r="B1429" s="190" t="str">
        <f>תקן[[#This Row],[סוג מרכז]]</f>
        <v>תשושים-אופק</v>
      </c>
      <c r="C1429" s="190">
        <f>תקן[[#This Row],[גודל מרכז]]</f>
        <v>120</v>
      </c>
      <c r="D1429" s="190" t="str">
        <f>תקן[[#This Row],[סוג פריט]]</f>
        <v>מטבח וחדר אוכל</v>
      </c>
      <c r="E1429" s="190" t="str">
        <f>תקן[[#This Row],[קטגוריה]]</f>
        <v>מטבח</v>
      </c>
      <c r="F1429" s="177" t="str">
        <f>תקן[[#This Row],[תיאור הפריט]]</f>
        <v>שולחן עם כיור יחיד ( 2 מ') + מדף תחתוןן</v>
      </c>
      <c r="G1429" s="190">
        <f>תקן[[#This Row],[עלות פריט]]</f>
        <v>3500</v>
      </c>
      <c r="H1429" s="190">
        <f>תקן[[#This Row],[כמות]]</f>
        <v>2</v>
      </c>
      <c r="I1429" s="190">
        <f>תקן[[#This Row],[סהכ עלות]]</f>
        <v>7000</v>
      </c>
      <c r="J1429" s="191"/>
      <c r="K1429" s="179" t="str">
        <f t="shared" si="250"/>
        <v>שולחן עם כיור יחיד ( 2 מ') + מדף תחתוןן</v>
      </c>
      <c r="L1429" s="180"/>
      <c r="M1429" s="181">
        <f t="shared" si="251"/>
        <v>-2</v>
      </c>
      <c r="N1429" s="181">
        <f t="shared" si="252"/>
        <v>0</v>
      </c>
      <c r="O1429" s="180"/>
      <c r="P1429" s="192"/>
      <c r="Q1429" s="185" t="str">
        <f t="shared" si="257"/>
        <v>תשושים-אופק</v>
      </c>
      <c r="R1429" s="185">
        <f t="shared" si="258"/>
        <v>120</v>
      </c>
      <c r="S1429" s="185" t="str">
        <f t="shared" si="259"/>
        <v>מטבח וחדר אוכל</v>
      </c>
      <c r="T1429" s="186" t="str">
        <f t="shared" si="260"/>
        <v>שולחן עם כיור יחיד ( 2 מ') + מדף תחתוןן</v>
      </c>
      <c r="U1429" s="187">
        <f t="shared" si="254"/>
        <v>0</v>
      </c>
      <c r="V1429" s="181">
        <f t="shared" si="255"/>
        <v>-2</v>
      </c>
      <c r="W1429" s="181">
        <f t="shared" si="256"/>
        <v>3500</v>
      </c>
      <c r="X1429" s="181">
        <f t="shared" si="253"/>
        <v>0</v>
      </c>
      <c r="Y1429" s="193"/>
      <c r="AA1429" s="189" t="str">
        <f>'טבלה מרכזת תקן מקור'!A1429</f>
        <v>תשושים-אופק</v>
      </c>
      <c r="AB1429" s="189">
        <f>'טבלה מרכזת תקן מקור'!B1429</f>
        <v>120</v>
      </c>
      <c r="AC1429" s="189" t="str">
        <f>'טבלה מרכזת תקן מקור'!C1429</f>
        <v>מטבח וחדר אוכל</v>
      </c>
      <c r="AD1429" s="189" t="str">
        <f>'טבלה מרכזת תקן מקור'!D1429</f>
        <v>מטבח</v>
      </c>
      <c r="AE1429" s="189" t="str">
        <f>'טבלה מרכזת תקן מקור'!E1429</f>
        <v>שולחן עם כיור יחיד ( 2 מ') + מדף תחתוןן</v>
      </c>
      <c r="AF1429" s="189">
        <f>'טבלה מרכזת תקן מקור'!F1429</f>
        <v>3500</v>
      </c>
      <c r="AG1429" s="189">
        <f>'טבלה מרכזת תקן מקור'!G1429</f>
        <v>2</v>
      </c>
      <c r="AH1429" s="189">
        <f>'טבלה מרכזת תקן מקור'!H1429</f>
        <v>7000</v>
      </c>
    </row>
    <row r="1430" spans="2:34" ht="15" thickBot="1" x14ac:dyDescent="0.25">
      <c r="B1430" s="190" t="str">
        <f>תקן[[#This Row],[סוג מרכז]]</f>
        <v>תשושים-אופק</v>
      </c>
      <c r="C1430" s="190">
        <f>תקן[[#This Row],[גודל מרכז]]</f>
        <v>120</v>
      </c>
      <c r="D1430" s="190" t="str">
        <f>תקן[[#This Row],[סוג פריט]]</f>
        <v>מטבח וחדר אוכל</v>
      </c>
      <c r="E1430" s="190" t="str">
        <f>תקן[[#This Row],[קטגוריה]]</f>
        <v>מטבח</v>
      </c>
      <c r="F1430" s="177" t="str">
        <f>תקן[[#This Row],[תיאור הפריט]]</f>
        <v>תנור בישול ואפייה</v>
      </c>
      <c r="G1430" s="190">
        <f>תקן[[#This Row],[עלות פריט]]</f>
        <v>6500</v>
      </c>
      <c r="H1430" s="190">
        <f>תקן[[#This Row],[כמות]]</f>
        <v>1</v>
      </c>
      <c r="I1430" s="190">
        <f>תקן[[#This Row],[סהכ עלות]]</f>
        <v>6500</v>
      </c>
      <c r="J1430" s="191"/>
      <c r="K1430" s="179" t="str">
        <f t="shared" si="250"/>
        <v>תנור בישול ואפייה</v>
      </c>
      <c r="L1430" s="180"/>
      <c r="M1430" s="181">
        <f t="shared" si="251"/>
        <v>-1</v>
      </c>
      <c r="N1430" s="181">
        <f t="shared" si="252"/>
        <v>0</v>
      </c>
      <c r="O1430" s="180"/>
      <c r="P1430" s="192"/>
      <c r="Q1430" s="185" t="str">
        <f t="shared" si="257"/>
        <v>תשושים-אופק</v>
      </c>
      <c r="R1430" s="185">
        <f t="shared" si="258"/>
        <v>120</v>
      </c>
      <c r="S1430" s="185" t="str">
        <f t="shared" si="259"/>
        <v>מטבח וחדר אוכל</v>
      </c>
      <c r="T1430" s="186" t="str">
        <f t="shared" si="260"/>
        <v>תנור בישול ואפייה</v>
      </c>
      <c r="U1430" s="187">
        <f t="shared" si="254"/>
        <v>0</v>
      </c>
      <c r="V1430" s="181">
        <f t="shared" si="255"/>
        <v>-1</v>
      </c>
      <c r="W1430" s="181">
        <f t="shared" si="256"/>
        <v>6500</v>
      </c>
      <c r="X1430" s="181">
        <f t="shared" si="253"/>
        <v>0</v>
      </c>
      <c r="Y1430" s="193"/>
      <c r="AA1430" s="189" t="str">
        <f>'טבלה מרכזת תקן מקור'!A1430</f>
        <v>תשושים-אופק</v>
      </c>
      <c r="AB1430" s="189">
        <f>'טבלה מרכזת תקן מקור'!B1430</f>
        <v>120</v>
      </c>
      <c r="AC1430" s="189" t="str">
        <f>'טבלה מרכזת תקן מקור'!C1430</f>
        <v>מטבח וחדר אוכל</v>
      </c>
      <c r="AD1430" s="189" t="str">
        <f>'טבלה מרכזת תקן מקור'!D1430</f>
        <v>מטבח</v>
      </c>
      <c r="AE1430" s="189" t="str">
        <f>'טבלה מרכזת תקן מקור'!E1430</f>
        <v>תנור בישול ואפייה</v>
      </c>
      <c r="AF1430" s="189">
        <f>'טבלה מרכזת תקן מקור'!F1430</f>
        <v>6500</v>
      </c>
      <c r="AG1430" s="189">
        <f>'טבלה מרכזת תקן מקור'!G1430</f>
        <v>1</v>
      </c>
      <c r="AH1430" s="189">
        <f>'טבלה מרכזת תקן מקור'!H1430</f>
        <v>6500</v>
      </c>
    </row>
    <row r="1431" spans="2:34" ht="15" thickBot="1" x14ac:dyDescent="0.25">
      <c r="B1431" s="190" t="str">
        <f>תקן[[#This Row],[סוג מרכז]]</f>
        <v>תשושים-אופק</v>
      </c>
      <c r="C1431" s="190">
        <f>תקן[[#This Row],[גודל מרכז]]</f>
        <v>120</v>
      </c>
      <c r="D1431" s="190" t="str">
        <f>תקן[[#This Row],[סוג פריט]]</f>
        <v>מטבח וחדר אוכל</v>
      </c>
      <c r="E1431" s="190" t="str">
        <f>תקן[[#This Row],[קטגוריה]]</f>
        <v>מטבח</v>
      </c>
      <c r="F1431" s="177" t="str">
        <f>תקן[[#This Row],[תיאור הפריט]]</f>
        <v>תנור מיקרוגל</v>
      </c>
      <c r="G1431" s="190">
        <f>תקן[[#This Row],[עלות פריט]]</f>
        <v>1200</v>
      </c>
      <c r="H1431" s="190">
        <f>תקן[[#This Row],[כמות]]</f>
        <v>1</v>
      </c>
      <c r="I1431" s="190">
        <f>תקן[[#This Row],[סהכ עלות]]</f>
        <v>1200</v>
      </c>
      <c r="J1431" s="191"/>
      <c r="K1431" s="179" t="str">
        <f t="shared" si="250"/>
        <v>תנור מיקרוגל</v>
      </c>
      <c r="L1431" s="180"/>
      <c r="M1431" s="181">
        <f t="shared" si="251"/>
        <v>-1</v>
      </c>
      <c r="N1431" s="181">
        <f t="shared" si="252"/>
        <v>0</v>
      </c>
      <c r="O1431" s="180"/>
      <c r="P1431" s="192"/>
      <c r="Q1431" s="185" t="str">
        <f t="shared" si="257"/>
        <v>תשושים-אופק</v>
      </c>
      <c r="R1431" s="185">
        <f t="shared" si="258"/>
        <v>120</v>
      </c>
      <c r="S1431" s="185" t="str">
        <f t="shared" si="259"/>
        <v>מטבח וחדר אוכל</v>
      </c>
      <c r="T1431" s="186" t="str">
        <f t="shared" si="260"/>
        <v>תנור מיקרוגל</v>
      </c>
      <c r="U1431" s="187">
        <f t="shared" si="254"/>
        <v>0</v>
      </c>
      <c r="V1431" s="181">
        <f t="shared" si="255"/>
        <v>-1</v>
      </c>
      <c r="W1431" s="181">
        <f t="shared" si="256"/>
        <v>1200</v>
      </c>
      <c r="X1431" s="181">
        <f t="shared" si="253"/>
        <v>0</v>
      </c>
      <c r="Y1431" s="193"/>
      <c r="AA1431" s="189" t="str">
        <f>'טבלה מרכזת תקן מקור'!A1431</f>
        <v>תשושים-אופק</v>
      </c>
      <c r="AB1431" s="189">
        <f>'טבלה מרכזת תקן מקור'!B1431</f>
        <v>120</v>
      </c>
      <c r="AC1431" s="189" t="str">
        <f>'טבלה מרכזת תקן מקור'!C1431</f>
        <v>מטבח וחדר אוכל</v>
      </c>
      <c r="AD1431" s="189" t="str">
        <f>'טבלה מרכזת תקן מקור'!D1431</f>
        <v>מטבח</v>
      </c>
      <c r="AE1431" s="189" t="str">
        <f>'טבלה מרכזת תקן מקור'!E1431</f>
        <v>תנור מיקרוגל</v>
      </c>
      <c r="AF1431" s="189">
        <f>'טבלה מרכזת תקן מקור'!F1431</f>
        <v>1200</v>
      </c>
      <c r="AG1431" s="189">
        <f>'טבלה מרכזת תקן מקור'!G1431</f>
        <v>1</v>
      </c>
      <c r="AH1431" s="189">
        <f>'טבלה מרכזת תקן מקור'!H1431</f>
        <v>1200</v>
      </c>
    </row>
    <row r="1432" spans="2:34" ht="29.25" thickBot="1" x14ac:dyDescent="0.25">
      <c r="B1432" s="190" t="str">
        <f>תקן[[#This Row],[סוג מרכז]]</f>
        <v>תשושים-אופק</v>
      </c>
      <c r="C1432" s="190">
        <f>תקן[[#This Row],[גודל מרכז]]</f>
        <v>120</v>
      </c>
      <c r="D1432" s="190" t="str">
        <f>תקן[[#This Row],[סוג פריט]]</f>
        <v>מטבח וחדר אוכל</v>
      </c>
      <c r="E1432" s="190" t="str">
        <f>תקן[[#This Row],[קטגוריה]]</f>
        <v>חדר אוכל</v>
      </c>
      <c r="F1432" s="177" t="str">
        <f>תקן[[#This Row],[תיאור הפריט]]</f>
        <v>תפריט דיגיטלי עם אפשרות להזמנות</v>
      </c>
      <c r="G1432" s="190">
        <f>תקן[[#This Row],[עלות פריט]]</f>
        <v>2500</v>
      </c>
      <c r="H1432" s="190">
        <f>תקן[[#This Row],[כמות]]</f>
        <v>1</v>
      </c>
      <c r="I1432" s="190">
        <f>תקן[[#This Row],[סהכ עלות]]</f>
        <v>2500</v>
      </c>
      <c r="J1432" s="191"/>
      <c r="K1432" s="179" t="str">
        <f t="shared" si="250"/>
        <v>תפריט דיגיטלי עם אפשרות להזמנות</v>
      </c>
      <c r="L1432" s="180"/>
      <c r="M1432" s="181">
        <f t="shared" si="251"/>
        <v>-1</v>
      </c>
      <c r="N1432" s="181">
        <f t="shared" si="252"/>
        <v>0</v>
      </c>
      <c r="O1432" s="180"/>
      <c r="P1432" s="192"/>
      <c r="Q1432" s="185" t="str">
        <f t="shared" si="257"/>
        <v>תשושים-אופק</v>
      </c>
      <c r="R1432" s="185">
        <f t="shared" si="258"/>
        <v>120</v>
      </c>
      <c r="S1432" s="185" t="str">
        <f t="shared" si="259"/>
        <v>מטבח וחדר אוכל</v>
      </c>
      <c r="T1432" s="186" t="str">
        <f t="shared" si="260"/>
        <v>תפריט דיגיטלי עם אפשרות להזמנות</v>
      </c>
      <c r="U1432" s="187">
        <f t="shared" si="254"/>
        <v>0</v>
      </c>
      <c r="V1432" s="181">
        <f t="shared" si="255"/>
        <v>-1</v>
      </c>
      <c r="W1432" s="181">
        <f t="shared" si="256"/>
        <v>2500</v>
      </c>
      <c r="X1432" s="181">
        <f t="shared" si="253"/>
        <v>0</v>
      </c>
      <c r="Y1432" s="193"/>
      <c r="AA1432" s="189" t="str">
        <f>'טבלה מרכזת תקן מקור'!A1432</f>
        <v>תשושים-אופק</v>
      </c>
      <c r="AB1432" s="189">
        <f>'טבלה מרכזת תקן מקור'!B1432</f>
        <v>120</v>
      </c>
      <c r="AC1432" s="189" t="str">
        <f>'טבלה מרכזת תקן מקור'!C1432</f>
        <v>מטבח וחדר אוכל</v>
      </c>
      <c r="AD1432" s="189" t="str">
        <f>'טבלה מרכזת תקן מקור'!D1432</f>
        <v>חדר אוכל</v>
      </c>
      <c r="AE1432" s="189" t="str">
        <f>'טבלה מרכזת תקן מקור'!E1432</f>
        <v>תפריט דיגיטלי עם אפשרות להזמנות</v>
      </c>
      <c r="AF1432" s="189">
        <f>'טבלה מרכזת תקן מקור'!F1432</f>
        <v>2500</v>
      </c>
      <c r="AG1432" s="189">
        <f>'טבלה מרכזת תקן מקור'!G1432</f>
        <v>1</v>
      </c>
      <c r="AH1432" s="189">
        <f>'טבלה מרכזת תקן מקור'!H1432</f>
        <v>2500</v>
      </c>
    </row>
    <row r="1433" spans="2:34" ht="15" thickBot="1" x14ac:dyDescent="0.25">
      <c r="B1433" s="190" t="str">
        <f>תקן[[#This Row],[סוג מרכז]]</f>
        <v>תשושים-אופק</v>
      </c>
      <c r="C1433" s="190">
        <f>תקן[[#This Row],[גודל מרכז]]</f>
        <v>120</v>
      </c>
      <c r="D1433" s="190" t="str">
        <f>תקן[[#This Row],[סוג פריט]]</f>
        <v>מיחשוב</v>
      </c>
      <c r="E1433" s="190" t="str">
        <f>תקן[[#This Row],[קטגוריה]]</f>
        <v>חדר מזכירות וקבלה</v>
      </c>
      <c r="F1433" s="177" t="str">
        <f>תקן[[#This Row],[תיאור הפריט]]</f>
        <v>מגרסת נייר משרדית</v>
      </c>
      <c r="G1433" s="190">
        <f>תקן[[#This Row],[עלות פריט]]</f>
        <v>600</v>
      </c>
      <c r="H1433" s="190">
        <f>תקן[[#This Row],[כמות]]</f>
        <v>1</v>
      </c>
      <c r="I1433" s="190">
        <f>תקן[[#This Row],[סהכ עלות]]</f>
        <v>600</v>
      </c>
      <c r="J1433" s="191"/>
      <c r="K1433" s="179" t="str">
        <f t="shared" si="250"/>
        <v>מגרסת נייר משרדית</v>
      </c>
      <c r="L1433" s="180"/>
      <c r="M1433" s="181">
        <f t="shared" si="251"/>
        <v>-1</v>
      </c>
      <c r="N1433" s="181">
        <f t="shared" si="252"/>
        <v>0</v>
      </c>
      <c r="O1433" s="180"/>
      <c r="P1433" s="192"/>
      <c r="Q1433" s="185" t="str">
        <f t="shared" si="257"/>
        <v>תשושים-אופק</v>
      </c>
      <c r="R1433" s="185">
        <f t="shared" si="258"/>
        <v>120</v>
      </c>
      <c r="S1433" s="185" t="str">
        <f t="shared" si="259"/>
        <v>מיחשוב</v>
      </c>
      <c r="T1433" s="186" t="str">
        <f t="shared" si="260"/>
        <v>מגרסת נייר משרדית</v>
      </c>
      <c r="U1433" s="187">
        <f t="shared" si="254"/>
        <v>0</v>
      </c>
      <c r="V1433" s="181">
        <f t="shared" si="255"/>
        <v>-1</v>
      </c>
      <c r="W1433" s="181">
        <f t="shared" si="256"/>
        <v>600</v>
      </c>
      <c r="X1433" s="181">
        <f t="shared" si="253"/>
        <v>0</v>
      </c>
      <c r="Y1433" s="193"/>
      <c r="AA1433" s="189" t="str">
        <f>'טבלה מרכזת תקן מקור'!A1433</f>
        <v>תשושים-אופק</v>
      </c>
      <c r="AB1433" s="189">
        <f>'טבלה מרכזת תקן מקור'!B1433</f>
        <v>120</v>
      </c>
      <c r="AC1433" s="189" t="str">
        <f>'טבלה מרכזת תקן מקור'!C1433</f>
        <v>מיחשוב</v>
      </c>
      <c r="AD1433" s="189" t="str">
        <f>'טבלה מרכזת תקן מקור'!D1433</f>
        <v>חדר מזכירות וקבלה</v>
      </c>
      <c r="AE1433" s="189" t="str">
        <f>'טבלה מרכזת תקן מקור'!E1433</f>
        <v>מגרסת נייר משרדית</v>
      </c>
      <c r="AF1433" s="189">
        <f>'טבלה מרכזת תקן מקור'!F1433</f>
        <v>600</v>
      </c>
      <c r="AG1433" s="189">
        <f>'טבלה מרכזת תקן מקור'!G1433</f>
        <v>1</v>
      </c>
      <c r="AH1433" s="189">
        <f>'טבלה מרכזת תקן מקור'!H1433</f>
        <v>600</v>
      </c>
    </row>
    <row r="1434" spans="2:34" ht="15" thickBot="1" x14ac:dyDescent="0.25">
      <c r="B1434" s="190" t="str">
        <f>תקן[[#This Row],[סוג מרכז]]</f>
        <v>תשושים-אופק</v>
      </c>
      <c r="C1434" s="190">
        <f>תקן[[#This Row],[גודל מרכז]]</f>
        <v>120</v>
      </c>
      <c r="D1434" s="190" t="str">
        <f>תקן[[#This Row],[סוג פריט]]</f>
        <v>מיחשוב</v>
      </c>
      <c r="E1434" s="190" t="str">
        <f>תקן[[#This Row],[קטגוריה]]</f>
        <v>חדר מזכירות וקבלה</v>
      </c>
      <c r="F1434" s="177" t="str">
        <f>תקן[[#This Row],[תיאור הפריט]]</f>
        <v>מדפסת משולבת</v>
      </c>
      <c r="G1434" s="190">
        <f>תקן[[#This Row],[עלות פריט]]</f>
        <v>1200</v>
      </c>
      <c r="H1434" s="190">
        <f>תקן[[#This Row],[כמות]]</f>
        <v>1</v>
      </c>
      <c r="I1434" s="190">
        <f>תקן[[#This Row],[סהכ עלות]]</f>
        <v>1200</v>
      </c>
      <c r="J1434" s="191"/>
      <c r="K1434" s="179" t="str">
        <f t="shared" si="250"/>
        <v>מדפסת משולבת</v>
      </c>
      <c r="L1434" s="180"/>
      <c r="M1434" s="181">
        <f t="shared" si="251"/>
        <v>-1</v>
      </c>
      <c r="N1434" s="181">
        <f t="shared" si="252"/>
        <v>0</v>
      </c>
      <c r="O1434" s="180"/>
      <c r="P1434" s="192"/>
      <c r="Q1434" s="185" t="str">
        <f t="shared" si="257"/>
        <v>תשושים-אופק</v>
      </c>
      <c r="R1434" s="185">
        <f t="shared" si="258"/>
        <v>120</v>
      </c>
      <c r="S1434" s="185" t="str">
        <f t="shared" si="259"/>
        <v>מיחשוב</v>
      </c>
      <c r="T1434" s="186" t="str">
        <f t="shared" si="260"/>
        <v>מדפסת משולבת</v>
      </c>
      <c r="U1434" s="187">
        <f t="shared" si="254"/>
        <v>0</v>
      </c>
      <c r="V1434" s="181">
        <f t="shared" si="255"/>
        <v>-1</v>
      </c>
      <c r="W1434" s="181">
        <f t="shared" si="256"/>
        <v>1200</v>
      </c>
      <c r="X1434" s="181">
        <f t="shared" si="253"/>
        <v>0</v>
      </c>
      <c r="Y1434" s="193"/>
      <c r="AA1434" s="189" t="str">
        <f>'טבלה מרכזת תקן מקור'!A1434</f>
        <v>תשושים-אופק</v>
      </c>
      <c r="AB1434" s="189">
        <f>'טבלה מרכזת תקן מקור'!B1434</f>
        <v>120</v>
      </c>
      <c r="AC1434" s="189" t="str">
        <f>'טבלה מרכזת תקן מקור'!C1434</f>
        <v>מיחשוב</v>
      </c>
      <c r="AD1434" s="189" t="str">
        <f>'טבלה מרכזת תקן מקור'!D1434</f>
        <v>חדר מזכירות וקבלה</v>
      </c>
      <c r="AE1434" s="189" t="str">
        <f>'טבלה מרכזת תקן מקור'!E1434</f>
        <v>מדפסת משולבת</v>
      </c>
      <c r="AF1434" s="189">
        <f>'טבלה מרכזת תקן מקור'!F1434</f>
        <v>1200</v>
      </c>
      <c r="AG1434" s="189">
        <f>'טבלה מרכזת תקן מקור'!G1434</f>
        <v>1</v>
      </c>
      <c r="AH1434" s="189">
        <f>'טבלה מרכזת תקן מקור'!H1434</f>
        <v>1200</v>
      </c>
    </row>
    <row r="1435" spans="2:34" ht="15" thickBot="1" x14ac:dyDescent="0.25">
      <c r="B1435" s="190" t="str">
        <f>תקן[[#This Row],[סוג מרכז]]</f>
        <v>תשושים-אופק</v>
      </c>
      <c r="C1435" s="190">
        <f>תקן[[#This Row],[גודל מרכז]]</f>
        <v>120</v>
      </c>
      <c r="D1435" s="190" t="str">
        <f>תקן[[#This Row],[סוג פריט]]</f>
        <v>מיחשוב</v>
      </c>
      <c r="E1435" s="190" t="str">
        <f>תקן[[#This Row],[קטגוריה]]</f>
        <v>חדר מחשבים</v>
      </c>
      <c r="F1435" s="177" t="str">
        <f>תקן[[#This Row],[תיאור הפריט]]</f>
        <v>מדפסת משולבת</v>
      </c>
      <c r="G1435" s="190">
        <f>תקן[[#This Row],[עלות פריט]]</f>
        <v>1200</v>
      </c>
      <c r="H1435" s="190">
        <f>תקן[[#This Row],[כמות]]</f>
        <v>1</v>
      </c>
      <c r="I1435" s="190">
        <f>תקן[[#This Row],[סהכ עלות]]</f>
        <v>1200</v>
      </c>
      <c r="J1435" s="191"/>
      <c r="K1435" s="179" t="str">
        <f t="shared" si="250"/>
        <v>מדפסת משולבת</v>
      </c>
      <c r="L1435" s="180"/>
      <c r="M1435" s="181">
        <f t="shared" si="251"/>
        <v>-1</v>
      </c>
      <c r="N1435" s="181">
        <f t="shared" si="252"/>
        <v>0</v>
      </c>
      <c r="O1435" s="180"/>
      <c r="P1435" s="192"/>
      <c r="Q1435" s="185" t="str">
        <f t="shared" si="257"/>
        <v>תשושים-אופק</v>
      </c>
      <c r="R1435" s="185">
        <f t="shared" si="258"/>
        <v>120</v>
      </c>
      <c r="S1435" s="185" t="str">
        <f t="shared" si="259"/>
        <v>מיחשוב</v>
      </c>
      <c r="T1435" s="186" t="str">
        <f t="shared" si="260"/>
        <v>מדפסת משולבת</v>
      </c>
      <c r="U1435" s="187">
        <f t="shared" si="254"/>
        <v>0</v>
      </c>
      <c r="V1435" s="181">
        <f t="shared" si="255"/>
        <v>-1</v>
      </c>
      <c r="W1435" s="181">
        <f t="shared" si="256"/>
        <v>1200</v>
      </c>
      <c r="X1435" s="181">
        <f t="shared" si="253"/>
        <v>0</v>
      </c>
      <c r="Y1435" s="193"/>
      <c r="AA1435" s="189" t="str">
        <f>'טבלה מרכזת תקן מקור'!A1435</f>
        <v>תשושים-אופק</v>
      </c>
      <c r="AB1435" s="189">
        <f>'טבלה מרכזת תקן מקור'!B1435</f>
        <v>120</v>
      </c>
      <c r="AC1435" s="189" t="str">
        <f>'טבלה מרכזת תקן מקור'!C1435</f>
        <v>מיחשוב</v>
      </c>
      <c r="AD1435" s="189" t="str">
        <f>'טבלה מרכזת תקן מקור'!D1435</f>
        <v>חדר מחשבים</v>
      </c>
      <c r="AE1435" s="189" t="str">
        <f>'טבלה מרכזת תקן מקור'!E1435</f>
        <v>מדפסת משולבת</v>
      </c>
      <c r="AF1435" s="189">
        <f>'טבלה מרכזת תקן מקור'!F1435</f>
        <v>1200</v>
      </c>
      <c r="AG1435" s="189">
        <f>'טבלה מרכזת תקן מקור'!G1435</f>
        <v>1</v>
      </c>
      <c r="AH1435" s="189">
        <f>'טבלה מרכזת תקן מקור'!H1435</f>
        <v>1200</v>
      </c>
    </row>
    <row r="1436" spans="2:34" ht="15" thickBot="1" x14ac:dyDescent="0.25">
      <c r="B1436" s="190" t="str">
        <f>תקן[[#This Row],[סוג מרכז]]</f>
        <v>תשושים-אופק</v>
      </c>
      <c r="C1436" s="190">
        <f>תקן[[#This Row],[גודל מרכז]]</f>
        <v>120</v>
      </c>
      <c r="D1436" s="190" t="str">
        <f>תקן[[#This Row],[סוג פריט]]</f>
        <v>מיחשוב</v>
      </c>
      <c r="E1436" s="190" t="str">
        <f>תקן[[#This Row],[קטגוריה]]</f>
        <v>חדר מחשבים</v>
      </c>
      <c r="F1436" s="177" t="str">
        <f>תקן[[#This Row],[תיאור הפריט]]</f>
        <v>מחשב נייד לתצוגות</v>
      </c>
      <c r="G1436" s="190">
        <f>תקן[[#This Row],[עלות פריט]]</f>
        <v>2500</v>
      </c>
      <c r="H1436" s="190">
        <f>תקן[[#This Row],[כמות]]</f>
        <v>1</v>
      </c>
      <c r="I1436" s="190">
        <f>תקן[[#This Row],[סהכ עלות]]</f>
        <v>2500</v>
      </c>
      <c r="J1436" s="191"/>
      <c r="K1436" s="179" t="str">
        <f t="shared" si="250"/>
        <v>מחשב נייד לתצוגות</v>
      </c>
      <c r="L1436" s="180"/>
      <c r="M1436" s="181">
        <f t="shared" si="251"/>
        <v>-1</v>
      </c>
      <c r="N1436" s="181">
        <f t="shared" si="252"/>
        <v>0</v>
      </c>
      <c r="O1436" s="180"/>
      <c r="P1436" s="192"/>
      <c r="Q1436" s="185" t="str">
        <f t="shared" si="257"/>
        <v>תשושים-אופק</v>
      </c>
      <c r="R1436" s="185">
        <f t="shared" si="258"/>
        <v>120</v>
      </c>
      <c r="S1436" s="185" t="str">
        <f t="shared" si="259"/>
        <v>מיחשוב</v>
      </c>
      <c r="T1436" s="186" t="str">
        <f t="shared" si="260"/>
        <v>מחשב נייד לתצוגות</v>
      </c>
      <c r="U1436" s="187">
        <f t="shared" si="254"/>
        <v>0</v>
      </c>
      <c r="V1436" s="181">
        <f t="shared" si="255"/>
        <v>-1</v>
      </c>
      <c r="W1436" s="181">
        <f t="shared" si="256"/>
        <v>2500</v>
      </c>
      <c r="X1436" s="181">
        <f t="shared" si="253"/>
        <v>0</v>
      </c>
      <c r="Y1436" s="193"/>
      <c r="AA1436" s="189" t="str">
        <f>'טבלה מרכזת תקן מקור'!A1436</f>
        <v>תשושים-אופק</v>
      </c>
      <c r="AB1436" s="189">
        <f>'טבלה מרכזת תקן מקור'!B1436</f>
        <v>120</v>
      </c>
      <c r="AC1436" s="189" t="str">
        <f>'טבלה מרכזת תקן מקור'!C1436</f>
        <v>מיחשוב</v>
      </c>
      <c r="AD1436" s="189" t="str">
        <f>'טבלה מרכזת תקן מקור'!D1436</f>
        <v>חדר מחשבים</v>
      </c>
      <c r="AE1436" s="189" t="str">
        <f>'טבלה מרכזת תקן מקור'!E1436</f>
        <v>מחשב נייד לתצוגות</v>
      </c>
      <c r="AF1436" s="189">
        <f>'טבלה מרכזת תקן מקור'!F1436</f>
        <v>2500</v>
      </c>
      <c r="AG1436" s="189">
        <f>'טבלה מרכזת תקן מקור'!G1436</f>
        <v>1</v>
      </c>
      <c r="AH1436" s="189">
        <f>'טבלה מרכזת תקן מקור'!H1436</f>
        <v>2500</v>
      </c>
    </row>
    <row r="1437" spans="2:34" ht="15" thickBot="1" x14ac:dyDescent="0.25">
      <c r="B1437" s="190" t="str">
        <f>תקן[[#This Row],[סוג מרכז]]</f>
        <v>תשושים-אופק</v>
      </c>
      <c r="C1437" s="190">
        <f>תקן[[#This Row],[גודל מרכז]]</f>
        <v>120</v>
      </c>
      <c r="D1437" s="190" t="str">
        <f>תקן[[#This Row],[סוג פריט]]</f>
        <v>מיחשוב</v>
      </c>
      <c r="E1437" s="190" t="str">
        <f>תקן[[#This Row],[קטגוריה]]</f>
        <v>חדר מחשבים</v>
      </c>
      <c r="F1437" s="177" t="str">
        <f>תקן[[#This Row],[תיאור הפריט]]</f>
        <v xml:space="preserve">מחשב+תוכנות </v>
      </c>
      <c r="G1437" s="190">
        <f>תקן[[#This Row],[עלות פריט]]</f>
        <v>3500</v>
      </c>
      <c r="H1437" s="190">
        <f>תקן[[#This Row],[כמות]]</f>
        <v>6</v>
      </c>
      <c r="I1437" s="190">
        <f>תקן[[#This Row],[סהכ עלות]]</f>
        <v>21000</v>
      </c>
      <c r="J1437" s="191"/>
      <c r="K1437" s="179" t="str">
        <f t="shared" si="250"/>
        <v xml:space="preserve">מחשב+תוכנות </v>
      </c>
      <c r="L1437" s="180"/>
      <c r="M1437" s="181">
        <f t="shared" si="251"/>
        <v>-6</v>
      </c>
      <c r="N1437" s="181">
        <f t="shared" si="252"/>
        <v>0</v>
      </c>
      <c r="O1437" s="180"/>
      <c r="P1437" s="192"/>
      <c r="Q1437" s="185" t="str">
        <f t="shared" si="257"/>
        <v>תשושים-אופק</v>
      </c>
      <c r="R1437" s="185">
        <f t="shared" si="258"/>
        <v>120</v>
      </c>
      <c r="S1437" s="185" t="str">
        <f t="shared" si="259"/>
        <v>מיחשוב</v>
      </c>
      <c r="T1437" s="186" t="str">
        <f t="shared" si="260"/>
        <v xml:space="preserve">מחשב+תוכנות </v>
      </c>
      <c r="U1437" s="187">
        <f t="shared" si="254"/>
        <v>0</v>
      </c>
      <c r="V1437" s="181">
        <f t="shared" si="255"/>
        <v>-6</v>
      </c>
      <c r="W1437" s="181">
        <f t="shared" si="256"/>
        <v>3500</v>
      </c>
      <c r="X1437" s="181">
        <f t="shared" si="253"/>
        <v>0</v>
      </c>
      <c r="Y1437" s="193"/>
      <c r="AA1437" s="189" t="str">
        <f>'טבלה מרכזת תקן מקור'!A1437</f>
        <v>תשושים-אופק</v>
      </c>
      <c r="AB1437" s="189">
        <f>'טבלה מרכזת תקן מקור'!B1437</f>
        <v>120</v>
      </c>
      <c r="AC1437" s="189" t="str">
        <f>'טבלה מרכזת תקן מקור'!C1437</f>
        <v>מיחשוב</v>
      </c>
      <c r="AD1437" s="189" t="str">
        <f>'טבלה מרכזת תקן מקור'!D1437</f>
        <v>חדר מחשבים</v>
      </c>
      <c r="AE1437" s="189" t="str">
        <f>'טבלה מרכזת תקן מקור'!E1437</f>
        <v xml:space="preserve">מחשב+תוכנות </v>
      </c>
      <c r="AF1437" s="189">
        <f>'טבלה מרכזת תקן מקור'!F1437</f>
        <v>3500</v>
      </c>
      <c r="AG1437" s="189">
        <f>'טבלה מרכזת תקן מקור'!G1437</f>
        <v>6</v>
      </c>
      <c r="AH1437" s="189">
        <f>'טבלה מרכזת תקן מקור'!H1437</f>
        <v>21000</v>
      </c>
    </row>
    <row r="1438" spans="2:34" ht="29.25" thickBot="1" x14ac:dyDescent="0.25">
      <c r="B1438" s="190" t="str">
        <f>תקן[[#This Row],[סוג מרכז]]</f>
        <v>תשושים-אופק</v>
      </c>
      <c r="C1438" s="190">
        <f>תקן[[#This Row],[גודל מרכז]]</f>
        <v>120</v>
      </c>
      <c r="D1438" s="190" t="str">
        <f>תקן[[#This Row],[סוג פריט]]</f>
        <v>מיחשוב</v>
      </c>
      <c r="E1438" s="190" t="str">
        <f>תקן[[#This Row],[קטגוריה]]</f>
        <v>חדר מזכירות וקבלה</v>
      </c>
      <c r="F1438" s="177" t="str">
        <f>תקן[[#This Row],[תיאור הפריט]]</f>
        <v>מחשב+תוכנות הפעלה ומשרד</v>
      </c>
      <c r="G1438" s="190">
        <f>תקן[[#This Row],[עלות פריט]]</f>
        <v>3500</v>
      </c>
      <c r="H1438" s="190">
        <f>תקן[[#This Row],[כמות]]</f>
        <v>1</v>
      </c>
      <c r="I1438" s="190">
        <f>תקן[[#This Row],[סהכ עלות]]</f>
        <v>3500</v>
      </c>
      <c r="J1438" s="191"/>
      <c r="K1438" s="179" t="str">
        <f t="shared" si="250"/>
        <v>מחשב+תוכנות הפעלה ומשרד</v>
      </c>
      <c r="L1438" s="180"/>
      <c r="M1438" s="181">
        <f t="shared" si="251"/>
        <v>-1</v>
      </c>
      <c r="N1438" s="181">
        <f t="shared" si="252"/>
        <v>0</v>
      </c>
      <c r="O1438" s="180"/>
      <c r="P1438" s="192"/>
      <c r="Q1438" s="185" t="str">
        <f t="shared" si="257"/>
        <v>תשושים-אופק</v>
      </c>
      <c r="R1438" s="185">
        <f t="shared" si="258"/>
        <v>120</v>
      </c>
      <c r="S1438" s="185" t="str">
        <f t="shared" si="259"/>
        <v>מיחשוב</v>
      </c>
      <c r="T1438" s="186" t="str">
        <f t="shared" si="260"/>
        <v>מחשב+תוכנות הפעלה ומשרד</v>
      </c>
      <c r="U1438" s="187">
        <f t="shared" si="254"/>
        <v>0</v>
      </c>
      <c r="V1438" s="181">
        <f t="shared" si="255"/>
        <v>-1</v>
      </c>
      <c r="W1438" s="181">
        <f t="shared" si="256"/>
        <v>3500</v>
      </c>
      <c r="X1438" s="181">
        <f t="shared" si="253"/>
        <v>0</v>
      </c>
      <c r="Y1438" s="193"/>
      <c r="AA1438" s="189" t="str">
        <f>'טבלה מרכזת תקן מקור'!A1438</f>
        <v>תשושים-אופק</v>
      </c>
      <c r="AB1438" s="189">
        <f>'טבלה מרכזת תקן מקור'!B1438</f>
        <v>120</v>
      </c>
      <c r="AC1438" s="189" t="str">
        <f>'טבלה מרכזת תקן מקור'!C1438</f>
        <v>מיחשוב</v>
      </c>
      <c r="AD1438" s="189" t="str">
        <f>'טבלה מרכזת תקן מקור'!D1438</f>
        <v>חדר מזכירות וקבלה</v>
      </c>
      <c r="AE1438" s="189" t="str">
        <f>'טבלה מרכזת תקן מקור'!E1438</f>
        <v>מחשב+תוכנות הפעלה ומשרד</v>
      </c>
      <c r="AF1438" s="189">
        <f>'טבלה מרכזת תקן מקור'!F1438</f>
        <v>3500</v>
      </c>
      <c r="AG1438" s="189">
        <f>'טבלה מרכזת תקן מקור'!G1438</f>
        <v>1</v>
      </c>
      <c r="AH1438" s="189">
        <f>'טבלה מרכזת תקן מקור'!H1438</f>
        <v>3500</v>
      </c>
    </row>
    <row r="1439" spans="2:34" ht="29.25" thickBot="1" x14ac:dyDescent="0.25">
      <c r="B1439" s="190" t="str">
        <f>תקן[[#This Row],[סוג מרכז]]</f>
        <v>תשושים-אופק</v>
      </c>
      <c r="C1439" s="190">
        <f>תקן[[#This Row],[גודל מרכז]]</f>
        <v>120</v>
      </c>
      <c r="D1439" s="190" t="str">
        <f>תקן[[#This Row],[סוג פריט]]</f>
        <v>מיחשוב</v>
      </c>
      <c r="E1439" s="190" t="str">
        <f>תקן[[#This Row],[קטגוריה]]</f>
        <v>חדרי צוות/רב תחומי</v>
      </c>
      <c r="F1439" s="177" t="str">
        <f>תקן[[#This Row],[תיאור הפריט]]</f>
        <v>מחשב+תוכנות הפעלה ומשרד</v>
      </c>
      <c r="G1439" s="190">
        <f>תקן[[#This Row],[עלות פריט]]</f>
        <v>3500</v>
      </c>
      <c r="H1439" s="190">
        <f>תקן[[#This Row],[כמות]]</f>
        <v>2</v>
      </c>
      <c r="I1439" s="190">
        <f>תקן[[#This Row],[סהכ עלות]]</f>
        <v>7000</v>
      </c>
      <c r="J1439" s="191"/>
      <c r="K1439" s="179" t="str">
        <f t="shared" si="250"/>
        <v>מחשב+תוכנות הפעלה ומשרד</v>
      </c>
      <c r="L1439" s="180"/>
      <c r="M1439" s="181">
        <f t="shared" si="251"/>
        <v>-2</v>
      </c>
      <c r="N1439" s="181">
        <f t="shared" si="252"/>
        <v>0</v>
      </c>
      <c r="O1439" s="180"/>
      <c r="P1439" s="192"/>
      <c r="Q1439" s="185" t="str">
        <f t="shared" si="257"/>
        <v>תשושים-אופק</v>
      </c>
      <c r="R1439" s="185">
        <f t="shared" si="258"/>
        <v>120</v>
      </c>
      <c r="S1439" s="185" t="str">
        <f t="shared" si="259"/>
        <v>מיחשוב</v>
      </c>
      <c r="T1439" s="186" t="str">
        <f t="shared" si="260"/>
        <v>מחשב+תוכנות הפעלה ומשרד</v>
      </c>
      <c r="U1439" s="187">
        <f t="shared" si="254"/>
        <v>0</v>
      </c>
      <c r="V1439" s="181">
        <f t="shared" si="255"/>
        <v>-2</v>
      </c>
      <c r="W1439" s="181">
        <f t="shared" si="256"/>
        <v>3500</v>
      </c>
      <c r="X1439" s="181">
        <f t="shared" si="253"/>
        <v>0</v>
      </c>
      <c r="Y1439" s="193"/>
      <c r="AA1439" s="189" t="str">
        <f>'טבלה מרכזת תקן מקור'!A1439</f>
        <v>תשושים-אופק</v>
      </c>
      <c r="AB1439" s="189">
        <f>'טבלה מרכזת תקן מקור'!B1439</f>
        <v>120</v>
      </c>
      <c r="AC1439" s="189" t="str">
        <f>'טבלה מרכזת תקן מקור'!C1439</f>
        <v>מיחשוב</v>
      </c>
      <c r="AD1439" s="189" t="str">
        <f>'טבלה מרכזת תקן מקור'!D1439</f>
        <v>חדרי צוות/רב תחומי</v>
      </c>
      <c r="AE1439" s="189" t="str">
        <f>'טבלה מרכזת תקן מקור'!E1439</f>
        <v>מחשב+תוכנות הפעלה ומשרד</v>
      </c>
      <c r="AF1439" s="189">
        <f>'טבלה מרכזת תקן מקור'!F1439</f>
        <v>3500</v>
      </c>
      <c r="AG1439" s="189">
        <f>'טבלה מרכזת תקן מקור'!G1439</f>
        <v>2</v>
      </c>
      <c r="AH1439" s="189">
        <f>'טבלה מרכזת תקן מקור'!H1439</f>
        <v>7000</v>
      </c>
    </row>
    <row r="1440" spans="2:34" ht="15" thickBot="1" x14ac:dyDescent="0.25">
      <c r="B1440" s="190" t="str">
        <f>תקן[[#This Row],[סוג מרכז]]</f>
        <v>תשושים-אופק</v>
      </c>
      <c r="C1440" s="190">
        <f>תקן[[#This Row],[גודל מרכז]]</f>
        <v>120</v>
      </c>
      <c r="D1440" s="190" t="str">
        <f>תקן[[#This Row],[סוג פריט]]</f>
        <v>ציוד אלקטרוני</v>
      </c>
      <c r="E1440" s="190" t="str">
        <f>תקן[[#This Row],[קטגוריה]]</f>
        <v>כללי</v>
      </c>
      <c r="F1440" s="177" t="str">
        <f>תקן[[#This Row],[תיאור הפריט]]</f>
        <v>דפיברלטור</v>
      </c>
      <c r="G1440" s="190">
        <f>תקן[[#This Row],[עלות פריט]]</f>
        <v>4500</v>
      </c>
      <c r="H1440" s="190">
        <f>תקן[[#This Row],[כמות]]</f>
        <v>1</v>
      </c>
      <c r="I1440" s="190">
        <f>תקן[[#This Row],[סהכ עלות]]</f>
        <v>4500</v>
      </c>
      <c r="J1440" s="191"/>
      <c r="K1440" s="179" t="str">
        <f t="shared" si="250"/>
        <v>דפיברלטור</v>
      </c>
      <c r="L1440" s="180"/>
      <c r="M1440" s="181">
        <f t="shared" si="251"/>
        <v>-1</v>
      </c>
      <c r="N1440" s="181">
        <f t="shared" si="252"/>
        <v>0</v>
      </c>
      <c r="O1440" s="180"/>
      <c r="P1440" s="192"/>
      <c r="Q1440" s="185" t="str">
        <f t="shared" si="257"/>
        <v>תשושים-אופק</v>
      </c>
      <c r="R1440" s="185">
        <f t="shared" si="258"/>
        <v>120</v>
      </c>
      <c r="S1440" s="185" t="str">
        <f t="shared" si="259"/>
        <v>ציוד אלקטרוני</v>
      </c>
      <c r="T1440" s="186" t="str">
        <f t="shared" si="260"/>
        <v>דפיברלטור</v>
      </c>
      <c r="U1440" s="187">
        <f t="shared" si="254"/>
        <v>0</v>
      </c>
      <c r="V1440" s="181">
        <f t="shared" si="255"/>
        <v>-1</v>
      </c>
      <c r="W1440" s="181">
        <f t="shared" si="256"/>
        <v>4500</v>
      </c>
      <c r="X1440" s="181">
        <f t="shared" si="253"/>
        <v>0</v>
      </c>
      <c r="Y1440" s="193"/>
      <c r="AA1440" s="189" t="str">
        <f>'טבלה מרכזת תקן מקור'!A1440</f>
        <v>תשושים-אופק</v>
      </c>
      <c r="AB1440" s="189">
        <f>'טבלה מרכזת תקן מקור'!B1440</f>
        <v>120</v>
      </c>
      <c r="AC1440" s="189" t="str">
        <f>'טבלה מרכזת תקן מקור'!C1440</f>
        <v>ציוד אלקטרוני</v>
      </c>
      <c r="AD1440" s="189" t="str">
        <f>'טבלה מרכזת תקן מקור'!D1440</f>
        <v>כללי</v>
      </c>
      <c r="AE1440" s="189" t="str">
        <f>'טבלה מרכזת תקן מקור'!E1440</f>
        <v>דפיברלטור</v>
      </c>
      <c r="AF1440" s="189">
        <f>'טבלה מרכזת תקן מקור'!F1440</f>
        <v>4500</v>
      </c>
      <c r="AG1440" s="189">
        <f>'טבלה מרכזת תקן מקור'!G1440</f>
        <v>1</v>
      </c>
      <c r="AH1440" s="189">
        <f>'טבלה מרכזת תקן מקור'!H1440</f>
        <v>4500</v>
      </c>
    </row>
    <row r="1441" spans="2:34" ht="29.25" thickBot="1" x14ac:dyDescent="0.25">
      <c r="B1441" s="190" t="str">
        <f>תקן[[#This Row],[סוג מרכז]]</f>
        <v>תשושים-אופק</v>
      </c>
      <c r="C1441" s="190">
        <f>תקן[[#This Row],[גודל מרכז]]</f>
        <v>120</v>
      </c>
      <c r="D1441" s="190" t="str">
        <f>תקן[[#This Row],[סוג פריט]]</f>
        <v>ציוד אלקטרוני</v>
      </c>
      <c r="E1441" s="190" t="str">
        <f>תקן[[#This Row],[קטגוריה]]</f>
        <v>חדר מחשבים</v>
      </c>
      <c r="F1441" s="177" t="str">
        <f>תקן[[#This Row],[תיאור הפריט]]</f>
        <v>טלוויזיה 42 (כולל הובלה והתקנה)</v>
      </c>
      <c r="G1441" s="190">
        <f>תקן[[#This Row],[עלות פריט]]</f>
        <v>2500</v>
      </c>
      <c r="H1441" s="190">
        <f>תקן[[#This Row],[כמות]]</f>
        <v>1</v>
      </c>
      <c r="I1441" s="190">
        <f>תקן[[#This Row],[סהכ עלות]]</f>
        <v>2500</v>
      </c>
      <c r="J1441" s="191"/>
      <c r="K1441" s="179" t="str">
        <f t="shared" si="250"/>
        <v>טלוויזיה 42 (כולל הובלה והתקנה)</v>
      </c>
      <c r="L1441" s="180"/>
      <c r="M1441" s="181">
        <f t="shared" si="251"/>
        <v>-1</v>
      </c>
      <c r="N1441" s="181">
        <f t="shared" si="252"/>
        <v>0</v>
      </c>
      <c r="O1441" s="180"/>
      <c r="P1441" s="192"/>
      <c r="Q1441" s="185" t="str">
        <f t="shared" si="257"/>
        <v>תשושים-אופק</v>
      </c>
      <c r="R1441" s="185">
        <f t="shared" si="258"/>
        <v>120</v>
      </c>
      <c r="S1441" s="185" t="str">
        <f t="shared" si="259"/>
        <v>ציוד אלקטרוני</v>
      </c>
      <c r="T1441" s="186" t="str">
        <f t="shared" si="260"/>
        <v>טלוויזיה 42 (כולל הובלה והתקנה)</v>
      </c>
      <c r="U1441" s="187">
        <f t="shared" si="254"/>
        <v>0</v>
      </c>
      <c r="V1441" s="181">
        <f t="shared" si="255"/>
        <v>-1</v>
      </c>
      <c r="W1441" s="181">
        <f t="shared" si="256"/>
        <v>2500</v>
      </c>
      <c r="X1441" s="181">
        <f t="shared" si="253"/>
        <v>0</v>
      </c>
      <c r="Y1441" s="193"/>
      <c r="AA1441" s="189" t="str">
        <f>'טבלה מרכזת תקן מקור'!A1441</f>
        <v>תשושים-אופק</v>
      </c>
      <c r="AB1441" s="189">
        <f>'טבלה מרכזת תקן מקור'!B1441</f>
        <v>120</v>
      </c>
      <c r="AC1441" s="189" t="str">
        <f>'טבלה מרכזת תקן מקור'!C1441</f>
        <v>ציוד אלקטרוני</v>
      </c>
      <c r="AD1441" s="189" t="str">
        <f>'טבלה מרכזת תקן מקור'!D1441</f>
        <v>חדר מחשבים</v>
      </c>
      <c r="AE1441" s="189" t="str">
        <f>'טבלה מרכזת תקן מקור'!E1441</f>
        <v>טלוויזיה 42 (כולל הובלה והתקנה)</v>
      </c>
      <c r="AF1441" s="189">
        <f>'טבלה מרכזת תקן מקור'!F1441</f>
        <v>2500</v>
      </c>
      <c r="AG1441" s="189">
        <f>'טבלה מרכזת תקן מקור'!G1441</f>
        <v>1</v>
      </c>
      <c r="AH1441" s="189">
        <f>'טבלה מרכזת תקן מקור'!H1441</f>
        <v>2500</v>
      </c>
    </row>
    <row r="1442" spans="2:34" ht="29.25" thickBot="1" x14ac:dyDescent="0.25">
      <c r="B1442" s="190" t="str">
        <f>תקן[[#This Row],[סוג מרכז]]</f>
        <v>תשושים-אופק</v>
      </c>
      <c r="C1442" s="190">
        <f>תקן[[#This Row],[גודל מרכז]]</f>
        <v>120</v>
      </c>
      <c r="D1442" s="190" t="str">
        <f>תקן[[#This Row],[סוג פריט]]</f>
        <v>ציוד אלקטרוני</v>
      </c>
      <c r="E1442" s="190" t="str">
        <f>תקן[[#This Row],[קטגוריה]]</f>
        <v>חדר מנהל</v>
      </c>
      <c r="F1442" s="177" t="str">
        <f>תקן[[#This Row],[תיאור הפריט]]</f>
        <v>טלוויזיה 42 (כולל הובלה והתקנה)</v>
      </c>
      <c r="G1442" s="190">
        <f>תקן[[#This Row],[עלות פריט]]</f>
        <v>2500</v>
      </c>
      <c r="H1442" s="190">
        <f>תקן[[#This Row],[כמות]]</f>
        <v>1</v>
      </c>
      <c r="I1442" s="190">
        <f>תקן[[#This Row],[סהכ עלות]]</f>
        <v>2500</v>
      </c>
      <c r="J1442" s="191"/>
      <c r="K1442" s="179" t="str">
        <f t="shared" si="250"/>
        <v>טלוויזיה 42 (כולל הובלה והתקנה)</v>
      </c>
      <c r="L1442" s="180"/>
      <c r="M1442" s="181">
        <f t="shared" si="251"/>
        <v>-1</v>
      </c>
      <c r="N1442" s="181">
        <f t="shared" si="252"/>
        <v>0</v>
      </c>
      <c r="O1442" s="180"/>
      <c r="P1442" s="192"/>
      <c r="Q1442" s="185" t="str">
        <f t="shared" si="257"/>
        <v>תשושים-אופק</v>
      </c>
      <c r="R1442" s="185">
        <f t="shared" si="258"/>
        <v>120</v>
      </c>
      <c r="S1442" s="185" t="str">
        <f t="shared" si="259"/>
        <v>ציוד אלקטרוני</v>
      </c>
      <c r="T1442" s="186" t="str">
        <f t="shared" si="260"/>
        <v>טלוויזיה 42 (כולל הובלה והתקנה)</v>
      </c>
      <c r="U1442" s="187">
        <f t="shared" si="254"/>
        <v>0</v>
      </c>
      <c r="V1442" s="181">
        <f t="shared" si="255"/>
        <v>-1</v>
      </c>
      <c r="W1442" s="181">
        <f t="shared" si="256"/>
        <v>2500</v>
      </c>
      <c r="X1442" s="181">
        <f t="shared" si="253"/>
        <v>0</v>
      </c>
      <c r="Y1442" s="193"/>
      <c r="AA1442" s="189" t="str">
        <f>'טבלה מרכזת תקן מקור'!A1442</f>
        <v>תשושים-אופק</v>
      </c>
      <c r="AB1442" s="189">
        <f>'טבלה מרכזת תקן מקור'!B1442</f>
        <v>120</v>
      </c>
      <c r="AC1442" s="189" t="str">
        <f>'טבלה מרכזת תקן מקור'!C1442</f>
        <v>ציוד אלקטרוני</v>
      </c>
      <c r="AD1442" s="189" t="str">
        <f>'טבלה מרכזת תקן מקור'!D1442</f>
        <v>חדר מנהל</v>
      </c>
      <c r="AE1442" s="189" t="str">
        <f>'טבלה מרכזת תקן מקור'!E1442</f>
        <v>טלוויזיה 42 (כולל הובלה והתקנה)</v>
      </c>
      <c r="AF1442" s="189">
        <f>'טבלה מרכזת תקן מקור'!F1442</f>
        <v>2500</v>
      </c>
      <c r="AG1442" s="189">
        <f>'טבלה מרכזת תקן מקור'!G1442</f>
        <v>1</v>
      </c>
      <c r="AH1442" s="189">
        <f>'טבלה מרכזת תקן מקור'!H1442</f>
        <v>2500</v>
      </c>
    </row>
    <row r="1443" spans="2:34" ht="29.25" thickBot="1" x14ac:dyDescent="0.25">
      <c r="B1443" s="190" t="str">
        <f>תקן[[#This Row],[סוג מרכז]]</f>
        <v>תשושים-אופק</v>
      </c>
      <c r="C1443" s="190">
        <f>תקן[[#This Row],[גודל מרכז]]</f>
        <v>120</v>
      </c>
      <c r="D1443" s="190" t="str">
        <f>תקן[[#This Row],[סוג פריט]]</f>
        <v>ציוד אלקטרוני</v>
      </c>
      <c r="E1443" s="190" t="str">
        <f>תקן[[#This Row],[קטגוריה]]</f>
        <v>חדרי פעילות/תעסוקה</v>
      </c>
      <c r="F1443" s="177" t="str">
        <f>תקן[[#This Row],[תיאור הפריט]]</f>
        <v>טלוויזיה 42 (כולל הובלה והתקנה)</v>
      </c>
      <c r="G1443" s="190">
        <f>תקן[[#This Row],[עלות פריט]]</f>
        <v>2500</v>
      </c>
      <c r="H1443" s="190">
        <f>תקן[[#This Row],[כמות]]</f>
        <v>4</v>
      </c>
      <c r="I1443" s="190">
        <f>תקן[[#This Row],[סהכ עלות]]</f>
        <v>10000</v>
      </c>
      <c r="J1443" s="191"/>
      <c r="K1443" s="179" t="str">
        <f t="shared" si="250"/>
        <v>טלוויזיה 42 (כולל הובלה והתקנה)</v>
      </c>
      <c r="L1443" s="180"/>
      <c r="M1443" s="181">
        <f t="shared" si="251"/>
        <v>-4</v>
      </c>
      <c r="N1443" s="181">
        <f t="shared" si="252"/>
        <v>0</v>
      </c>
      <c r="O1443" s="180"/>
      <c r="P1443" s="192"/>
      <c r="Q1443" s="185" t="str">
        <f t="shared" si="257"/>
        <v>תשושים-אופק</v>
      </c>
      <c r="R1443" s="185">
        <f t="shared" si="258"/>
        <v>120</v>
      </c>
      <c r="S1443" s="185" t="str">
        <f t="shared" si="259"/>
        <v>ציוד אלקטרוני</v>
      </c>
      <c r="T1443" s="186" t="str">
        <f t="shared" si="260"/>
        <v>טלוויזיה 42 (כולל הובלה והתקנה)</v>
      </c>
      <c r="U1443" s="187">
        <f t="shared" si="254"/>
        <v>0</v>
      </c>
      <c r="V1443" s="181">
        <f t="shared" si="255"/>
        <v>-4</v>
      </c>
      <c r="W1443" s="181">
        <f t="shared" si="256"/>
        <v>2500</v>
      </c>
      <c r="X1443" s="181">
        <f t="shared" si="253"/>
        <v>0</v>
      </c>
      <c r="Y1443" s="193"/>
      <c r="AA1443" s="189" t="str">
        <f>'טבלה מרכזת תקן מקור'!A1443</f>
        <v>תשושים-אופק</v>
      </c>
      <c r="AB1443" s="189">
        <f>'טבלה מרכזת תקן מקור'!B1443</f>
        <v>120</v>
      </c>
      <c r="AC1443" s="189" t="str">
        <f>'טבלה מרכזת תקן מקור'!C1443</f>
        <v>ציוד אלקטרוני</v>
      </c>
      <c r="AD1443" s="189" t="str">
        <f>'טבלה מרכזת תקן מקור'!D1443</f>
        <v>חדרי פעילות/תעסוקה</v>
      </c>
      <c r="AE1443" s="189" t="str">
        <f>'טבלה מרכזת תקן מקור'!E1443</f>
        <v>טלוויזיה 42 (כולל הובלה והתקנה)</v>
      </c>
      <c r="AF1443" s="189">
        <f>'טבלה מרכזת תקן מקור'!F1443</f>
        <v>2500</v>
      </c>
      <c r="AG1443" s="189">
        <f>'טבלה מרכזת תקן מקור'!G1443</f>
        <v>4</v>
      </c>
      <c r="AH1443" s="189">
        <f>'טבלה מרכזת תקן מקור'!H1443</f>
        <v>10000</v>
      </c>
    </row>
    <row r="1444" spans="2:34" ht="29.25" thickBot="1" x14ac:dyDescent="0.25">
      <c r="B1444" s="190" t="str">
        <f>תקן[[#This Row],[סוג מרכז]]</f>
        <v>תשושים-אופק</v>
      </c>
      <c r="C1444" s="190">
        <f>תקן[[#This Row],[גודל מרכז]]</f>
        <v>120</v>
      </c>
      <c r="D1444" s="190" t="str">
        <f>תקן[[#This Row],[סוג פריט]]</f>
        <v>ציוד אלקטרוני</v>
      </c>
      <c r="E1444" s="190" t="str">
        <f>תקן[[#This Row],[קטגוריה]]</f>
        <v>חדרי צוות/רב תחומי</v>
      </c>
      <c r="F1444" s="177" t="str">
        <f>תקן[[#This Row],[תיאור הפריט]]</f>
        <v>טלוויזיה 42 (כולל הובלה והתקנה)</v>
      </c>
      <c r="G1444" s="190">
        <f>תקן[[#This Row],[עלות פריט]]</f>
        <v>2500</v>
      </c>
      <c r="H1444" s="190">
        <f>תקן[[#This Row],[כמות]]</f>
        <v>3</v>
      </c>
      <c r="I1444" s="190">
        <f>תקן[[#This Row],[סהכ עלות]]</f>
        <v>7500</v>
      </c>
      <c r="J1444" s="191"/>
      <c r="K1444" s="179" t="str">
        <f t="shared" si="250"/>
        <v>טלוויזיה 42 (כולל הובלה והתקנה)</v>
      </c>
      <c r="L1444" s="180"/>
      <c r="M1444" s="181">
        <f t="shared" si="251"/>
        <v>-3</v>
      </c>
      <c r="N1444" s="181">
        <f t="shared" si="252"/>
        <v>0</v>
      </c>
      <c r="O1444" s="180"/>
      <c r="P1444" s="192"/>
      <c r="Q1444" s="185" t="str">
        <f t="shared" si="257"/>
        <v>תשושים-אופק</v>
      </c>
      <c r="R1444" s="185">
        <f t="shared" si="258"/>
        <v>120</v>
      </c>
      <c r="S1444" s="185" t="str">
        <f t="shared" si="259"/>
        <v>ציוד אלקטרוני</v>
      </c>
      <c r="T1444" s="186" t="str">
        <f t="shared" si="260"/>
        <v>טלוויזיה 42 (כולל הובלה והתקנה)</v>
      </c>
      <c r="U1444" s="187">
        <f t="shared" si="254"/>
        <v>0</v>
      </c>
      <c r="V1444" s="181">
        <f t="shared" si="255"/>
        <v>-3</v>
      </c>
      <c r="W1444" s="181">
        <f t="shared" si="256"/>
        <v>2500</v>
      </c>
      <c r="X1444" s="181">
        <f t="shared" si="253"/>
        <v>0</v>
      </c>
      <c r="Y1444" s="193"/>
      <c r="AA1444" s="189" t="str">
        <f>'טבלה מרכזת תקן מקור'!A1444</f>
        <v>תשושים-אופק</v>
      </c>
      <c r="AB1444" s="189">
        <f>'טבלה מרכזת תקן מקור'!B1444</f>
        <v>120</v>
      </c>
      <c r="AC1444" s="189" t="str">
        <f>'טבלה מרכזת תקן מקור'!C1444</f>
        <v>ציוד אלקטרוני</v>
      </c>
      <c r="AD1444" s="189" t="str">
        <f>'טבלה מרכזת תקן מקור'!D1444</f>
        <v>חדרי צוות/רב תחומי</v>
      </c>
      <c r="AE1444" s="189" t="str">
        <f>'טבלה מרכזת תקן מקור'!E1444</f>
        <v>טלוויזיה 42 (כולל הובלה והתקנה)</v>
      </c>
      <c r="AF1444" s="189">
        <f>'טבלה מרכזת תקן מקור'!F1444</f>
        <v>2500</v>
      </c>
      <c r="AG1444" s="189">
        <f>'טבלה מרכזת תקן מקור'!G1444</f>
        <v>3</v>
      </c>
      <c r="AH1444" s="189">
        <f>'טבלה מרכזת תקן מקור'!H1444</f>
        <v>7500</v>
      </c>
    </row>
    <row r="1445" spans="2:34" ht="29.25" thickBot="1" x14ac:dyDescent="0.25">
      <c r="B1445" s="190" t="str">
        <f>תקן[[#This Row],[סוג מרכז]]</f>
        <v>תשושים-אופק</v>
      </c>
      <c r="C1445" s="190">
        <f>תקן[[#This Row],[גודל מרכז]]</f>
        <v>120</v>
      </c>
      <c r="D1445" s="190" t="str">
        <f>תקן[[#This Row],[סוג פריט]]</f>
        <v>ציוד אלקטרוני</v>
      </c>
      <c r="E1445" s="190" t="str">
        <f>תקן[[#This Row],[קטגוריה]]</f>
        <v>אולם כניסה</v>
      </c>
      <c r="F1445" s="177" t="str">
        <f>תקן[[#This Row],[תיאור הפריט]]</f>
        <v>טלוויזיה 65 (כולל הובלה והתקנה)</v>
      </c>
      <c r="G1445" s="190">
        <f>תקן[[#This Row],[עלות פריט]]</f>
        <v>5000</v>
      </c>
      <c r="H1445" s="190">
        <f>תקן[[#This Row],[כמות]]</f>
        <v>1</v>
      </c>
      <c r="I1445" s="190">
        <f>תקן[[#This Row],[סהכ עלות]]</f>
        <v>5000</v>
      </c>
      <c r="J1445" s="191"/>
      <c r="K1445" s="179" t="str">
        <f t="shared" si="250"/>
        <v>טלוויזיה 65 (כולל הובלה והתקנה)</v>
      </c>
      <c r="L1445" s="180"/>
      <c r="M1445" s="181">
        <f t="shared" si="251"/>
        <v>-1</v>
      </c>
      <c r="N1445" s="181">
        <f t="shared" si="252"/>
        <v>0</v>
      </c>
      <c r="O1445" s="180"/>
      <c r="P1445" s="192"/>
      <c r="Q1445" s="185" t="str">
        <f t="shared" si="257"/>
        <v>תשושים-אופק</v>
      </c>
      <c r="R1445" s="185">
        <f t="shared" si="258"/>
        <v>120</v>
      </c>
      <c r="S1445" s="185" t="str">
        <f t="shared" si="259"/>
        <v>ציוד אלקטרוני</v>
      </c>
      <c r="T1445" s="186" t="str">
        <f t="shared" si="260"/>
        <v>טלוויזיה 65 (כולל הובלה והתקנה)</v>
      </c>
      <c r="U1445" s="187">
        <f t="shared" si="254"/>
        <v>0</v>
      </c>
      <c r="V1445" s="181">
        <f t="shared" si="255"/>
        <v>-1</v>
      </c>
      <c r="W1445" s="181">
        <f t="shared" si="256"/>
        <v>5000</v>
      </c>
      <c r="X1445" s="181">
        <f t="shared" si="253"/>
        <v>0</v>
      </c>
      <c r="Y1445" s="193"/>
      <c r="AA1445" s="189" t="str">
        <f>'טבלה מרכזת תקן מקור'!A1445</f>
        <v>תשושים-אופק</v>
      </c>
      <c r="AB1445" s="189">
        <f>'טבלה מרכזת תקן מקור'!B1445</f>
        <v>120</v>
      </c>
      <c r="AC1445" s="189" t="str">
        <f>'טבלה מרכזת תקן מקור'!C1445</f>
        <v>ציוד אלקטרוני</v>
      </c>
      <c r="AD1445" s="189" t="str">
        <f>'טבלה מרכזת תקן מקור'!D1445</f>
        <v>אולם כניסה</v>
      </c>
      <c r="AE1445" s="189" t="str">
        <f>'טבלה מרכזת תקן מקור'!E1445</f>
        <v>טלוויזיה 65 (כולל הובלה והתקנה)</v>
      </c>
      <c r="AF1445" s="189">
        <f>'טבלה מרכזת תקן מקור'!F1445</f>
        <v>5000</v>
      </c>
      <c r="AG1445" s="189">
        <f>'טבלה מרכזת תקן מקור'!G1445</f>
        <v>1</v>
      </c>
      <c r="AH1445" s="189">
        <f>'טבלה מרכזת תקן מקור'!H1445</f>
        <v>5000</v>
      </c>
    </row>
    <row r="1446" spans="2:34" ht="29.25" thickBot="1" x14ac:dyDescent="0.25">
      <c r="B1446" s="190" t="str">
        <f>תקן[[#This Row],[סוג מרכז]]</f>
        <v>תשושים-אופק</v>
      </c>
      <c r="C1446" s="190">
        <f>תקן[[#This Row],[גודל מרכז]]</f>
        <v>120</v>
      </c>
      <c r="D1446" s="190" t="str">
        <f>תקן[[#This Row],[סוג פריט]]</f>
        <v>ציוד אלקטרוני</v>
      </c>
      <c r="E1446" s="190" t="str">
        <f>תקן[[#This Row],[קטגוריה]]</f>
        <v>חדר אוכל</v>
      </c>
      <c r="F1446" s="177" t="str">
        <f>תקן[[#This Row],[תיאור הפריט]]</f>
        <v>טלוויזיה 65 (כולל הובלה והתקנה)</v>
      </c>
      <c r="G1446" s="190">
        <f>תקן[[#This Row],[עלות פריט]]</f>
        <v>5000</v>
      </c>
      <c r="H1446" s="190">
        <f>תקן[[#This Row],[כמות]]</f>
        <v>1</v>
      </c>
      <c r="I1446" s="190">
        <f>תקן[[#This Row],[סהכ עלות]]</f>
        <v>5000</v>
      </c>
      <c r="J1446" s="191"/>
      <c r="K1446" s="179" t="str">
        <f t="shared" si="250"/>
        <v>טלוויזיה 65 (כולל הובלה והתקנה)</v>
      </c>
      <c r="L1446" s="180"/>
      <c r="M1446" s="181">
        <f t="shared" si="251"/>
        <v>-1</v>
      </c>
      <c r="N1446" s="181">
        <f t="shared" si="252"/>
        <v>0</v>
      </c>
      <c r="O1446" s="180"/>
      <c r="P1446" s="192"/>
      <c r="Q1446" s="185" t="str">
        <f t="shared" si="257"/>
        <v>תשושים-אופק</v>
      </c>
      <c r="R1446" s="185">
        <f t="shared" si="258"/>
        <v>120</v>
      </c>
      <c r="S1446" s="185" t="str">
        <f t="shared" si="259"/>
        <v>ציוד אלקטרוני</v>
      </c>
      <c r="T1446" s="186" t="str">
        <f t="shared" si="260"/>
        <v>טלוויזיה 65 (כולל הובלה והתקנה)</v>
      </c>
      <c r="U1446" s="187">
        <f t="shared" si="254"/>
        <v>0</v>
      </c>
      <c r="V1446" s="181">
        <f t="shared" si="255"/>
        <v>-1</v>
      </c>
      <c r="W1446" s="181">
        <f t="shared" si="256"/>
        <v>5000</v>
      </c>
      <c r="X1446" s="181">
        <f t="shared" si="253"/>
        <v>0</v>
      </c>
      <c r="Y1446" s="193"/>
      <c r="AA1446" s="189" t="str">
        <f>'טבלה מרכזת תקן מקור'!A1446</f>
        <v>תשושים-אופק</v>
      </c>
      <c r="AB1446" s="189">
        <f>'טבלה מרכזת תקן מקור'!B1446</f>
        <v>120</v>
      </c>
      <c r="AC1446" s="189" t="str">
        <f>'טבלה מרכזת תקן מקור'!C1446</f>
        <v>ציוד אלקטרוני</v>
      </c>
      <c r="AD1446" s="189" t="str">
        <f>'טבלה מרכזת תקן מקור'!D1446</f>
        <v>חדר אוכל</v>
      </c>
      <c r="AE1446" s="189" t="str">
        <f>'טבלה מרכזת תקן מקור'!E1446</f>
        <v>טלוויזיה 65 (כולל הובלה והתקנה)</v>
      </c>
      <c r="AF1446" s="189">
        <f>'טבלה מרכזת תקן מקור'!F1446</f>
        <v>5000</v>
      </c>
      <c r="AG1446" s="189">
        <f>'טבלה מרכזת תקן מקור'!G1446</f>
        <v>1</v>
      </c>
      <c r="AH1446" s="189">
        <f>'טבלה מרכזת תקן מקור'!H1446</f>
        <v>5000</v>
      </c>
    </row>
    <row r="1447" spans="2:34" ht="29.25" thickBot="1" x14ac:dyDescent="0.25">
      <c r="B1447" s="190" t="str">
        <f>תקן[[#This Row],[סוג מרכז]]</f>
        <v>תשושים-אופק</v>
      </c>
      <c r="C1447" s="190">
        <f>תקן[[#This Row],[גודל מרכז]]</f>
        <v>120</v>
      </c>
      <c r="D1447" s="190" t="str">
        <f>תקן[[#This Row],[סוג פריט]]</f>
        <v>ציוד אלקטרוני</v>
      </c>
      <c r="E1447" s="190" t="str">
        <f>תקן[[#This Row],[קטגוריה]]</f>
        <v>חדר אוכל</v>
      </c>
      <c r="F1447" s="177" t="str">
        <f>תקן[[#This Row],[תיאור הפריט]]</f>
        <v>טלוויזיה 85 (כולל הובלה והתקנה)</v>
      </c>
      <c r="G1447" s="190">
        <f>תקן[[#This Row],[עלות פריט]]</f>
        <v>8000</v>
      </c>
      <c r="H1447" s="190">
        <f>תקן[[#This Row],[כמות]]</f>
        <v>1</v>
      </c>
      <c r="I1447" s="190">
        <f>תקן[[#This Row],[סהכ עלות]]</f>
        <v>8000</v>
      </c>
      <c r="J1447" s="191"/>
      <c r="K1447" s="179" t="str">
        <f t="shared" si="250"/>
        <v>טלוויזיה 85 (כולל הובלה והתקנה)</v>
      </c>
      <c r="L1447" s="180"/>
      <c r="M1447" s="181">
        <f t="shared" si="251"/>
        <v>-1</v>
      </c>
      <c r="N1447" s="181">
        <f t="shared" si="252"/>
        <v>0</v>
      </c>
      <c r="O1447" s="180"/>
      <c r="P1447" s="192"/>
      <c r="Q1447" s="185" t="str">
        <f t="shared" si="257"/>
        <v>תשושים-אופק</v>
      </c>
      <c r="R1447" s="185">
        <f t="shared" si="258"/>
        <v>120</v>
      </c>
      <c r="S1447" s="185" t="str">
        <f t="shared" si="259"/>
        <v>ציוד אלקטרוני</v>
      </c>
      <c r="T1447" s="186" t="str">
        <f t="shared" si="260"/>
        <v>טלוויזיה 85 (כולל הובלה והתקנה)</v>
      </c>
      <c r="U1447" s="187">
        <f t="shared" si="254"/>
        <v>0</v>
      </c>
      <c r="V1447" s="181">
        <f t="shared" si="255"/>
        <v>-1</v>
      </c>
      <c r="W1447" s="181">
        <f t="shared" si="256"/>
        <v>8000</v>
      </c>
      <c r="X1447" s="181">
        <f t="shared" si="253"/>
        <v>0</v>
      </c>
      <c r="Y1447" s="193"/>
      <c r="AA1447" s="189" t="str">
        <f>'טבלה מרכזת תקן מקור'!A1447</f>
        <v>תשושים-אופק</v>
      </c>
      <c r="AB1447" s="189">
        <f>'טבלה מרכזת תקן מקור'!B1447</f>
        <v>120</v>
      </c>
      <c r="AC1447" s="189" t="str">
        <f>'טבלה מרכזת תקן מקור'!C1447</f>
        <v>ציוד אלקטרוני</v>
      </c>
      <c r="AD1447" s="189" t="str">
        <f>'טבלה מרכזת תקן מקור'!D1447</f>
        <v>חדר אוכל</v>
      </c>
      <c r="AE1447" s="189" t="str">
        <f>'טבלה מרכזת תקן מקור'!E1447</f>
        <v>טלוויזיה 85 (כולל הובלה והתקנה)</v>
      </c>
      <c r="AF1447" s="189">
        <f>'טבלה מרכזת תקן מקור'!F1447</f>
        <v>8000</v>
      </c>
      <c r="AG1447" s="189">
        <f>'טבלה מרכזת תקן מקור'!G1447</f>
        <v>1</v>
      </c>
      <c r="AH1447" s="189">
        <f>'טבלה מרכזת תקן מקור'!H1447</f>
        <v>8000</v>
      </c>
    </row>
    <row r="1448" spans="2:34" ht="15" thickBot="1" x14ac:dyDescent="0.25">
      <c r="B1448" s="190" t="str">
        <f>תקן[[#This Row],[סוג מרכז]]</f>
        <v>תשושים-אופק</v>
      </c>
      <c r="C1448" s="190">
        <f>תקן[[#This Row],[גודל מרכז]]</f>
        <v>120</v>
      </c>
      <c r="D1448" s="190" t="str">
        <f>תקן[[#This Row],[סוג פריט]]</f>
        <v>ציוד אלקטרוני</v>
      </c>
      <c r="E1448" s="190" t="str">
        <f>תקן[[#This Row],[קטגוריה]]</f>
        <v>ציוד אלקטרוני</v>
      </c>
      <c r="F1448" s="177" t="str">
        <f>תקן[[#This Row],[תיאור הפריט]]</f>
        <v>מגדיל טווח WIFI</v>
      </c>
      <c r="G1448" s="190">
        <f>תקן[[#This Row],[עלות פריט]]</f>
        <v>900</v>
      </c>
      <c r="H1448" s="190">
        <f>תקן[[#This Row],[כמות]]</f>
        <v>2</v>
      </c>
      <c r="I1448" s="190">
        <f>תקן[[#This Row],[סהכ עלות]]</f>
        <v>1800</v>
      </c>
      <c r="J1448" s="191"/>
      <c r="K1448" s="179" t="str">
        <f t="shared" si="250"/>
        <v>מגדיל טווח WIFI</v>
      </c>
      <c r="L1448" s="180"/>
      <c r="M1448" s="181">
        <f t="shared" si="251"/>
        <v>-2</v>
      </c>
      <c r="N1448" s="181">
        <f t="shared" si="252"/>
        <v>0</v>
      </c>
      <c r="O1448" s="180"/>
      <c r="P1448" s="192"/>
      <c r="Q1448" s="185" t="str">
        <f t="shared" si="257"/>
        <v>תשושים-אופק</v>
      </c>
      <c r="R1448" s="185">
        <f t="shared" si="258"/>
        <v>120</v>
      </c>
      <c r="S1448" s="185" t="str">
        <f t="shared" si="259"/>
        <v>ציוד אלקטרוני</v>
      </c>
      <c r="T1448" s="186" t="str">
        <f t="shared" si="260"/>
        <v>מגדיל טווח WIFI</v>
      </c>
      <c r="U1448" s="187">
        <f t="shared" si="254"/>
        <v>0</v>
      </c>
      <c r="V1448" s="181">
        <f t="shared" si="255"/>
        <v>-2</v>
      </c>
      <c r="W1448" s="181">
        <f t="shared" si="256"/>
        <v>900</v>
      </c>
      <c r="X1448" s="181">
        <f t="shared" si="253"/>
        <v>0</v>
      </c>
      <c r="Y1448" s="193"/>
      <c r="AA1448" s="189" t="str">
        <f>'טבלה מרכזת תקן מקור'!A1448</f>
        <v>תשושים-אופק</v>
      </c>
      <c r="AB1448" s="189">
        <f>'טבלה מרכזת תקן מקור'!B1448</f>
        <v>120</v>
      </c>
      <c r="AC1448" s="189" t="str">
        <f>'טבלה מרכזת תקן מקור'!C1448</f>
        <v>ציוד אלקטרוני</v>
      </c>
      <c r="AD1448" s="189" t="str">
        <f>'טבלה מרכזת תקן מקור'!D1448</f>
        <v>ציוד אלקטרוני</v>
      </c>
      <c r="AE1448" s="189" t="str">
        <f>'טבלה מרכזת תקן מקור'!E1448</f>
        <v>מגדיל טווח WIFI</v>
      </c>
      <c r="AF1448" s="189">
        <f>'טבלה מרכזת תקן מקור'!F1448</f>
        <v>900</v>
      </c>
      <c r="AG1448" s="189">
        <f>'טבלה מרכזת תקן מקור'!G1448</f>
        <v>2</v>
      </c>
      <c r="AH1448" s="189">
        <f>'טבלה מרכזת תקן מקור'!H1448</f>
        <v>1800</v>
      </c>
    </row>
    <row r="1449" spans="2:34" ht="15" thickBot="1" x14ac:dyDescent="0.25">
      <c r="B1449" s="190" t="str">
        <f>תקן[[#This Row],[סוג מרכז]]</f>
        <v>תשושים-אופק</v>
      </c>
      <c r="C1449" s="190">
        <f>תקן[[#This Row],[גודל מרכז]]</f>
        <v>120</v>
      </c>
      <c r="D1449" s="190" t="str">
        <f>תקן[[#This Row],[סוג פריט]]</f>
        <v>ציוד אלקטרוני</v>
      </c>
      <c r="E1449" s="190" t="str">
        <f>תקן[[#This Row],[קטגוריה]]</f>
        <v>כללי</v>
      </c>
      <c r="F1449" s="177" t="str">
        <f>תקן[[#This Row],[תיאור הפריט]]</f>
        <v>מערכת אזעקה ומצלמות</v>
      </c>
      <c r="G1449" s="190">
        <f>תקן[[#This Row],[עלות פריט]]</f>
        <v>5000</v>
      </c>
      <c r="H1449" s="190">
        <f>תקן[[#This Row],[כמות]]</f>
        <v>3</v>
      </c>
      <c r="I1449" s="190">
        <f>תקן[[#This Row],[סהכ עלות]]</f>
        <v>15000</v>
      </c>
      <c r="J1449" s="191"/>
      <c r="K1449" s="179" t="str">
        <f t="shared" si="250"/>
        <v>מערכת אזעקה ומצלמות</v>
      </c>
      <c r="L1449" s="180"/>
      <c r="M1449" s="181">
        <f t="shared" si="251"/>
        <v>-3</v>
      </c>
      <c r="N1449" s="181">
        <f t="shared" si="252"/>
        <v>0</v>
      </c>
      <c r="O1449" s="180"/>
      <c r="P1449" s="192"/>
      <c r="Q1449" s="185" t="str">
        <f t="shared" si="257"/>
        <v>תשושים-אופק</v>
      </c>
      <c r="R1449" s="185">
        <f t="shared" si="258"/>
        <v>120</v>
      </c>
      <c r="S1449" s="185" t="str">
        <f t="shared" si="259"/>
        <v>ציוד אלקטרוני</v>
      </c>
      <c r="T1449" s="186" t="str">
        <f t="shared" si="260"/>
        <v>מערכת אזעקה ומצלמות</v>
      </c>
      <c r="U1449" s="187">
        <f t="shared" si="254"/>
        <v>0</v>
      </c>
      <c r="V1449" s="181">
        <f t="shared" si="255"/>
        <v>-3</v>
      </c>
      <c r="W1449" s="181">
        <f t="shared" si="256"/>
        <v>5000</v>
      </c>
      <c r="X1449" s="181">
        <f t="shared" si="253"/>
        <v>0</v>
      </c>
      <c r="Y1449" s="193"/>
      <c r="AA1449" s="189" t="str">
        <f>'טבלה מרכזת תקן מקור'!A1449</f>
        <v>תשושים-אופק</v>
      </c>
      <c r="AB1449" s="189">
        <f>'טבלה מרכזת תקן מקור'!B1449</f>
        <v>120</v>
      </c>
      <c r="AC1449" s="189" t="str">
        <f>'טבלה מרכזת תקן מקור'!C1449</f>
        <v>ציוד אלקטרוני</v>
      </c>
      <c r="AD1449" s="189" t="str">
        <f>'טבלה מרכזת תקן מקור'!D1449</f>
        <v>כללי</v>
      </c>
      <c r="AE1449" s="189" t="str">
        <f>'טבלה מרכזת תקן מקור'!E1449</f>
        <v>מערכת אזעקה ומצלמות</v>
      </c>
      <c r="AF1449" s="189">
        <f>'טבלה מרכזת תקן מקור'!F1449</f>
        <v>5000</v>
      </c>
      <c r="AG1449" s="189">
        <f>'טבלה מרכזת תקן מקור'!G1449</f>
        <v>3</v>
      </c>
      <c r="AH1449" s="189">
        <f>'טבלה מרכזת תקן מקור'!H1449</f>
        <v>15000</v>
      </c>
    </row>
    <row r="1450" spans="2:34" ht="15" thickBot="1" x14ac:dyDescent="0.25">
      <c r="B1450" s="190" t="str">
        <f>תקן[[#This Row],[סוג מרכז]]</f>
        <v>תשושים-אופק</v>
      </c>
      <c r="C1450" s="190">
        <f>תקן[[#This Row],[גודל מרכז]]</f>
        <v>120</v>
      </c>
      <c r="D1450" s="190" t="str">
        <f>תקן[[#This Row],[סוג פריט]]</f>
        <v>ציוד אלקטרוני</v>
      </c>
      <c r="E1450" s="190" t="str">
        <f>תקן[[#This Row],[קטגוריה]]</f>
        <v>ציוד אלקטרוני</v>
      </c>
      <c r="F1450" s="177" t="str">
        <f>תקן[[#This Row],[תיאור הפריט]]</f>
        <v>מערכת התרעה נגד אש</v>
      </c>
      <c r="G1450" s="190">
        <f>תקן[[#This Row],[עלות פריט]]</f>
        <v>5200</v>
      </c>
      <c r="H1450" s="190">
        <f>תקן[[#This Row],[כמות]]</f>
        <v>1</v>
      </c>
      <c r="I1450" s="190">
        <f>תקן[[#This Row],[סהכ עלות]]</f>
        <v>5200</v>
      </c>
      <c r="J1450" s="191"/>
      <c r="K1450" s="179" t="str">
        <f t="shared" si="250"/>
        <v>מערכת התרעה נגד אש</v>
      </c>
      <c r="L1450" s="180"/>
      <c r="M1450" s="181">
        <f t="shared" si="251"/>
        <v>-1</v>
      </c>
      <c r="N1450" s="181">
        <f t="shared" si="252"/>
        <v>0</v>
      </c>
      <c r="O1450" s="180"/>
      <c r="P1450" s="192"/>
      <c r="Q1450" s="185" t="str">
        <f t="shared" si="257"/>
        <v>תשושים-אופק</v>
      </c>
      <c r="R1450" s="185">
        <f t="shared" si="258"/>
        <v>120</v>
      </c>
      <c r="S1450" s="185" t="str">
        <f t="shared" si="259"/>
        <v>ציוד אלקטרוני</v>
      </c>
      <c r="T1450" s="186" t="str">
        <f t="shared" si="260"/>
        <v>מערכת התרעה נגד אש</v>
      </c>
      <c r="U1450" s="187">
        <f t="shared" si="254"/>
        <v>0</v>
      </c>
      <c r="V1450" s="181">
        <f t="shared" si="255"/>
        <v>-1</v>
      </c>
      <c r="W1450" s="181">
        <f t="shared" si="256"/>
        <v>5200</v>
      </c>
      <c r="X1450" s="181">
        <f t="shared" si="253"/>
        <v>0</v>
      </c>
      <c r="Y1450" s="193"/>
      <c r="AA1450" s="189" t="str">
        <f>'טבלה מרכזת תקן מקור'!A1450</f>
        <v>תשושים-אופק</v>
      </c>
      <c r="AB1450" s="189">
        <f>'טבלה מרכזת תקן מקור'!B1450</f>
        <v>120</v>
      </c>
      <c r="AC1450" s="189" t="str">
        <f>'טבלה מרכזת תקן מקור'!C1450</f>
        <v>ציוד אלקטרוני</v>
      </c>
      <c r="AD1450" s="189" t="str">
        <f>'טבלה מרכזת תקן מקור'!D1450</f>
        <v>ציוד אלקטרוני</v>
      </c>
      <c r="AE1450" s="189" t="str">
        <f>'טבלה מרכזת תקן מקור'!E1450</f>
        <v>מערכת התרעה נגד אש</v>
      </c>
      <c r="AF1450" s="189">
        <f>'טבלה מרכזת תקן מקור'!F1450</f>
        <v>5200</v>
      </c>
      <c r="AG1450" s="189">
        <f>'טבלה מרכזת תקן מקור'!G1450</f>
        <v>1</v>
      </c>
      <c r="AH1450" s="189">
        <f>'טבלה מרכזת תקן מקור'!H1450</f>
        <v>5200</v>
      </c>
    </row>
    <row r="1451" spans="2:34" ht="15" thickBot="1" x14ac:dyDescent="0.25">
      <c r="B1451" s="190" t="str">
        <f>תקן[[#This Row],[סוג מרכז]]</f>
        <v>תשושים-אופק</v>
      </c>
      <c r="C1451" s="190">
        <f>תקן[[#This Row],[גודל מרכז]]</f>
        <v>120</v>
      </c>
      <c r="D1451" s="190" t="str">
        <f>תקן[[#This Row],[סוג פריט]]</f>
        <v>ציוד אלקטרוני</v>
      </c>
      <c r="E1451" s="190" t="str">
        <f>תקן[[#This Row],[קטגוריה]]</f>
        <v>ציוד אלקטרוני</v>
      </c>
      <c r="F1451" s="177" t="str">
        <f>תקן[[#This Row],[תיאור הפריט]]</f>
        <v>מערכת טלפונים</v>
      </c>
      <c r="G1451" s="190">
        <f>תקן[[#This Row],[עלות פריט]]</f>
        <v>6100</v>
      </c>
      <c r="H1451" s="190">
        <f>תקן[[#This Row],[כמות]]</f>
        <v>1</v>
      </c>
      <c r="I1451" s="190">
        <f>תקן[[#This Row],[סהכ עלות]]</f>
        <v>6100</v>
      </c>
      <c r="J1451" s="191"/>
      <c r="K1451" s="179" t="str">
        <f t="shared" si="250"/>
        <v>מערכת טלפונים</v>
      </c>
      <c r="L1451" s="180"/>
      <c r="M1451" s="181">
        <f t="shared" si="251"/>
        <v>-1</v>
      </c>
      <c r="N1451" s="181">
        <f t="shared" si="252"/>
        <v>0</v>
      </c>
      <c r="O1451" s="180"/>
      <c r="P1451" s="192"/>
      <c r="Q1451" s="185" t="str">
        <f t="shared" si="257"/>
        <v>תשושים-אופק</v>
      </c>
      <c r="R1451" s="185">
        <f t="shared" si="258"/>
        <v>120</v>
      </c>
      <c r="S1451" s="185" t="str">
        <f t="shared" si="259"/>
        <v>ציוד אלקטרוני</v>
      </c>
      <c r="T1451" s="186" t="str">
        <f t="shared" si="260"/>
        <v>מערכת טלפונים</v>
      </c>
      <c r="U1451" s="187">
        <f t="shared" si="254"/>
        <v>0</v>
      </c>
      <c r="V1451" s="181">
        <f t="shared" si="255"/>
        <v>-1</v>
      </c>
      <c r="W1451" s="181">
        <f t="shared" si="256"/>
        <v>6100</v>
      </c>
      <c r="X1451" s="181">
        <f t="shared" si="253"/>
        <v>0</v>
      </c>
      <c r="Y1451" s="193"/>
      <c r="AA1451" s="189" t="str">
        <f>'טבלה מרכזת תקן מקור'!A1451</f>
        <v>תשושים-אופק</v>
      </c>
      <c r="AB1451" s="189">
        <f>'טבלה מרכזת תקן מקור'!B1451</f>
        <v>120</v>
      </c>
      <c r="AC1451" s="189" t="str">
        <f>'טבלה מרכזת תקן מקור'!C1451</f>
        <v>ציוד אלקטרוני</v>
      </c>
      <c r="AD1451" s="189" t="str">
        <f>'טבלה מרכזת תקן מקור'!D1451</f>
        <v>ציוד אלקטרוני</v>
      </c>
      <c r="AE1451" s="189" t="str">
        <f>'טבלה מרכזת תקן מקור'!E1451</f>
        <v>מערכת טלפונים</v>
      </c>
      <c r="AF1451" s="189">
        <f>'טבלה מרכזת תקן מקור'!F1451</f>
        <v>6100</v>
      </c>
      <c r="AG1451" s="189">
        <f>'טבלה מרכזת תקן מקור'!G1451</f>
        <v>1</v>
      </c>
      <c r="AH1451" s="189">
        <f>'טבלה מרכזת תקן מקור'!H1451</f>
        <v>6100</v>
      </c>
    </row>
    <row r="1452" spans="2:34" ht="15" thickBot="1" x14ac:dyDescent="0.25">
      <c r="B1452" s="190" t="str">
        <f>תקן[[#This Row],[סוג מרכז]]</f>
        <v>תשושים-אופק</v>
      </c>
      <c r="C1452" s="190">
        <f>תקן[[#This Row],[גודל מרכז]]</f>
        <v>120</v>
      </c>
      <c r="D1452" s="190" t="str">
        <f>תקן[[#This Row],[סוג פריט]]</f>
        <v>ציוד אלקטרוני</v>
      </c>
      <c r="E1452" s="190" t="str">
        <f>תקן[[#This Row],[קטגוריה]]</f>
        <v>ציוד אלקטרוני</v>
      </c>
      <c r="F1452" s="177" t="str">
        <f>תקן[[#This Row],[תיאור הפריט]]</f>
        <v>מערכת כריזת חירום</v>
      </c>
      <c r="G1452" s="190">
        <f>תקן[[#This Row],[עלות פריט]]</f>
        <v>5000</v>
      </c>
      <c r="H1452" s="190">
        <f>תקן[[#This Row],[כמות]]</f>
        <v>1</v>
      </c>
      <c r="I1452" s="190">
        <f>תקן[[#This Row],[סהכ עלות]]</f>
        <v>5000</v>
      </c>
      <c r="J1452" s="191"/>
      <c r="K1452" s="179" t="str">
        <f t="shared" si="250"/>
        <v>מערכת כריזת חירום</v>
      </c>
      <c r="L1452" s="180"/>
      <c r="M1452" s="181">
        <f t="shared" si="251"/>
        <v>-1</v>
      </c>
      <c r="N1452" s="181">
        <f t="shared" si="252"/>
        <v>0</v>
      </c>
      <c r="O1452" s="180"/>
      <c r="P1452" s="192"/>
      <c r="Q1452" s="185" t="str">
        <f t="shared" si="257"/>
        <v>תשושים-אופק</v>
      </c>
      <c r="R1452" s="185">
        <f t="shared" si="258"/>
        <v>120</v>
      </c>
      <c r="S1452" s="185" t="str">
        <f t="shared" si="259"/>
        <v>ציוד אלקטרוני</v>
      </c>
      <c r="T1452" s="186" t="str">
        <f t="shared" si="260"/>
        <v>מערכת כריזת חירום</v>
      </c>
      <c r="U1452" s="187">
        <f t="shared" si="254"/>
        <v>0</v>
      </c>
      <c r="V1452" s="181">
        <f t="shared" si="255"/>
        <v>-1</v>
      </c>
      <c r="W1452" s="181">
        <f t="shared" si="256"/>
        <v>5000</v>
      </c>
      <c r="X1452" s="181">
        <f t="shared" si="253"/>
        <v>0</v>
      </c>
      <c r="Y1452" s="193"/>
      <c r="AA1452" s="189" t="str">
        <f>'טבלה מרכזת תקן מקור'!A1452</f>
        <v>תשושים-אופק</v>
      </c>
      <c r="AB1452" s="189">
        <f>'טבלה מרכזת תקן מקור'!B1452</f>
        <v>120</v>
      </c>
      <c r="AC1452" s="189" t="str">
        <f>'טבלה מרכזת תקן מקור'!C1452</f>
        <v>ציוד אלקטרוני</v>
      </c>
      <c r="AD1452" s="189" t="str">
        <f>'טבלה מרכזת תקן מקור'!D1452</f>
        <v>ציוד אלקטרוני</v>
      </c>
      <c r="AE1452" s="189" t="str">
        <f>'טבלה מרכזת תקן מקור'!E1452</f>
        <v>מערכת כריזת חירום</v>
      </c>
      <c r="AF1452" s="189">
        <f>'טבלה מרכזת תקן מקור'!F1452</f>
        <v>5000</v>
      </c>
      <c r="AG1452" s="189">
        <f>'טבלה מרכזת תקן מקור'!G1452</f>
        <v>1</v>
      </c>
      <c r="AH1452" s="189">
        <f>'טבלה מרכזת תקן מקור'!H1452</f>
        <v>5000</v>
      </c>
    </row>
    <row r="1453" spans="2:34" ht="29.25" thickBot="1" x14ac:dyDescent="0.25">
      <c r="B1453" s="190" t="str">
        <f>תקן[[#This Row],[סוג מרכז]]</f>
        <v>תשושים-אופק</v>
      </c>
      <c r="C1453" s="190">
        <f>תקן[[#This Row],[גודל מרכז]]</f>
        <v>120</v>
      </c>
      <c r="D1453" s="190" t="str">
        <f>תקן[[#This Row],[סוג פריט]]</f>
        <v>ריהוט</v>
      </c>
      <c r="E1453" s="190" t="str">
        <f>תקן[[#This Row],[קטגוריה]]</f>
        <v>חדר מנוחה</v>
      </c>
      <c r="F1453" s="177" t="str">
        <f>תקן[[#This Row],[תיאור הפריט]]</f>
        <v>ארון איחסון (רוחב 80-100 ס"מ)</v>
      </c>
      <c r="G1453" s="190">
        <f>תקן[[#This Row],[עלות פריט]]</f>
        <v>1000</v>
      </c>
      <c r="H1453" s="190">
        <f>תקן[[#This Row],[כמות]]</f>
        <v>1</v>
      </c>
      <c r="I1453" s="190">
        <f>תקן[[#This Row],[סהכ עלות]]</f>
        <v>1000</v>
      </c>
      <c r="J1453" s="191"/>
      <c r="K1453" s="179" t="str">
        <f t="shared" si="250"/>
        <v>ארון איחסון (רוחב 80-100 ס"מ)</v>
      </c>
      <c r="L1453" s="180"/>
      <c r="M1453" s="181">
        <f t="shared" ref="M1453:M1514" si="261">IF(L1453-H1453&lt;&gt;0,L1453-H1453,0)</f>
        <v>-1</v>
      </c>
      <c r="N1453" s="181">
        <f t="shared" ref="N1453:N1514" si="262">L1453*G1453</f>
        <v>0</v>
      </c>
      <c r="O1453" s="180"/>
      <c r="P1453" s="192"/>
      <c r="Q1453" s="185" t="str">
        <f t="shared" si="257"/>
        <v>תשושים-אופק</v>
      </c>
      <c r="R1453" s="185">
        <f t="shared" si="258"/>
        <v>120</v>
      </c>
      <c r="S1453" s="185" t="str">
        <f t="shared" si="259"/>
        <v>ריהוט</v>
      </c>
      <c r="T1453" s="186" t="str">
        <f t="shared" si="260"/>
        <v>ארון איחסון (רוחב 80-100 ס"מ)</v>
      </c>
      <c r="U1453" s="187">
        <f t="shared" si="254"/>
        <v>0</v>
      </c>
      <c r="V1453" s="181">
        <f t="shared" si="255"/>
        <v>-1</v>
      </c>
      <c r="W1453" s="181">
        <f t="shared" si="256"/>
        <v>1000</v>
      </c>
      <c r="X1453" s="181">
        <f t="shared" si="253"/>
        <v>0</v>
      </c>
      <c r="Y1453" s="193"/>
      <c r="AA1453" s="189" t="str">
        <f>'טבלה מרכזת תקן מקור'!A1453</f>
        <v>תשושים-אופק</v>
      </c>
      <c r="AB1453" s="189">
        <f>'טבלה מרכזת תקן מקור'!B1453</f>
        <v>120</v>
      </c>
      <c r="AC1453" s="189" t="str">
        <f>'טבלה מרכזת תקן מקור'!C1453</f>
        <v>ריהוט</v>
      </c>
      <c r="AD1453" s="189" t="str">
        <f>'טבלה מרכזת תקן מקור'!D1453</f>
        <v>חדר מנוחה</v>
      </c>
      <c r="AE1453" s="189" t="str">
        <f>'טבלה מרכזת תקן מקור'!E1453</f>
        <v>ארון איחסון (רוחב 80-100 ס"מ)</v>
      </c>
      <c r="AF1453" s="189">
        <f>'טבלה מרכזת תקן מקור'!F1453</f>
        <v>1000</v>
      </c>
      <c r="AG1453" s="189">
        <f>'טבלה מרכזת תקן מקור'!G1453</f>
        <v>1</v>
      </c>
      <c r="AH1453" s="189">
        <f>'טבלה מרכזת תקן מקור'!H1453</f>
        <v>1000</v>
      </c>
    </row>
    <row r="1454" spans="2:34" ht="29.25" thickBot="1" x14ac:dyDescent="0.25">
      <c r="B1454" s="190" t="str">
        <f>תקן[[#This Row],[סוג מרכז]]</f>
        <v>תשושים-אופק</v>
      </c>
      <c r="C1454" s="190">
        <f>תקן[[#This Row],[גודל מרכז]]</f>
        <v>120</v>
      </c>
      <c r="D1454" s="190" t="str">
        <f>תקן[[#This Row],[סוג פריט]]</f>
        <v>ריהוט</v>
      </c>
      <c r="E1454" s="190" t="str">
        <f>תקן[[#This Row],[קטגוריה]]</f>
        <v>חדר ניקיון</v>
      </c>
      <c r="F1454" s="177" t="str">
        <f>תקן[[#This Row],[תיאור הפריט]]</f>
        <v>ארון איחסון (רוחב 80-100 ס"מ)</v>
      </c>
      <c r="G1454" s="190">
        <f>תקן[[#This Row],[עלות פריט]]</f>
        <v>1000</v>
      </c>
      <c r="H1454" s="190">
        <f>תקן[[#This Row],[כמות]]</f>
        <v>1</v>
      </c>
      <c r="I1454" s="190">
        <f>תקן[[#This Row],[סהכ עלות]]</f>
        <v>1000</v>
      </c>
      <c r="J1454" s="191"/>
      <c r="K1454" s="179" t="str">
        <f t="shared" ref="K1454:K1515" si="263">F1454</f>
        <v>ארון איחסון (רוחב 80-100 ס"מ)</v>
      </c>
      <c r="L1454" s="180"/>
      <c r="M1454" s="181">
        <f t="shared" si="261"/>
        <v>-1</v>
      </c>
      <c r="N1454" s="181">
        <f t="shared" si="262"/>
        <v>0</v>
      </c>
      <c r="O1454" s="180"/>
      <c r="P1454" s="192"/>
      <c r="Q1454" s="185" t="str">
        <f t="shared" si="257"/>
        <v>תשושים-אופק</v>
      </c>
      <c r="R1454" s="185">
        <f t="shared" si="258"/>
        <v>120</v>
      </c>
      <c r="S1454" s="185" t="str">
        <f t="shared" si="259"/>
        <v>ריהוט</v>
      </c>
      <c r="T1454" s="186" t="str">
        <f t="shared" si="260"/>
        <v>ארון איחסון (רוחב 80-100 ס"מ)</v>
      </c>
      <c r="U1454" s="187">
        <f t="shared" si="254"/>
        <v>0</v>
      </c>
      <c r="V1454" s="181">
        <f t="shared" si="255"/>
        <v>-1</v>
      </c>
      <c r="W1454" s="181">
        <f t="shared" si="256"/>
        <v>1000</v>
      </c>
      <c r="X1454" s="181">
        <f t="shared" ref="X1454:X1515" si="264">W1454*U1454</f>
        <v>0</v>
      </c>
      <c r="Y1454" s="193"/>
      <c r="AA1454" s="189" t="str">
        <f>'טבלה מרכזת תקן מקור'!A1454</f>
        <v>תשושים-אופק</v>
      </c>
      <c r="AB1454" s="189">
        <f>'טבלה מרכזת תקן מקור'!B1454</f>
        <v>120</v>
      </c>
      <c r="AC1454" s="189" t="str">
        <f>'טבלה מרכזת תקן מקור'!C1454</f>
        <v>ריהוט</v>
      </c>
      <c r="AD1454" s="189" t="str">
        <f>'טבלה מרכזת תקן מקור'!D1454</f>
        <v>חדר ניקיון</v>
      </c>
      <c r="AE1454" s="189" t="str">
        <f>'טבלה מרכזת תקן מקור'!E1454</f>
        <v>ארון איחסון (רוחב 80-100 ס"מ)</v>
      </c>
      <c r="AF1454" s="189">
        <f>'טבלה מרכזת תקן מקור'!F1454</f>
        <v>1000</v>
      </c>
      <c r="AG1454" s="189">
        <f>'טבלה מרכזת תקן מקור'!G1454</f>
        <v>1</v>
      </c>
      <c r="AH1454" s="189">
        <f>'טבלה מרכזת תקן מקור'!H1454</f>
        <v>1000</v>
      </c>
    </row>
    <row r="1455" spans="2:34" ht="29.25" thickBot="1" x14ac:dyDescent="0.25">
      <c r="B1455" s="190" t="str">
        <f>תקן[[#This Row],[סוג מרכז]]</f>
        <v>תשושים-אופק</v>
      </c>
      <c r="C1455" s="190">
        <f>תקן[[#This Row],[גודל מרכז]]</f>
        <v>120</v>
      </c>
      <c r="D1455" s="190" t="str">
        <f>תקן[[#This Row],[סוג פריט]]</f>
        <v>ריהוט</v>
      </c>
      <c r="E1455" s="190" t="str">
        <f>תקן[[#This Row],[קטגוריה]]</f>
        <v>חדרי פעילות/תעסוקה</v>
      </c>
      <c r="F1455" s="177" t="str">
        <f>תקן[[#This Row],[תיאור הפריט]]</f>
        <v>ארון איחסון (רוחב 80-100 ס"מ)</v>
      </c>
      <c r="G1455" s="190">
        <f>תקן[[#This Row],[עלות פריט]]</f>
        <v>1000</v>
      </c>
      <c r="H1455" s="190">
        <f>תקן[[#This Row],[כמות]]</f>
        <v>8</v>
      </c>
      <c r="I1455" s="190">
        <f>תקן[[#This Row],[סהכ עלות]]</f>
        <v>8000</v>
      </c>
      <c r="J1455" s="191"/>
      <c r="K1455" s="179" t="str">
        <f t="shared" si="263"/>
        <v>ארון איחסון (רוחב 80-100 ס"מ)</v>
      </c>
      <c r="L1455" s="180"/>
      <c r="M1455" s="181">
        <f t="shared" si="261"/>
        <v>-8</v>
      </c>
      <c r="N1455" s="181">
        <f t="shared" si="262"/>
        <v>0</v>
      </c>
      <c r="O1455" s="180"/>
      <c r="P1455" s="192"/>
      <c r="Q1455" s="185" t="str">
        <f t="shared" si="257"/>
        <v>תשושים-אופק</v>
      </c>
      <c r="R1455" s="185">
        <f t="shared" si="258"/>
        <v>120</v>
      </c>
      <c r="S1455" s="185" t="str">
        <f t="shared" si="259"/>
        <v>ריהוט</v>
      </c>
      <c r="T1455" s="186" t="str">
        <f t="shared" si="260"/>
        <v>ארון איחסון (רוחב 80-100 ס"מ)</v>
      </c>
      <c r="U1455" s="187">
        <f t="shared" si="254"/>
        <v>0</v>
      </c>
      <c r="V1455" s="181">
        <f t="shared" si="255"/>
        <v>-8</v>
      </c>
      <c r="W1455" s="181">
        <f t="shared" si="256"/>
        <v>1000</v>
      </c>
      <c r="X1455" s="181">
        <f t="shared" si="264"/>
        <v>0</v>
      </c>
      <c r="Y1455" s="193"/>
      <c r="AA1455" s="189" t="str">
        <f>'טבלה מרכזת תקן מקור'!A1455</f>
        <v>תשושים-אופק</v>
      </c>
      <c r="AB1455" s="189">
        <f>'טבלה מרכזת תקן מקור'!B1455</f>
        <v>120</v>
      </c>
      <c r="AC1455" s="189" t="str">
        <f>'טבלה מרכזת תקן מקור'!C1455</f>
        <v>ריהוט</v>
      </c>
      <c r="AD1455" s="189" t="str">
        <f>'טבלה מרכזת תקן מקור'!D1455</f>
        <v>חדרי פעילות/תעסוקה</v>
      </c>
      <c r="AE1455" s="189" t="str">
        <f>'טבלה מרכזת תקן מקור'!E1455</f>
        <v>ארון איחסון (רוחב 80-100 ס"מ)</v>
      </c>
      <c r="AF1455" s="189">
        <f>'טבלה מרכזת תקן מקור'!F1455</f>
        <v>1000</v>
      </c>
      <c r="AG1455" s="189">
        <f>'טבלה מרכזת תקן מקור'!G1455</f>
        <v>8</v>
      </c>
      <c r="AH1455" s="189">
        <f>'טבלה מרכזת תקן מקור'!H1455</f>
        <v>8000</v>
      </c>
    </row>
    <row r="1456" spans="2:34" ht="29.25" thickBot="1" x14ac:dyDescent="0.25">
      <c r="B1456" s="190" t="str">
        <f>תקן[[#This Row],[סוג מרכז]]</f>
        <v>תשושים-אופק</v>
      </c>
      <c r="C1456" s="190">
        <f>תקן[[#This Row],[גודל מרכז]]</f>
        <v>120</v>
      </c>
      <c r="D1456" s="190" t="str">
        <f>תקן[[#This Row],[סוג פריט]]</f>
        <v>ריהוט</v>
      </c>
      <c r="E1456" s="190" t="str">
        <f>תקן[[#This Row],[קטגוריה]]</f>
        <v>מחסנים - מטבח, כללי, תעסוקה</v>
      </c>
      <c r="F1456" s="177" t="str">
        <f>תקן[[#This Row],[תיאור הפריט]]</f>
        <v>ארון איחסון (רוחב 80-100 ס"מ)</v>
      </c>
      <c r="G1456" s="190">
        <f>תקן[[#This Row],[עלות פריט]]</f>
        <v>1000</v>
      </c>
      <c r="H1456" s="190">
        <f>תקן[[#This Row],[כמות]]</f>
        <v>6</v>
      </c>
      <c r="I1456" s="190">
        <f>תקן[[#This Row],[סהכ עלות]]</f>
        <v>6000</v>
      </c>
      <c r="J1456" s="191"/>
      <c r="K1456" s="179" t="str">
        <f t="shared" si="263"/>
        <v>ארון איחסון (רוחב 80-100 ס"מ)</v>
      </c>
      <c r="L1456" s="180"/>
      <c r="M1456" s="181">
        <f t="shared" si="261"/>
        <v>-6</v>
      </c>
      <c r="N1456" s="181">
        <f t="shared" si="262"/>
        <v>0</v>
      </c>
      <c r="O1456" s="180"/>
      <c r="P1456" s="192"/>
      <c r="Q1456" s="185" t="str">
        <f t="shared" si="257"/>
        <v>תשושים-אופק</v>
      </c>
      <c r="R1456" s="185">
        <f t="shared" si="258"/>
        <v>120</v>
      </c>
      <c r="S1456" s="185" t="str">
        <f t="shared" si="259"/>
        <v>ריהוט</v>
      </c>
      <c r="T1456" s="186" t="str">
        <f t="shared" si="260"/>
        <v>ארון איחסון (רוחב 80-100 ס"מ)</v>
      </c>
      <c r="U1456" s="187">
        <f t="shared" si="254"/>
        <v>0</v>
      </c>
      <c r="V1456" s="181">
        <f t="shared" si="255"/>
        <v>-6</v>
      </c>
      <c r="W1456" s="181">
        <f t="shared" si="256"/>
        <v>1000</v>
      </c>
      <c r="X1456" s="181">
        <f t="shared" si="264"/>
        <v>0</v>
      </c>
      <c r="Y1456" s="193"/>
      <c r="AA1456" s="189" t="str">
        <f>'טבלה מרכזת תקן מקור'!A1456</f>
        <v>תשושים-אופק</v>
      </c>
      <c r="AB1456" s="189">
        <f>'טבלה מרכזת תקן מקור'!B1456</f>
        <v>120</v>
      </c>
      <c r="AC1456" s="189" t="str">
        <f>'טבלה מרכזת תקן מקור'!C1456</f>
        <v>ריהוט</v>
      </c>
      <c r="AD1456" s="189" t="str">
        <f>'טבלה מרכזת תקן מקור'!D1456</f>
        <v>מחסנים - מטבח, כללי, תעסוקה</v>
      </c>
      <c r="AE1456" s="189" t="str">
        <f>'טבלה מרכזת תקן מקור'!E1456</f>
        <v>ארון איחסון (רוחב 80-100 ס"מ)</v>
      </c>
      <c r="AF1456" s="189">
        <f>'טבלה מרכזת תקן מקור'!F1456</f>
        <v>1000</v>
      </c>
      <c r="AG1456" s="189">
        <f>'טבלה מרכזת תקן מקור'!G1456</f>
        <v>6</v>
      </c>
      <c r="AH1456" s="189">
        <f>'טבלה מרכזת תקן מקור'!H1456</f>
        <v>6000</v>
      </c>
    </row>
    <row r="1457" spans="2:34" ht="29.25" thickBot="1" x14ac:dyDescent="0.25">
      <c r="B1457" s="190" t="str">
        <f>תקן[[#This Row],[סוג מרכז]]</f>
        <v>תשושים-אופק</v>
      </c>
      <c r="C1457" s="190">
        <f>תקן[[#This Row],[גודל מרכז]]</f>
        <v>120</v>
      </c>
      <c r="D1457" s="190" t="str">
        <f>תקן[[#This Row],[סוג פריט]]</f>
        <v>ריהוט</v>
      </c>
      <c r="E1457" s="190" t="str">
        <f>תקן[[#This Row],[קטגוריה]]</f>
        <v>מכבסה</v>
      </c>
      <c r="F1457" s="177" t="str">
        <f>תקן[[#This Row],[תיאור הפריט]]</f>
        <v>ארון איחסון (רוחב 80-100 ס"מ)</v>
      </c>
      <c r="G1457" s="190">
        <f>תקן[[#This Row],[עלות פריט]]</f>
        <v>1000</v>
      </c>
      <c r="H1457" s="190">
        <f>תקן[[#This Row],[כמות]]</f>
        <v>1</v>
      </c>
      <c r="I1457" s="190">
        <f>תקן[[#This Row],[סהכ עלות]]</f>
        <v>1000</v>
      </c>
      <c r="J1457" s="191"/>
      <c r="K1457" s="179" t="str">
        <f t="shared" si="263"/>
        <v>ארון איחסון (רוחב 80-100 ס"מ)</v>
      </c>
      <c r="L1457" s="180"/>
      <c r="M1457" s="181">
        <f t="shared" si="261"/>
        <v>-1</v>
      </c>
      <c r="N1457" s="181">
        <f t="shared" si="262"/>
        <v>0</v>
      </c>
      <c r="O1457" s="180"/>
      <c r="P1457" s="192"/>
      <c r="Q1457" s="185" t="str">
        <f t="shared" si="257"/>
        <v>תשושים-אופק</v>
      </c>
      <c r="R1457" s="185">
        <f t="shared" si="258"/>
        <v>120</v>
      </c>
      <c r="S1457" s="185" t="str">
        <f t="shared" si="259"/>
        <v>ריהוט</v>
      </c>
      <c r="T1457" s="186" t="str">
        <f t="shared" si="260"/>
        <v>ארון איחסון (רוחב 80-100 ס"מ)</v>
      </c>
      <c r="U1457" s="187">
        <f t="shared" si="254"/>
        <v>0</v>
      </c>
      <c r="V1457" s="181">
        <f t="shared" si="255"/>
        <v>-1</v>
      </c>
      <c r="W1457" s="181">
        <f t="shared" si="256"/>
        <v>1000</v>
      </c>
      <c r="X1457" s="181">
        <f t="shared" si="264"/>
        <v>0</v>
      </c>
      <c r="Y1457" s="193"/>
      <c r="AA1457" s="189" t="str">
        <f>'טבלה מרכזת תקן מקור'!A1457</f>
        <v>תשושים-אופק</v>
      </c>
      <c r="AB1457" s="189">
        <f>'טבלה מרכזת תקן מקור'!B1457</f>
        <v>120</v>
      </c>
      <c r="AC1457" s="189" t="str">
        <f>'טבלה מרכזת תקן מקור'!C1457</f>
        <v>ריהוט</v>
      </c>
      <c r="AD1457" s="189" t="str">
        <f>'טבלה מרכזת תקן מקור'!D1457</f>
        <v>מכבסה</v>
      </c>
      <c r="AE1457" s="189" t="str">
        <f>'טבלה מרכזת תקן מקור'!E1457</f>
        <v>ארון איחסון (רוחב 80-100 ס"מ)</v>
      </c>
      <c r="AF1457" s="189">
        <f>'טבלה מרכזת תקן מקור'!F1457</f>
        <v>1000</v>
      </c>
      <c r="AG1457" s="189">
        <f>'טבלה מרכזת תקן מקור'!G1457</f>
        <v>1</v>
      </c>
      <c r="AH1457" s="189">
        <f>'טבלה מרכזת תקן מקור'!H1457</f>
        <v>1000</v>
      </c>
    </row>
    <row r="1458" spans="2:34" ht="29.25" thickBot="1" x14ac:dyDescent="0.25">
      <c r="B1458" s="190" t="str">
        <f>תקן[[#This Row],[סוג מרכז]]</f>
        <v>תשושים-אופק</v>
      </c>
      <c r="C1458" s="190">
        <f>תקן[[#This Row],[גודל מרכז]]</f>
        <v>120</v>
      </c>
      <c r="D1458" s="190" t="str">
        <f>תקן[[#This Row],[סוג פריט]]</f>
        <v>ריהוט</v>
      </c>
      <c r="E1458" s="190" t="str">
        <f>תקן[[#This Row],[קטגוריה]]</f>
        <v>חדר מזכירות וקבלה</v>
      </c>
      <c r="F1458" s="177" t="str">
        <f>תקן[[#This Row],[תיאור הפריט]]</f>
        <v>ארון איחסון משרדי (רוחב כ- 1 מטר)</v>
      </c>
      <c r="G1458" s="190">
        <f>תקן[[#This Row],[עלות פריט]]</f>
        <v>1500</v>
      </c>
      <c r="H1458" s="190">
        <f>תקן[[#This Row],[כמות]]</f>
        <v>3</v>
      </c>
      <c r="I1458" s="190">
        <f>תקן[[#This Row],[סהכ עלות]]</f>
        <v>4500</v>
      </c>
      <c r="J1458" s="191"/>
      <c r="K1458" s="179" t="str">
        <f t="shared" si="263"/>
        <v>ארון איחסון משרדי (רוחב כ- 1 מטר)</v>
      </c>
      <c r="L1458" s="180"/>
      <c r="M1458" s="181">
        <f t="shared" si="261"/>
        <v>-3</v>
      </c>
      <c r="N1458" s="181">
        <f t="shared" si="262"/>
        <v>0</v>
      </c>
      <c r="O1458" s="180"/>
      <c r="P1458" s="192"/>
      <c r="Q1458" s="185" t="str">
        <f t="shared" si="257"/>
        <v>תשושים-אופק</v>
      </c>
      <c r="R1458" s="185">
        <f t="shared" si="258"/>
        <v>120</v>
      </c>
      <c r="S1458" s="185" t="str">
        <f t="shared" si="259"/>
        <v>ריהוט</v>
      </c>
      <c r="T1458" s="186" t="str">
        <f t="shared" si="260"/>
        <v>ארון איחסון משרדי (רוחב כ- 1 מטר)</v>
      </c>
      <c r="U1458" s="187">
        <f t="shared" si="254"/>
        <v>0</v>
      </c>
      <c r="V1458" s="181">
        <f t="shared" si="255"/>
        <v>-3</v>
      </c>
      <c r="W1458" s="181">
        <f t="shared" si="256"/>
        <v>1500</v>
      </c>
      <c r="X1458" s="181">
        <f t="shared" si="264"/>
        <v>0</v>
      </c>
      <c r="Y1458" s="193"/>
      <c r="AA1458" s="189" t="str">
        <f>'טבלה מרכזת תקן מקור'!A1458</f>
        <v>תשושים-אופק</v>
      </c>
      <c r="AB1458" s="189">
        <f>'טבלה מרכזת תקן מקור'!B1458</f>
        <v>120</v>
      </c>
      <c r="AC1458" s="189" t="str">
        <f>'טבלה מרכזת תקן מקור'!C1458</f>
        <v>ריהוט</v>
      </c>
      <c r="AD1458" s="189" t="str">
        <f>'טבלה מרכזת תקן מקור'!D1458</f>
        <v>חדר מזכירות וקבלה</v>
      </c>
      <c r="AE1458" s="189" t="str">
        <f>'טבלה מרכזת תקן מקור'!E1458</f>
        <v>ארון איחסון משרדי (רוחב כ- 1 מטר)</v>
      </c>
      <c r="AF1458" s="189">
        <f>'טבלה מרכזת תקן מקור'!F1458</f>
        <v>1500</v>
      </c>
      <c r="AG1458" s="189">
        <f>'טבלה מרכזת תקן מקור'!G1458</f>
        <v>3</v>
      </c>
      <c r="AH1458" s="189">
        <f>'טבלה מרכזת תקן מקור'!H1458</f>
        <v>4500</v>
      </c>
    </row>
    <row r="1459" spans="2:34" ht="29.25" thickBot="1" x14ac:dyDescent="0.25">
      <c r="B1459" s="190" t="str">
        <f>תקן[[#This Row],[סוג מרכז]]</f>
        <v>תשושים-אופק</v>
      </c>
      <c r="C1459" s="190">
        <f>תקן[[#This Row],[גודל מרכז]]</f>
        <v>120</v>
      </c>
      <c r="D1459" s="190" t="str">
        <f>תקן[[#This Row],[סוג פריט]]</f>
        <v>ריהוט</v>
      </c>
      <c r="E1459" s="190" t="str">
        <f>תקן[[#This Row],[קטגוריה]]</f>
        <v>חדר מחשבים</v>
      </c>
      <c r="F1459" s="177" t="str">
        <f>תקן[[#This Row],[תיאור הפריט]]</f>
        <v>ארון איחסון משרדי (רוחב כ- 1 מטר)</v>
      </c>
      <c r="G1459" s="190">
        <f>תקן[[#This Row],[עלות פריט]]</f>
        <v>1500</v>
      </c>
      <c r="H1459" s="190">
        <f>תקן[[#This Row],[כמות]]</f>
        <v>1</v>
      </c>
      <c r="I1459" s="190">
        <f>תקן[[#This Row],[סהכ עלות]]</f>
        <v>1500</v>
      </c>
      <c r="J1459" s="191"/>
      <c r="K1459" s="179" t="str">
        <f t="shared" si="263"/>
        <v>ארון איחסון משרדי (רוחב כ- 1 מטר)</v>
      </c>
      <c r="L1459" s="180"/>
      <c r="M1459" s="181">
        <f t="shared" si="261"/>
        <v>-1</v>
      </c>
      <c r="N1459" s="181">
        <f t="shared" si="262"/>
        <v>0</v>
      </c>
      <c r="O1459" s="180"/>
      <c r="P1459" s="192"/>
      <c r="Q1459" s="185" t="str">
        <f t="shared" si="257"/>
        <v>תשושים-אופק</v>
      </c>
      <c r="R1459" s="185">
        <f t="shared" si="258"/>
        <v>120</v>
      </c>
      <c r="S1459" s="185" t="str">
        <f t="shared" si="259"/>
        <v>ריהוט</v>
      </c>
      <c r="T1459" s="186" t="str">
        <f t="shared" si="260"/>
        <v>ארון איחסון משרדי (רוחב כ- 1 מטר)</v>
      </c>
      <c r="U1459" s="187">
        <f t="shared" si="254"/>
        <v>0</v>
      </c>
      <c r="V1459" s="181">
        <f t="shared" si="255"/>
        <v>-1</v>
      </c>
      <c r="W1459" s="181">
        <f t="shared" si="256"/>
        <v>1500</v>
      </c>
      <c r="X1459" s="181">
        <f t="shared" si="264"/>
        <v>0</v>
      </c>
      <c r="Y1459" s="193"/>
      <c r="AA1459" s="189" t="str">
        <f>'טבלה מרכזת תקן מקור'!A1459</f>
        <v>תשושים-אופק</v>
      </c>
      <c r="AB1459" s="189">
        <f>'טבלה מרכזת תקן מקור'!B1459</f>
        <v>120</v>
      </c>
      <c r="AC1459" s="189" t="str">
        <f>'טבלה מרכזת תקן מקור'!C1459</f>
        <v>ריהוט</v>
      </c>
      <c r="AD1459" s="189" t="str">
        <f>'טבלה מרכזת תקן מקור'!D1459</f>
        <v>חדר מחשבים</v>
      </c>
      <c r="AE1459" s="189" t="str">
        <f>'טבלה מרכזת תקן מקור'!E1459</f>
        <v>ארון איחסון משרדי (רוחב כ- 1 מטר)</v>
      </c>
      <c r="AF1459" s="189">
        <f>'טבלה מרכזת תקן מקור'!F1459</f>
        <v>1500</v>
      </c>
      <c r="AG1459" s="189">
        <f>'טבלה מרכזת תקן מקור'!G1459</f>
        <v>1</v>
      </c>
      <c r="AH1459" s="189">
        <f>'טבלה מרכזת תקן מקור'!H1459</f>
        <v>1500</v>
      </c>
    </row>
    <row r="1460" spans="2:34" ht="29.25" thickBot="1" x14ac:dyDescent="0.25">
      <c r="B1460" s="190" t="str">
        <f>תקן[[#This Row],[סוג מרכז]]</f>
        <v>תשושים-אופק</v>
      </c>
      <c r="C1460" s="190">
        <f>תקן[[#This Row],[גודל מרכז]]</f>
        <v>120</v>
      </c>
      <c r="D1460" s="190" t="str">
        <f>תקן[[#This Row],[סוג פריט]]</f>
        <v>ריהוט</v>
      </c>
      <c r="E1460" s="190" t="str">
        <f>תקן[[#This Row],[קטגוריה]]</f>
        <v>חדר מנהל</v>
      </c>
      <c r="F1460" s="177" t="str">
        <f>תקן[[#This Row],[תיאור הפריט]]</f>
        <v>ארון איחסון משרדי (רוחב כ- 1 מטר)</v>
      </c>
      <c r="G1460" s="190">
        <f>תקן[[#This Row],[עלות פריט]]</f>
        <v>1500</v>
      </c>
      <c r="H1460" s="190">
        <f>תקן[[#This Row],[כמות]]</f>
        <v>1</v>
      </c>
      <c r="I1460" s="190">
        <f>תקן[[#This Row],[סהכ עלות]]</f>
        <v>1500</v>
      </c>
      <c r="J1460" s="191"/>
      <c r="K1460" s="179" t="str">
        <f t="shared" si="263"/>
        <v>ארון איחסון משרדי (רוחב כ- 1 מטר)</v>
      </c>
      <c r="L1460" s="180"/>
      <c r="M1460" s="181">
        <f t="shared" si="261"/>
        <v>-1</v>
      </c>
      <c r="N1460" s="181">
        <f t="shared" si="262"/>
        <v>0</v>
      </c>
      <c r="O1460" s="180"/>
      <c r="P1460" s="192"/>
      <c r="Q1460" s="185" t="str">
        <f t="shared" si="257"/>
        <v>תשושים-אופק</v>
      </c>
      <c r="R1460" s="185">
        <f t="shared" si="258"/>
        <v>120</v>
      </c>
      <c r="S1460" s="185" t="str">
        <f t="shared" si="259"/>
        <v>ריהוט</v>
      </c>
      <c r="T1460" s="186" t="str">
        <f t="shared" si="260"/>
        <v>ארון איחסון משרדי (רוחב כ- 1 מטר)</v>
      </c>
      <c r="U1460" s="187">
        <f t="shared" si="254"/>
        <v>0</v>
      </c>
      <c r="V1460" s="181">
        <f t="shared" si="255"/>
        <v>-1</v>
      </c>
      <c r="W1460" s="181">
        <f t="shared" si="256"/>
        <v>1500</v>
      </c>
      <c r="X1460" s="181">
        <f t="shared" si="264"/>
        <v>0</v>
      </c>
      <c r="Y1460" s="193"/>
      <c r="AA1460" s="189" t="str">
        <f>'טבלה מרכזת תקן מקור'!A1460</f>
        <v>תשושים-אופק</v>
      </c>
      <c r="AB1460" s="189">
        <f>'טבלה מרכזת תקן מקור'!B1460</f>
        <v>120</v>
      </c>
      <c r="AC1460" s="189" t="str">
        <f>'טבלה מרכזת תקן מקור'!C1460</f>
        <v>ריהוט</v>
      </c>
      <c r="AD1460" s="189" t="str">
        <f>'טבלה מרכזת תקן מקור'!D1460</f>
        <v>חדר מנהל</v>
      </c>
      <c r="AE1460" s="189" t="str">
        <f>'טבלה מרכזת תקן מקור'!E1460</f>
        <v>ארון איחסון משרדי (רוחב כ- 1 מטר)</v>
      </c>
      <c r="AF1460" s="189">
        <f>'טבלה מרכזת תקן מקור'!F1460</f>
        <v>1500</v>
      </c>
      <c r="AG1460" s="189">
        <f>'טבלה מרכזת תקן מקור'!G1460</f>
        <v>1</v>
      </c>
      <c r="AH1460" s="189">
        <f>'טבלה מרכזת תקן מקור'!H1460</f>
        <v>1500</v>
      </c>
    </row>
    <row r="1461" spans="2:34" ht="29.25" thickBot="1" x14ac:dyDescent="0.25">
      <c r="B1461" s="190" t="str">
        <f>תקן[[#This Row],[סוג מרכז]]</f>
        <v>תשושים-אופק</v>
      </c>
      <c r="C1461" s="190">
        <f>תקן[[#This Row],[גודל מרכז]]</f>
        <v>120</v>
      </c>
      <c r="D1461" s="190" t="str">
        <f>תקן[[#This Row],[סוג פריט]]</f>
        <v>ריהוט</v>
      </c>
      <c r="E1461" s="190" t="str">
        <f>תקן[[#This Row],[קטגוריה]]</f>
        <v>חדרי צוות/רב תחומי</v>
      </c>
      <c r="F1461" s="177" t="str">
        <f>תקן[[#This Row],[תיאור הפריט]]</f>
        <v>ארון איחסון משרדי (רוחב כ- 1 מטר)</v>
      </c>
      <c r="G1461" s="190">
        <f>תקן[[#This Row],[עלות פריט]]</f>
        <v>1500</v>
      </c>
      <c r="H1461" s="190">
        <f>תקן[[#This Row],[כמות]]</f>
        <v>3</v>
      </c>
      <c r="I1461" s="190">
        <f>תקן[[#This Row],[סהכ עלות]]</f>
        <v>4500</v>
      </c>
      <c r="J1461" s="191"/>
      <c r="K1461" s="179" t="str">
        <f t="shared" si="263"/>
        <v>ארון איחסון משרדי (רוחב כ- 1 מטר)</v>
      </c>
      <c r="L1461" s="180"/>
      <c r="M1461" s="181">
        <f t="shared" si="261"/>
        <v>-3</v>
      </c>
      <c r="N1461" s="181">
        <f t="shared" si="262"/>
        <v>0</v>
      </c>
      <c r="O1461" s="180"/>
      <c r="P1461" s="192"/>
      <c r="Q1461" s="185" t="str">
        <f t="shared" si="257"/>
        <v>תשושים-אופק</v>
      </c>
      <c r="R1461" s="185">
        <f t="shared" si="258"/>
        <v>120</v>
      </c>
      <c r="S1461" s="185" t="str">
        <f t="shared" si="259"/>
        <v>ריהוט</v>
      </c>
      <c r="T1461" s="186" t="str">
        <f t="shared" si="260"/>
        <v>ארון איחסון משרדי (רוחב כ- 1 מטר)</v>
      </c>
      <c r="U1461" s="187">
        <f t="shared" si="254"/>
        <v>0</v>
      </c>
      <c r="V1461" s="181">
        <f t="shared" si="255"/>
        <v>-3</v>
      </c>
      <c r="W1461" s="181">
        <f t="shared" si="256"/>
        <v>1500</v>
      </c>
      <c r="X1461" s="181">
        <f t="shared" si="264"/>
        <v>0</v>
      </c>
      <c r="Y1461" s="193"/>
      <c r="AA1461" s="189" t="str">
        <f>'טבלה מרכזת תקן מקור'!A1461</f>
        <v>תשושים-אופק</v>
      </c>
      <c r="AB1461" s="189">
        <f>'טבלה מרכזת תקן מקור'!B1461</f>
        <v>120</v>
      </c>
      <c r="AC1461" s="189" t="str">
        <f>'טבלה מרכזת תקן מקור'!C1461</f>
        <v>ריהוט</v>
      </c>
      <c r="AD1461" s="189" t="str">
        <f>'טבלה מרכזת תקן מקור'!D1461</f>
        <v>חדרי צוות/רב תחומי</v>
      </c>
      <c r="AE1461" s="189" t="str">
        <f>'טבלה מרכזת תקן מקור'!E1461</f>
        <v>ארון איחסון משרדי (רוחב כ- 1 מטר)</v>
      </c>
      <c r="AF1461" s="189">
        <f>'טבלה מרכזת תקן מקור'!F1461</f>
        <v>1500</v>
      </c>
      <c r="AG1461" s="189">
        <f>'טבלה מרכזת תקן מקור'!G1461</f>
        <v>3</v>
      </c>
      <c r="AH1461" s="189">
        <f>'טבלה מרכזת תקן מקור'!H1461</f>
        <v>4500</v>
      </c>
    </row>
    <row r="1462" spans="2:34" ht="15" thickBot="1" x14ac:dyDescent="0.25">
      <c r="B1462" s="190" t="str">
        <f>תקן[[#This Row],[סוג מרכז]]</f>
        <v>תשושים-אופק</v>
      </c>
      <c r="C1462" s="190">
        <f>תקן[[#This Row],[גודל מרכז]]</f>
        <v>120</v>
      </c>
      <c r="D1462" s="190" t="str">
        <f>תקן[[#This Row],[סוג פריט]]</f>
        <v>ריהוט</v>
      </c>
      <c r="E1462" s="190" t="str">
        <f>תקן[[#This Row],[קטגוריה]]</f>
        <v>חדר מזכירות וקבלה</v>
      </c>
      <c r="F1462" s="177" t="str">
        <f>תקן[[#This Row],[תיאור הפריט]]</f>
        <v>ארון ארכיב</v>
      </c>
      <c r="G1462" s="190">
        <f>תקן[[#This Row],[עלות פריט]]</f>
        <v>1500</v>
      </c>
      <c r="H1462" s="190">
        <f>תקן[[#This Row],[כמות]]</f>
        <v>1</v>
      </c>
      <c r="I1462" s="190">
        <f>תקן[[#This Row],[סהכ עלות]]</f>
        <v>1500</v>
      </c>
      <c r="J1462" s="191"/>
      <c r="K1462" s="179" t="str">
        <f t="shared" si="263"/>
        <v>ארון ארכיב</v>
      </c>
      <c r="L1462" s="180"/>
      <c r="M1462" s="181">
        <f t="shared" si="261"/>
        <v>-1</v>
      </c>
      <c r="N1462" s="181">
        <f t="shared" si="262"/>
        <v>0</v>
      </c>
      <c r="O1462" s="180"/>
      <c r="P1462" s="192"/>
      <c r="Q1462" s="185" t="str">
        <f t="shared" si="257"/>
        <v>תשושים-אופק</v>
      </c>
      <c r="R1462" s="185">
        <f t="shared" si="258"/>
        <v>120</v>
      </c>
      <c r="S1462" s="185" t="str">
        <f t="shared" si="259"/>
        <v>ריהוט</v>
      </c>
      <c r="T1462" s="186" t="str">
        <f t="shared" si="260"/>
        <v>ארון ארכיב</v>
      </c>
      <c r="U1462" s="187">
        <f t="shared" si="254"/>
        <v>0</v>
      </c>
      <c r="V1462" s="181">
        <f t="shared" si="255"/>
        <v>-1</v>
      </c>
      <c r="W1462" s="181">
        <f t="shared" si="256"/>
        <v>1500</v>
      </c>
      <c r="X1462" s="181">
        <f t="shared" si="264"/>
        <v>0</v>
      </c>
      <c r="Y1462" s="193"/>
      <c r="AA1462" s="189" t="str">
        <f>'טבלה מרכזת תקן מקור'!A1462</f>
        <v>תשושים-אופק</v>
      </c>
      <c r="AB1462" s="189">
        <f>'טבלה מרכזת תקן מקור'!B1462</f>
        <v>120</v>
      </c>
      <c r="AC1462" s="189" t="str">
        <f>'טבלה מרכזת תקן מקור'!C1462</f>
        <v>ריהוט</v>
      </c>
      <c r="AD1462" s="189" t="str">
        <f>'טבלה מרכזת תקן מקור'!D1462</f>
        <v>חדר מזכירות וקבלה</v>
      </c>
      <c r="AE1462" s="189" t="str">
        <f>'טבלה מרכזת תקן מקור'!E1462</f>
        <v>ארון ארכיב</v>
      </c>
      <c r="AF1462" s="189">
        <f>'טבלה מרכזת תקן מקור'!F1462</f>
        <v>1500</v>
      </c>
      <c r="AG1462" s="189">
        <f>'טבלה מרכזת תקן מקור'!G1462</f>
        <v>1</v>
      </c>
      <c r="AH1462" s="189">
        <f>'טבלה מרכזת תקן מקור'!H1462</f>
        <v>1500</v>
      </c>
    </row>
    <row r="1463" spans="2:34" ht="29.25" thickBot="1" x14ac:dyDescent="0.25">
      <c r="B1463" s="190" t="str">
        <f>תקן[[#This Row],[סוג מרכז]]</f>
        <v>תשושים-אופק</v>
      </c>
      <c r="C1463" s="190">
        <f>תקן[[#This Row],[גודל מרכז]]</f>
        <v>120</v>
      </c>
      <c r="D1463" s="190" t="str">
        <f>תקן[[#This Row],[סוג פריט]]</f>
        <v>ריהוט</v>
      </c>
      <c r="E1463" s="190" t="str">
        <f>תקן[[#This Row],[קטגוריה]]</f>
        <v>מלתחה</v>
      </c>
      <c r="F1463" s="177" t="str">
        <f>תקן[[#This Row],[תיאור הפריט]]</f>
        <v>ארון לתליית מעילים (רוחב 1 מטר)</v>
      </c>
      <c r="G1463" s="190">
        <f>תקן[[#This Row],[עלות פריט]]</f>
        <v>1000</v>
      </c>
      <c r="H1463" s="190">
        <f>תקן[[#This Row],[כמות]]</f>
        <v>3</v>
      </c>
      <c r="I1463" s="190">
        <f>תקן[[#This Row],[סהכ עלות]]</f>
        <v>3000</v>
      </c>
      <c r="J1463" s="191"/>
      <c r="K1463" s="179" t="str">
        <f t="shared" si="263"/>
        <v>ארון לתליית מעילים (רוחב 1 מטר)</v>
      </c>
      <c r="L1463" s="180"/>
      <c r="M1463" s="181">
        <f t="shared" si="261"/>
        <v>-3</v>
      </c>
      <c r="N1463" s="181">
        <f t="shared" si="262"/>
        <v>0</v>
      </c>
      <c r="O1463" s="180"/>
      <c r="P1463" s="192"/>
      <c r="Q1463" s="185" t="str">
        <f t="shared" si="257"/>
        <v>תשושים-אופק</v>
      </c>
      <c r="R1463" s="185">
        <f t="shared" si="258"/>
        <v>120</v>
      </c>
      <c r="S1463" s="185" t="str">
        <f t="shared" si="259"/>
        <v>ריהוט</v>
      </c>
      <c r="T1463" s="186" t="str">
        <f t="shared" si="260"/>
        <v>ארון לתליית מעילים (רוחב 1 מטר)</v>
      </c>
      <c r="U1463" s="187">
        <f t="shared" si="254"/>
        <v>0</v>
      </c>
      <c r="V1463" s="181">
        <f t="shared" si="255"/>
        <v>-3</v>
      </c>
      <c r="W1463" s="181">
        <f t="shared" si="256"/>
        <v>1000</v>
      </c>
      <c r="X1463" s="181">
        <f t="shared" si="264"/>
        <v>0</v>
      </c>
      <c r="Y1463" s="193"/>
      <c r="AA1463" s="189" t="str">
        <f>'טבלה מרכזת תקן מקור'!A1463</f>
        <v>תשושים-אופק</v>
      </c>
      <c r="AB1463" s="189">
        <f>'טבלה מרכזת תקן מקור'!B1463</f>
        <v>120</v>
      </c>
      <c r="AC1463" s="189" t="str">
        <f>'טבלה מרכזת תקן מקור'!C1463</f>
        <v>ריהוט</v>
      </c>
      <c r="AD1463" s="189" t="str">
        <f>'טבלה מרכזת תקן מקור'!D1463</f>
        <v>מלתחה</v>
      </c>
      <c r="AE1463" s="189" t="str">
        <f>'טבלה מרכזת תקן מקור'!E1463</f>
        <v>ארון לתליית מעילים (רוחב 1 מטר)</v>
      </c>
      <c r="AF1463" s="189">
        <f>'טבלה מרכזת תקן מקור'!F1463</f>
        <v>1000</v>
      </c>
      <c r="AG1463" s="189">
        <f>'טבלה מרכזת תקן מקור'!G1463</f>
        <v>3</v>
      </c>
      <c r="AH1463" s="189">
        <f>'טבלה מרכזת תקן מקור'!H1463</f>
        <v>3000</v>
      </c>
    </row>
    <row r="1464" spans="2:34" ht="29.25" thickBot="1" x14ac:dyDescent="0.25">
      <c r="B1464" s="190" t="str">
        <f>תקן[[#This Row],[סוג מרכז]]</f>
        <v>תשושים-אופק</v>
      </c>
      <c r="C1464" s="190">
        <f>תקן[[#This Row],[גודל מרכז]]</f>
        <v>120</v>
      </c>
      <c r="D1464" s="190" t="str">
        <f>תקן[[#This Row],[סוג פריט]]</f>
        <v>ריהוט</v>
      </c>
      <c r="E1464" s="190" t="str">
        <f>תקן[[#This Row],[קטגוריה]]</f>
        <v>שירותי צוות ומלתחה</v>
      </c>
      <c r="F1464" s="177" t="str">
        <f>תקן[[#This Row],[תיאור הפריט]]</f>
        <v>ארון לתליית מעילים (רוחב 1 מטר)</v>
      </c>
      <c r="G1464" s="190">
        <f>תקן[[#This Row],[עלות פריט]]</f>
        <v>1000</v>
      </c>
      <c r="H1464" s="190">
        <f>תקן[[#This Row],[כמות]]</f>
        <v>1</v>
      </c>
      <c r="I1464" s="190">
        <f>תקן[[#This Row],[סהכ עלות]]</f>
        <v>1000</v>
      </c>
      <c r="J1464" s="191"/>
      <c r="K1464" s="179" t="str">
        <f t="shared" si="263"/>
        <v>ארון לתליית מעילים (רוחב 1 מטר)</v>
      </c>
      <c r="L1464" s="180"/>
      <c r="M1464" s="181">
        <f t="shared" si="261"/>
        <v>-1</v>
      </c>
      <c r="N1464" s="181">
        <f t="shared" si="262"/>
        <v>0</v>
      </c>
      <c r="O1464" s="180"/>
      <c r="P1464" s="192"/>
      <c r="Q1464" s="185" t="str">
        <f t="shared" si="257"/>
        <v>תשושים-אופק</v>
      </c>
      <c r="R1464" s="185">
        <f t="shared" si="258"/>
        <v>120</v>
      </c>
      <c r="S1464" s="185" t="str">
        <f t="shared" si="259"/>
        <v>ריהוט</v>
      </c>
      <c r="T1464" s="186" t="str">
        <f t="shared" si="260"/>
        <v>ארון לתליית מעילים (רוחב 1 מטר)</v>
      </c>
      <c r="U1464" s="187">
        <f t="shared" si="254"/>
        <v>0</v>
      </c>
      <c r="V1464" s="181">
        <f t="shared" si="255"/>
        <v>-1</v>
      </c>
      <c r="W1464" s="181">
        <f t="shared" si="256"/>
        <v>1000</v>
      </c>
      <c r="X1464" s="181">
        <f t="shared" si="264"/>
        <v>0</v>
      </c>
      <c r="Y1464" s="193"/>
      <c r="AA1464" s="189" t="str">
        <f>'טבלה מרכזת תקן מקור'!A1464</f>
        <v>תשושים-אופק</v>
      </c>
      <c r="AB1464" s="189">
        <f>'טבלה מרכזת תקן מקור'!B1464</f>
        <v>120</v>
      </c>
      <c r="AC1464" s="189" t="str">
        <f>'טבלה מרכזת תקן מקור'!C1464</f>
        <v>ריהוט</v>
      </c>
      <c r="AD1464" s="189" t="str">
        <f>'טבלה מרכזת תקן מקור'!D1464</f>
        <v>שירותי צוות ומלתחה</v>
      </c>
      <c r="AE1464" s="189" t="str">
        <f>'טבלה מרכזת תקן מקור'!E1464</f>
        <v>ארון לתליית מעילים (רוחב 1 מטר)</v>
      </c>
      <c r="AF1464" s="189">
        <f>'טבלה מרכזת תקן מקור'!F1464</f>
        <v>1000</v>
      </c>
      <c r="AG1464" s="189">
        <f>'טבלה מרכזת תקן מקור'!G1464</f>
        <v>1</v>
      </c>
      <c r="AH1464" s="189">
        <f>'טבלה מרכזת תקן מקור'!H1464</f>
        <v>1000</v>
      </c>
    </row>
    <row r="1465" spans="2:34" ht="15" thickBot="1" x14ac:dyDescent="0.25">
      <c r="B1465" s="190" t="str">
        <f>תקן[[#This Row],[סוג מרכז]]</f>
        <v>תשושים-אופק</v>
      </c>
      <c r="C1465" s="190">
        <f>תקן[[#This Row],[גודל מרכז]]</f>
        <v>120</v>
      </c>
      <c r="D1465" s="190" t="str">
        <f>תקן[[#This Row],[סוג פריט]]</f>
        <v>ריהוט</v>
      </c>
      <c r="E1465" s="190" t="str">
        <f>תקן[[#This Row],[קטגוריה]]</f>
        <v>חדר מזכירות וקבלה</v>
      </c>
      <c r="F1465" s="177" t="str">
        <f>תקן[[#This Row],[תיאור הפריט]]</f>
        <v>ארון משרדי נמוך</v>
      </c>
      <c r="G1465" s="190">
        <f>תקן[[#This Row],[עלות פריט]]</f>
        <v>1200</v>
      </c>
      <c r="H1465" s="190">
        <f>תקן[[#This Row],[כמות]]</f>
        <v>1</v>
      </c>
      <c r="I1465" s="190">
        <f>תקן[[#This Row],[סהכ עלות]]</f>
        <v>1200</v>
      </c>
      <c r="J1465" s="191"/>
      <c r="K1465" s="179" t="str">
        <f t="shared" si="263"/>
        <v>ארון משרדי נמוך</v>
      </c>
      <c r="L1465" s="180"/>
      <c r="M1465" s="181">
        <f t="shared" si="261"/>
        <v>-1</v>
      </c>
      <c r="N1465" s="181">
        <f t="shared" si="262"/>
        <v>0</v>
      </c>
      <c r="O1465" s="180"/>
      <c r="P1465" s="192"/>
      <c r="Q1465" s="185" t="str">
        <f t="shared" si="257"/>
        <v>תשושים-אופק</v>
      </c>
      <c r="R1465" s="185">
        <f t="shared" si="258"/>
        <v>120</v>
      </c>
      <c r="S1465" s="185" t="str">
        <f t="shared" si="259"/>
        <v>ריהוט</v>
      </c>
      <c r="T1465" s="186" t="str">
        <f t="shared" si="260"/>
        <v>ארון משרדי נמוך</v>
      </c>
      <c r="U1465" s="187">
        <f t="shared" si="254"/>
        <v>0</v>
      </c>
      <c r="V1465" s="181">
        <f t="shared" si="255"/>
        <v>-1</v>
      </c>
      <c r="W1465" s="181">
        <f t="shared" si="256"/>
        <v>1200</v>
      </c>
      <c r="X1465" s="181">
        <f t="shared" si="264"/>
        <v>0</v>
      </c>
      <c r="Y1465" s="193"/>
      <c r="AA1465" s="189" t="str">
        <f>'טבלה מרכזת תקן מקור'!A1465</f>
        <v>תשושים-אופק</v>
      </c>
      <c r="AB1465" s="189">
        <f>'טבלה מרכזת תקן מקור'!B1465</f>
        <v>120</v>
      </c>
      <c r="AC1465" s="189" t="str">
        <f>'טבלה מרכזת תקן מקור'!C1465</f>
        <v>ריהוט</v>
      </c>
      <c r="AD1465" s="189" t="str">
        <f>'טבלה מרכזת תקן מקור'!D1465</f>
        <v>חדר מזכירות וקבלה</v>
      </c>
      <c r="AE1465" s="189" t="str">
        <f>'טבלה מרכזת תקן מקור'!E1465</f>
        <v>ארון משרדי נמוך</v>
      </c>
      <c r="AF1465" s="189">
        <f>'טבלה מרכזת תקן מקור'!F1465</f>
        <v>1200</v>
      </c>
      <c r="AG1465" s="189">
        <f>'טבלה מרכזת תקן מקור'!G1465</f>
        <v>1</v>
      </c>
      <c r="AH1465" s="189">
        <f>'טבלה מרכזת תקן מקור'!H1465</f>
        <v>1200</v>
      </c>
    </row>
    <row r="1466" spans="2:34" ht="15" thickBot="1" x14ac:dyDescent="0.25">
      <c r="B1466" s="190" t="str">
        <f>תקן[[#This Row],[סוג מרכז]]</f>
        <v>תשושים-אופק</v>
      </c>
      <c r="C1466" s="190">
        <f>תקן[[#This Row],[גודל מרכז]]</f>
        <v>120</v>
      </c>
      <c r="D1466" s="190" t="str">
        <f>תקן[[#This Row],[סוג פריט]]</f>
        <v>ריהוט</v>
      </c>
      <c r="E1466" s="190" t="str">
        <f>תקן[[#This Row],[קטגוריה]]</f>
        <v>חדר מנהל</v>
      </c>
      <c r="F1466" s="177" t="str">
        <f>תקן[[#This Row],[תיאור הפריט]]</f>
        <v>ארון משרדי נמוך</v>
      </c>
      <c r="G1466" s="190">
        <f>תקן[[#This Row],[עלות פריט]]</f>
        <v>1200</v>
      </c>
      <c r="H1466" s="190">
        <f>תקן[[#This Row],[כמות]]</f>
        <v>1</v>
      </c>
      <c r="I1466" s="190">
        <f>תקן[[#This Row],[סהכ עלות]]</f>
        <v>1200</v>
      </c>
      <c r="J1466" s="191"/>
      <c r="K1466" s="179" t="str">
        <f t="shared" si="263"/>
        <v>ארון משרדי נמוך</v>
      </c>
      <c r="L1466" s="180"/>
      <c r="M1466" s="181">
        <f t="shared" si="261"/>
        <v>-1</v>
      </c>
      <c r="N1466" s="181">
        <f t="shared" si="262"/>
        <v>0</v>
      </c>
      <c r="O1466" s="180"/>
      <c r="P1466" s="192"/>
      <c r="Q1466" s="185" t="str">
        <f t="shared" si="257"/>
        <v>תשושים-אופק</v>
      </c>
      <c r="R1466" s="185">
        <f t="shared" si="258"/>
        <v>120</v>
      </c>
      <c r="S1466" s="185" t="str">
        <f t="shared" si="259"/>
        <v>ריהוט</v>
      </c>
      <c r="T1466" s="186" t="str">
        <f t="shared" si="260"/>
        <v>ארון משרדי נמוך</v>
      </c>
      <c r="U1466" s="187">
        <f t="shared" si="254"/>
        <v>0</v>
      </c>
      <c r="V1466" s="181">
        <f t="shared" si="255"/>
        <v>-1</v>
      </c>
      <c r="W1466" s="181">
        <f t="shared" si="256"/>
        <v>1200</v>
      </c>
      <c r="X1466" s="181">
        <f t="shared" si="264"/>
        <v>0</v>
      </c>
      <c r="Y1466" s="193"/>
      <c r="AA1466" s="189" t="str">
        <f>'טבלה מרכזת תקן מקור'!A1466</f>
        <v>תשושים-אופק</v>
      </c>
      <c r="AB1466" s="189">
        <f>'טבלה מרכזת תקן מקור'!B1466</f>
        <v>120</v>
      </c>
      <c r="AC1466" s="189" t="str">
        <f>'טבלה מרכזת תקן מקור'!C1466</f>
        <v>ריהוט</v>
      </c>
      <c r="AD1466" s="189" t="str">
        <f>'טבלה מרכזת תקן מקור'!D1466</f>
        <v>חדר מנהל</v>
      </c>
      <c r="AE1466" s="189" t="str">
        <f>'טבלה מרכזת תקן מקור'!E1466</f>
        <v>ארון משרדי נמוך</v>
      </c>
      <c r="AF1466" s="189">
        <f>'טבלה מרכזת תקן מקור'!F1466</f>
        <v>1200</v>
      </c>
      <c r="AG1466" s="189">
        <f>'טבלה מרכזת תקן מקור'!G1466</f>
        <v>1</v>
      </c>
      <c r="AH1466" s="189">
        <f>'טבלה מרכזת תקן מקור'!H1466</f>
        <v>1200</v>
      </c>
    </row>
    <row r="1467" spans="2:34" ht="15" thickBot="1" x14ac:dyDescent="0.25">
      <c r="B1467" s="190" t="str">
        <f>תקן[[#This Row],[סוג מרכז]]</f>
        <v>תשושים-אופק</v>
      </c>
      <c r="C1467" s="190">
        <f>תקן[[#This Row],[גודל מרכז]]</f>
        <v>120</v>
      </c>
      <c r="D1467" s="190" t="str">
        <f>תקן[[#This Row],[סוג פריט]]</f>
        <v>ריהוט</v>
      </c>
      <c r="E1467" s="190" t="str">
        <f>תקן[[#This Row],[קטגוריה]]</f>
        <v>חדרי צוות/רב תחומי</v>
      </c>
      <c r="F1467" s="177" t="str">
        <f>תקן[[#This Row],[תיאור הפריט]]</f>
        <v>ארון עזרה ראשונה</v>
      </c>
      <c r="G1467" s="190">
        <f>תקן[[#This Row],[עלות פריט]]</f>
        <v>400</v>
      </c>
      <c r="H1467" s="190">
        <f>תקן[[#This Row],[כמות]]</f>
        <v>1</v>
      </c>
      <c r="I1467" s="190">
        <f>תקן[[#This Row],[סהכ עלות]]</f>
        <v>400</v>
      </c>
      <c r="J1467" s="191"/>
      <c r="K1467" s="179" t="str">
        <f t="shared" si="263"/>
        <v>ארון עזרה ראשונה</v>
      </c>
      <c r="L1467" s="180"/>
      <c r="M1467" s="181">
        <f t="shared" si="261"/>
        <v>-1</v>
      </c>
      <c r="N1467" s="181">
        <f t="shared" si="262"/>
        <v>0</v>
      </c>
      <c r="O1467" s="180"/>
      <c r="P1467" s="192"/>
      <c r="Q1467" s="185" t="str">
        <f t="shared" si="257"/>
        <v>תשושים-אופק</v>
      </c>
      <c r="R1467" s="185">
        <f t="shared" si="258"/>
        <v>120</v>
      </c>
      <c r="S1467" s="185" t="str">
        <f t="shared" si="259"/>
        <v>ריהוט</v>
      </c>
      <c r="T1467" s="186" t="str">
        <f t="shared" si="260"/>
        <v>ארון עזרה ראשונה</v>
      </c>
      <c r="U1467" s="187">
        <f t="shared" si="254"/>
        <v>0</v>
      </c>
      <c r="V1467" s="181">
        <f t="shared" si="255"/>
        <v>-1</v>
      </c>
      <c r="W1467" s="181">
        <f t="shared" si="256"/>
        <v>400</v>
      </c>
      <c r="X1467" s="181">
        <f t="shared" si="264"/>
        <v>0</v>
      </c>
      <c r="Y1467" s="193"/>
      <c r="AA1467" s="189" t="str">
        <f>'טבלה מרכזת תקן מקור'!A1467</f>
        <v>תשושים-אופק</v>
      </c>
      <c r="AB1467" s="189">
        <f>'טבלה מרכזת תקן מקור'!B1467</f>
        <v>120</v>
      </c>
      <c r="AC1467" s="189" t="str">
        <f>'טבלה מרכזת תקן מקור'!C1467</f>
        <v>ריהוט</v>
      </c>
      <c r="AD1467" s="189" t="str">
        <f>'טבלה מרכזת תקן מקור'!D1467</f>
        <v>חדרי צוות/רב תחומי</v>
      </c>
      <c r="AE1467" s="189" t="str">
        <f>'טבלה מרכזת תקן מקור'!E1467</f>
        <v>ארון עזרה ראשונה</v>
      </c>
      <c r="AF1467" s="189">
        <f>'טבלה מרכזת תקן מקור'!F1467</f>
        <v>400</v>
      </c>
      <c r="AG1467" s="189">
        <f>'טבלה מרכזת תקן מקור'!G1467</f>
        <v>1</v>
      </c>
      <c r="AH1467" s="189">
        <f>'טבלה מרכזת תקן מקור'!H1467</f>
        <v>400</v>
      </c>
    </row>
    <row r="1468" spans="2:34" ht="29.25" thickBot="1" x14ac:dyDescent="0.25">
      <c r="B1468" s="190" t="str">
        <f>תקן[[#This Row],[סוג מרכז]]</f>
        <v>תשושים-אופק</v>
      </c>
      <c r="C1468" s="190">
        <f>תקן[[#This Row],[גודל מרכז]]</f>
        <v>120</v>
      </c>
      <c r="D1468" s="190" t="str">
        <f>תקן[[#This Row],[סוג פריט]]</f>
        <v>ריהוט</v>
      </c>
      <c r="E1468" s="190" t="str">
        <f>תקן[[#This Row],[קטגוריה]]</f>
        <v>חדרי פעילות/תעסוקה</v>
      </c>
      <c r="F1468" s="177" t="str">
        <f>תקן[[#This Row],[תיאור הפריט]]</f>
        <v>ארון תחתון+כיור+ברז+משטח</v>
      </c>
      <c r="G1468" s="190">
        <f>תקן[[#This Row],[עלות פריט]]</f>
        <v>2500</v>
      </c>
      <c r="H1468" s="190">
        <f>תקן[[#This Row],[כמות]]</f>
        <v>1</v>
      </c>
      <c r="I1468" s="190">
        <f>תקן[[#This Row],[סהכ עלות]]</f>
        <v>2500</v>
      </c>
      <c r="J1468" s="191"/>
      <c r="K1468" s="179" t="str">
        <f t="shared" si="263"/>
        <v>ארון תחתון+כיור+ברז+משטח</v>
      </c>
      <c r="L1468" s="180"/>
      <c r="M1468" s="181">
        <f t="shared" si="261"/>
        <v>-1</v>
      </c>
      <c r="N1468" s="181">
        <f t="shared" si="262"/>
        <v>0</v>
      </c>
      <c r="O1468" s="180"/>
      <c r="P1468" s="192"/>
      <c r="Q1468" s="185" t="str">
        <f t="shared" si="257"/>
        <v>תשושים-אופק</v>
      </c>
      <c r="R1468" s="185">
        <f t="shared" si="258"/>
        <v>120</v>
      </c>
      <c r="S1468" s="185" t="str">
        <f t="shared" si="259"/>
        <v>ריהוט</v>
      </c>
      <c r="T1468" s="186" t="str">
        <f t="shared" si="260"/>
        <v>ארון תחתון+כיור+ברז+משטח</v>
      </c>
      <c r="U1468" s="187">
        <f t="shared" si="254"/>
        <v>0</v>
      </c>
      <c r="V1468" s="181">
        <f t="shared" si="255"/>
        <v>-1</v>
      </c>
      <c r="W1468" s="181">
        <f t="shared" si="256"/>
        <v>2500</v>
      </c>
      <c r="X1468" s="181">
        <f t="shared" si="264"/>
        <v>0</v>
      </c>
      <c r="Y1468" s="193"/>
      <c r="AA1468" s="189" t="str">
        <f>'טבלה מרכזת תקן מקור'!A1468</f>
        <v>תשושים-אופק</v>
      </c>
      <c r="AB1468" s="189">
        <f>'טבלה מרכזת תקן מקור'!B1468</f>
        <v>120</v>
      </c>
      <c r="AC1468" s="189" t="str">
        <f>'טבלה מרכזת תקן מקור'!C1468</f>
        <v>ריהוט</v>
      </c>
      <c r="AD1468" s="189" t="str">
        <f>'טבלה מרכזת תקן מקור'!D1468</f>
        <v>חדרי פעילות/תעסוקה</v>
      </c>
      <c r="AE1468" s="189" t="str">
        <f>'טבלה מרכזת תקן מקור'!E1468</f>
        <v>ארון תחתון+כיור+ברז+משטח</v>
      </c>
      <c r="AF1468" s="189">
        <f>'טבלה מרכזת תקן מקור'!F1468</f>
        <v>2500</v>
      </c>
      <c r="AG1468" s="189">
        <f>'טבלה מרכזת תקן מקור'!G1468</f>
        <v>1</v>
      </c>
      <c r="AH1468" s="189">
        <f>'טבלה מרכזת תקן מקור'!H1468</f>
        <v>2500</v>
      </c>
    </row>
    <row r="1469" spans="2:34" ht="29.25" thickBot="1" x14ac:dyDescent="0.25">
      <c r="B1469" s="190" t="str">
        <f>תקן[[#This Row],[סוג מרכז]]</f>
        <v>תשושים-אופק</v>
      </c>
      <c r="C1469" s="190">
        <f>תקן[[#This Row],[גודל מרכז]]</f>
        <v>120</v>
      </c>
      <c r="D1469" s="190" t="str">
        <f>תקן[[#This Row],[סוג פריט]]</f>
        <v>ריהוט</v>
      </c>
      <c r="E1469" s="190" t="str">
        <f>תקן[[#This Row],[קטגוריה]]</f>
        <v>חדרי צוות/רב תחומי</v>
      </c>
      <c r="F1469" s="177" t="str">
        <f>תקן[[#This Row],[תיאור הפריט]]</f>
        <v>ארון תחתון+כיור+ברז+משטח</v>
      </c>
      <c r="G1469" s="190">
        <f>תקן[[#This Row],[עלות פריט]]</f>
        <v>2500</v>
      </c>
      <c r="H1469" s="190">
        <f>תקן[[#This Row],[כמות]]</f>
        <v>2</v>
      </c>
      <c r="I1469" s="190">
        <f>תקן[[#This Row],[סהכ עלות]]</f>
        <v>5000</v>
      </c>
      <c r="J1469" s="191"/>
      <c r="K1469" s="179" t="str">
        <f t="shared" si="263"/>
        <v>ארון תחתון+כיור+ברז+משטח</v>
      </c>
      <c r="L1469" s="180"/>
      <c r="M1469" s="181">
        <f t="shared" si="261"/>
        <v>-2</v>
      </c>
      <c r="N1469" s="181">
        <f t="shared" si="262"/>
        <v>0</v>
      </c>
      <c r="O1469" s="180"/>
      <c r="P1469" s="192"/>
      <c r="Q1469" s="185" t="str">
        <f t="shared" si="257"/>
        <v>תשושים-אופק</v>
      </c>
      <c r="R1469" s="185">
        <f t="shared" si="258"/>
        <v>120</v>
      </c>
      <c r="S1469" s="185" t="str">
        <f t="shared" si="259"/>
        <v>ריהוט</v>
      </c>
      <c r="T1469" s="186" t="str">
        <f t="shared" si="260"/>
        <v>ארון תחתון+כיור+ברז+משטח</v>
      </c>
      <c r="U1469" s="187">
        <f t="shared" si="254"/>
        <v>0</v>
      </c>
      <c r="V1469" s="181">
        <f t="shared" si="255"/>
        <v>-2</v>
      </c>
      <c r="W1469" s="181">
        <f t="shared" si="256"/>
        <v>2500</v>
      </c>
      <c r="X1469" s="181">
        <f t="shared" si="264"/>
        <v>0</v>
      </c>
      <c r="Y1469" s="193"/>
      <c r="AA1469" s="189" t="str">
        <f>'טבלה מרכזת תקן מקור'!A1469</f>
        <v>תשושים-אופק</v>
      </c>
      <c r="AB1469" s="189">
        <f>'טבלה מרכזת תקן מקור'!B1469</f>
        <v>120</v>
      </c>
      <c r="AC1469" s="189" t="str">
        <f>'טבלה מרכזת תקן מקור'!C1469</f>
        <v>ריהוט</v>
      </c>
      <c r="AD1469" s="189" t="str">
        <f>'טבלה מרכזת תקן מקור'!D1469</f>
        <v>חדרי צוות/רב תחומי</v>
      </c>
      <c r="AE1469" s="189" t="str">
        <f>'טבלה מרכזת תקן מקור'!E1469</f>
        <v>ארון תחתון+כיור+ברז+משטח</v>
      </c>
      <c r="AF1469" s="189">
        <f>'טבלה מרכזת תקן מקור'!F1469</f>
        <v>2500</v>
      </c>
      <c r="AG1469" s="189">
        <f>'טבלה מרכזת תקן מקור'!G1469</f>
        <v>2</v>
      </c>
      <c r="AH1469" s="189">
        <f>'טבלה מרכזת תקן מקור'!H1469</f>
        <v>5000</v>
      </c>
    </row>
    <row r="1470" spans="2:34" ht="15" thickBot="1" x14ac:dyDescent="0.25">
      <c r="B1470" s="190" t="str">
        <f>תקן[[#This Row],[סוג מרכז]]</f>
        <v>תשושים-אופק</v>
      </c>
      <c r="C1470" s="190">
        <f>תקן[[#This Row],[גודל מרכז]]</f>
        <v>120</v>
      </c>
      <c r="D1470" s="190" t="str">
        <f>תקן[[#This Row],[סוג פריט]]</f>
        <v>ריהוט</v>
      </c>
      <c r="E1470" s="190" t="str">
        <f>תקן[[#This Row],[קטגוריה]]</f>
        <v>חדר מזכירות וקבלה</v>
      </c>
      <c r="F1470" s="177" t="str">
        <f>תקן[[#This Row],[תיאור הפריט]]</f>
        <v>ארון תיקיות</v>
      </c>
      <c r="G1470" s="190">
        <f>תקן[[#This Row],[עלות פריט]]</f>
        <v>900</v>
      </c>
      <c r="H1470" s="190">
        <f>תקן[[#This Row],[כמות]]</f>
        <v>2</v>
      </c>
      <c r="I1470" s="190">
        <f>תקן[[#This Row],[סהכ עלות]]</f>
        <v>1800</v>
      </c>
      <c r="J1470" s="191"/>
      <c r="K1470" s="179" t="str">
        <f t="shared" si="263"/>
        <v>ארון תיקיות</v>
      </c>
      <c r="L1470" s="180"/>
      <c r="M1470" s="181">
        <f t="shared" si="261"/>
        <v>-2</v>
      </c>
      <c r="N1470" s="181">
        <f t="shared" si="262"/>
        <v>0</v>
      </c>
      <c r="O1470" s="180"/>
      <c r="P1470" s="192"/>
      <c r="Q1470" s="185" t="str">
        <f t="shared" si="257"/>
        <v>תשושים-אופק</v>
      </c>
      <c r="R1470" s="185">
        <f t="shared" si="258"/>
        <v>120</v>
      </c>
      <c r="S1470" s="185" t="str">
        <f t="shared" si="259"/>
        <v>ריהוט</v>
      </c>
      <c r="T1470" s="186" t="str">
        <f t="shared" si="260"/>
        <v>ארון תיקיות</v>
      </c>
      <c r="U1470" s="187">
        <f t="shared" si="254"/>
        <v>0</v>
      </c>
      <c r="V1470" s="181">
        <f t="shared" si="255"/>
        <v>-2</v>
      </c>
      <c r="W1470" s="181">
        <f t="shared" si="256"/>
        <v>900</v>
      </c>
      <c r="X1470" s="181">
        <f t="shared" si="264"/>
        <v>0</v>
      </c>
      <c r="Y1470" s="193"/>
      <c r="AA1470" s="189" t="str">
        <f>'טבלה מרכזת תקן מקור'!A1470</f>
        <v>תשושים-אופק</v>
      </c>
      <c r="AB1470" s="189">
        <f>'טבלה מרכזת תקן מקור'!B1470</f>
        <v>120</v>
      </c>
      <c r="AC1470" s="189" t="str">
        <f>'טבלה מרכזת תקן מקור'!C1470</f>
        <v>ריהוט</v>
      </c>
      <c r="AD1470" s="189" t="str">
        <f>'טבלה מרכזת תקן מקור'!D1470</f>
        <v>חדר מזכירות וקבלה</v>
      </c>
      <c r="AE1470" s="189" t="str">
        <f>'טבלה מרכזת תקן מקור'!E1470</f>
        <v>ארון תיקיות</v>
      </c>
      <c r="AF1470" s="189">
        <f>'טבלה מרכזת תקן מקור'!F1470</f>
        <v>900</v>
      </c>
      <c r="AG1470" s="189">
        <f>'טבלה מרכזת תקן מקור'!G1470</f>
        <v>2</v>
      </c>
      <c r="AH1470" s="189">
        <f>'טבלה מרכזת תקן מקור'!H1470</f>
        <v>1800</v>
      </c>
    </row>
    <row r="1471" spans="2:34" ht="15" thickBot="1" x14ac:dyDescent="0.25">
      <c r="B1471" s="190" t="str">
        <f>תקן[[#This Row],[סוג מרכז]]</f>
        <v>תשושים-אופק</v>
      </c>
      <c r="C1471" s="190">
        <f>תקן[[#This Row],[גודל מרכז]]</f>
        <v>120</v>
      </c>
      <c r="D1471" s="190" t="str">
        <f>תקן[[#This Row],[סוג פריט]]</f>
        <v>ריהוט</v>
      </c>
      <c r="E1471" s="190" t="str">
        <f>תקן[[#This Row],[קטגוריה]]</f>
        <v>חדרי צוות/רב תחומי</v>
      </c>
      <c r="F1471" s="177" t="str">
        <f>תקן[[#This Row],[תיאור הפריט]]</f>
        <v>ארון תיקיות</v>
      </c>
      <c r="G1471" s="190">
        <f>תקן[[#This Row],[עלות פריט]]</f>
        <v>900</v>
      </c>
      <c r="H1471" s="190">
        <f>תקן[[#This Row],[כמות]]</f>
        <v>2</v>
      </c>
      <c r="I1471" s="190">
        <f>תקן[[#This Row],[סהכ עלות]]</f>
        <v>1800</v>
      </c>
      <c r="J1471" s="191"/>
      <c r="K1471" s="179" t="str">
        <f t="shared" si="263"/>
        <v>ארון תיקיות</v>
      </c>
      <c r="L1471" s="180"/>
      <c r="M1471" s="181">
        <f t="shared" si="261"/>
        <v>-2</v>
      </c>
      <c r="N1471" s="181">
        <f t="shared" si="262"/>
        <v>0</v>
      </c>
      <c r="O1471" s="180"/>
      <c r="P1471" s="192"/>
      <c r="Q1471" s="185" t="str">
        <f t="shared" si="257"/>
        <v>תשושים-אופק</v>
      </c>
      <c r="R1471" s="185">
        <f t="shared" si="258"/>
        <v>120</v>
      </c>
      <c r="S1471" s="185" t="str">
        <f t="shared" si="259"/>
        <v>ריהוט</v>
      </c>
      <c r="T1471" s="186" t="str">
        <f t="shared" si="260"/>
        <v>ארון תיקיות</v>
      </c>
      <c r="U1471" s="187">
        <f t="shared" si="254"/>
        <v>0</v>
      </c>
      <c r="V1471" s="181">
        <f t="shared" si="255"/>
        <v>-2</v>
      </c>
      <c r="W1471" s="181">
        <f t="shared" si="256"/>
        <v>900</v>
      </c>
      <c r="X1471" s="181">
        <f t="shared" si="264"/>
        <v>0</v>
      </c>
      <c r="Y1471" s="193"/>
      <c r="AA1471" s="189" t="str">
        <f>'טבלה מרכזת תקן מקור'!A1471</f>
        <v>תשושים-אופק</v>
      </c>
      <c r="AB1471" s="189">
        <f>'טבלה מרכזת תקן מקור'!B1471</f>
        <v>120</v>
      </c>
      <c r="AC1471" s="189" t="str">
        <f>'טבלה מרכזת תקן מקור'!C1471</f>
        <v>ריהוט</v>
      </c>
      <c r="AD1471" s="189" t="str">
        <f>'טבלה מרכזת תקן מקור'!D1471</f>
        <v>חדרי צוות/רב תחומי</v>
      </c>
      <c r="AE1471" s="189" t="str">
        <f>'טבלה מרכזת תקן מקור'!E1471</f>
        <v>ארון תיקיות</v>
      </c>
      <c r="AF1471" s="189">
        <f>'טבלה מרכזת תקן מקור'!F1471</f>
        <v>900</v>
      </c>
      <c r="AG1471" s="189">
        <f>'טבלה מרכזת תקן מקור'!G1471</f>
        <v>2</v>
      </c>
      <c r="AH1471" s="189">
        <f>'טבלה מרכזת תקן מקור'!H1471</f>
        <v>1800</v>
      </c>
    </row>
    <row r="1472" spans="2:34" ht="29.25" thickBot="1" x14ac:dyDescent="0.25">
      <c r="B1472" s="190" t="str">
        <f>תקן[[#This Row],[סוג מרכז]]</f>
        <v>תשושים-אופק</v>
      </c>
      <c r="C1472" s="190">
        <f>תקן[[#This Row],[גודל מרכז]]</f>
        <v>120</v>
      </c>
      <c r="D1472" s="190" t="str">
        <f>תקן[[#This Row],[סוג פריט]]</f>
        <v>ריהוט</v>
      </c>
      <c r="E1472" s="190" t="str">
        <f>תקן[[#This Row],[קטגוריה]]</f>
        <v>אולם כניסה</v>
      </c>
      <c r="F1472" s="177" t="str">
        <f>תקן[[#This Row],[תיאור הפריט]]</f>
        <v>ארון תצוגה/ויטרינה - רוחב 1מטר</v>
      </c>
      <c r="G1472" s="190">
        <f>תקן[[#This Row],[עלות פריט]]</f>
        <v>1500</v>
      </c>
      <c r="H1472" s="190">
        <f>תקן[[#This Row],[כמות]]</f>
        <v>3</v>
      </c>
      <c r="I1472" s="190">
        <f>תקן[[#This Row],[סהכ עלות]]</f>
        <v>4500</v>
      </c>
      <c r="J1472" s="191"/>
      <c r="K1472" s="179" t="str">
        <f t="shared" si="263"/>
        <v>ארון תצוגה/ויטרינה - רוחב 1מטר</v>
      </c>
      <c r="L1472" s="180"/>
      <c r="M1472" s="181">
        <f t="shared" si="261"/>
        <v>-3</v>
      </c>
      <c r="N1472" s="181">
        <f t="shared" si="262"/>
        <v>0</v>
      </c>
      <c r="O1472" s="180"/>
      <c r="P1472" s="192"/>
      <c r="Q1472" s="185" t="str">
        <f t="shared" si="257"/>
        <v>תשושים-אופק</v>
      </c>
      <c r="R1472" s="185">
        <f t="shared" si="258"/>
        <v>120</v>
      </c>
      <c r="S1472" s="185" t="str">
        <f t="shared" si="259"/>
        <v>ריהוט</v>
      </c>
      <c r="T1472" s="186" t="str">
        <f t="shared" si="260"/>
        <v>ארון תצוגה/ויטרינה - רוחב 1מטר</v>
      </c>
      <c r="U1472" s="187">
        <f t="shared" si="254"/>
        <v>0</v>
      </c>
      <c r="V1472" s="181">
        <f t="shared" si="255"/>
        <v>-3</v>
      </c>
      <c r="W1472" s="181">
        <f t="shared" si="256"/>
        <v>1500</v>
      </c>
      <c r="X1472" s="181">
        <f t="shared" si="264"/>
        <v>0</v>
      </c>
      <c r="Y1472" s="193"/>
      <c r="AA1472" s="189" t="str">
        <f>'טבלה מרכזת תקן מקור'!A1472</f>
        <v>תשושים-אופק</v>
      </c>
      <c r="AB1472" s="189">
        <f>'טבלה מרכזת תקן מקור'!B1472</f>
        <v>120</v>
      </c>
      <c r="AC1472" s="189" t="str">
        <f>'טבלה מרכזת תקן מקור'!C1472</f>
        <v>ריהוט</v>
      </c>
      <c r="AD1472" s="189" t="str">
        <f>'טבלה מרכזת תקן מקור'!D1472</f>
        <v>אולם כניסה</v>
      </c>
      <c r="AE1472" s="189" t="str">
        <f>'טבלה מרכזת תקן מקור'!E1472</f>
        <v>ארון תצוגה/ויטרינה - רוחב 1מטר</v>
      </c>
      <c r="AF1472" s="189">
        <f>'טבלה מרכזת תקן מקור'!F1472</f>
        <v>1500</v>
      </c>
      <c r="AG1472" s="189">
        <f>'טבלה מרכזת תקן מקור'!G1472</f>
        <v>3</v>
      </c>
      <c r="AH1472" s="189">
        <f>'טבלה מרכזת תקן מקור'!H1472</f>
        <v>4500</v>
      </c>
    </row>
    <row r="1473" spans="2:34" ht="29.25" thickBot="1" x14ac:dyDescent="0.25">
      <c r="B1473" s="190" t="str">
        <f>תקן[[#This Row],[סוג מרכז]]</f>
        <v>תשושים-אופק</v>
      </c>
      <c r="C1473" s="190">
        <f>תקן[[#This Row],[גודל מרכז]]</f>
        <v>120</v>
      </c>
      <c r="D1473" s="190" t="str">
        <f>תקן[[#This Row],[סוג פריט]]</f>
        <v>ריהוט</v>
      </c>
      <c r="E1473" s="190" t="str">
        <f>תקן[[#This Row],[קטגוריה]]</f>
        <v>חדרי פעילות/תעסוקה</v>
      </c>
      <c r="F1473" s="177" t="str">
        <f>תקן[[#This Row],[תיאור הפריט]]</f>
        <v>ארון תצוגה/ויטרינה - רוחב 1מטר</v>
      </c>
      <c r="G1473" s="190">
        <f>תקן[[#This Row],[עלות פריט]]</f>
        <v>1500</v>
      </c>
      <c r="H1473" s="190">
        <f>תקן[[#This Row],[כמות]]</f>
        <v>4</v>
      </c>
      <c r="I1473" s="190">
        <f>תקן[[#This Row],[סהכ עלות]]</f>
        <v>6000</v>
      </c>
      <c r="J1473" s="191"/>
      <c r="K1473" s="179" t="str">
        <f t="shared" si="263"/>
        <v>ארון תצוגה/ויטרינה - רוחב 1מטר</v>
      </c>
      <c r="L1473" s="180"/>
      <c r="M1473" s="181">
        <f t="shared" si="261"/>
        <v>-4</v>
      </c>
      <c r="N1473" s="181">
        <f t="shared" si="262"/>
        <v>0</v>
      </c>
      <c r="O1473" s="180"/>
      <c r="P1473" s="192"/>
      <c r="Q1473" s="185" t="str">
        <f t="shared" si="257"/>
        <v>תשושים-אופק</v>
      </c>
      <c r="R1473" s="185">
        <f t="shared" si="258"/>
        <v>120</v>
      </c>
      <c r="S1473" s="185" t="str">
        <f t="shared" si="259"/>
        <v>ריהוט</v>
      </c>
      <c r="T1473" s="186" t="str">
        <f t="shared" si="260"/>
        <v>ארון תצוגה/ויטרינה - רוחב 1מטר</v>
      </c>
      <c r="U1473" s="187">
        <f t="shared" si="254"/>
        <v>0</v>
      </c>
      <c r="V1473" s="181">
        <f t="shared" si="255"/>
        <v>-4</v>
      </c>
      <c r="W1473" s="181">
        <f t="shared" si="256"/>
        <v>1500</v>
      </c>
      <c r="X1473" s="181">
        <f t="shared" si="264"/>
        <v>0</v>
      </c>
      <c r="Y1473" s="193"/>
      <c r="AA1473" s="189" t="str">
        <f>'טבלה מרכזת תקן מקור'!A1473</f>
        <v>תשושים-אופק</v>
      </c>
      <c r="AB1473" s="189">
        <f>'טבלה מרכזת תקן מקור'!B1473</f>
        <v>120</v>
      </c>
      <c r="AC1473" s="189" t="str">
        <f>'טבלה מרכזת תקן מקור'!C1473</f>
        <v>ריהוט</v>
      </c>
      <c r="AD1473" s="189" t="str">
        <f>'טבלה מרכזת תקן מקור'!D1473</f>
        <v>חדרי פעילות/תעסוקה</v>
      </c>
      <c r="AE1473" s="189" t="str">
        <f>'טבלה מרכזת תקן מקור'!E1473</f>
        <v>ארון תצוגה/ויטרינה - רוחב 1מטר</v>
      </c>
      <c r="AF1473" s="189">
        <f>'טבלה מרכזת תקן מקור'!F1473</f>
        <v>1500</v>
      </c>
      <c r="AG1473" s="189">
        <f>'טבלה מרכזת תקן מקור'!G1473</f>
        <v>4</v>
      </c>
      <c r="AH1473" s="189">
        <f>'טבלה מרכזת תקן מקור'!H1473</f>
        <v>6000</v>
      </c>
    </row>
    <row r="1474" spans="2:34" ht="15" thickBot="1" x14ac:dyDescent="0.25">
      <c r="B1474" s="190" t="str">
        <f>תקן[[#This Row],[סוג מרכז]]</f>
        <v>תשושים-אופק</v>
      </c>
      <c r="C1474" s="190">
        <f>תקן[[#This Row],[גודל מרכז]]</f>
        <v>120</v>
      </c>
      <c r="D1474" s="190" t="str">
        <f>תקן[[#This Row],[סוג פריט]]</f>
        <v>ריהוט</v>
      </c>
      <c r="E1474" s="190" t="str">
        <f>תקן[[#This Row],[קטגוריה]]</f>
        <v>חדר רחצה</v>
      </c>
      <c r="F1474" s="177" t="str">
        <f>תקן[[#This Row],[תיאור הפריט]]</f>
        <v>ארונית מגירות מפלסטיק</v>
      </c>
      <c r="G1474" s="190">
        <f>תקן[[#This Row],[עלות פריט]]</f>
        <v>350</v>
      </c>
      <c r="H1474" s="190">
        <f>תקן[[#This Row],[כמות]]</f>
        <v>4</v>
      </c>
      <c r="I1474" s="190">
        <f>תקן[[#This Row],[סהכ עלות]]</f>
        <v>1400</v>
      </c>
      <c r="J1474" s="191"/>
      <c r="K1474" s="179" t="str">
        <f t="shared" si="263"/>
        <v>ארונית מגירות מפלסטיק</v>
      </c>
      <c r="L1474" s="180"/>
      <c r="M1474" s="181">
        <f t="shared" si="261"/>
        <v>-4</v>
      </c>
      <c r="N1474" s="181">
        <f t="shared" si="262"/>
        <v>0</v>
      </c>
      <c r="O1474" s="180"/>
      <c r="P1474" s="192"/>
      <c r="Q1474" s="185" t="str">
        <f t="shared" si="257"/>
        <v>תשושים-אופק</v>
      </c>
      <c r="R1474" s="185">
        <f t="shared" si="258"/>
        <v>120</v>
      </c>
      <c r="S1474" s="185" t="str">
        <f t="shared" si="259"/>
        <v>ריהוט</v>
      </c>
      <c r="T1474" s="186" t="str">
        <f t="shared" si="260"/>
        <v>ארונית מגירות מפלסטיק</v>
      </c>
      <c r="U1474" s="187">
        <f t="shared" si="254"/>
        <v>0</v>
      </c>
      <c r="V1474" s="181">
        <f t="shared" si="255"/>
        <v>-4</v>
      </c>
      <c r="W1474" s="181">
        <f t="shared" si="256"/>
        <v>350</v>
      </c>
      <c r="X1474" s="181">
        <f t="shared" si="264"/>
        <v>0</v>
      </c>
      <c r="Y1474" s="193"/>
      <c r="AA1474" s="189" t="str">
        <f>'טבלה מרכזת תקן מקור'!A1474</f>
        <v>תשושים-אופק</v>
      </c>
      <c r="AB1474" s="189">
        <f>'טבלה מרכזת תקן מקור'!B1474</f>
        <v>120</v>
      </c>
      <c r="AC1474" s="189" t="str">
        <f>'טבלה מרכזת תקן מקור'!C1474</f>
        <v>ריהוט</v>
      </c>
      <c r="AD1474" s="189" t="str">
        <f>'טבלה מרכזת תקן מקור'!D1474</f>
        <v>חדר רחצה</v>
      </c>
      <c r="AE1474" s="189" t="str">
        <f>'טבלה מרכזת תקן מקור'!E1474</f>
        <v>ארונית מגירות מפלסטיק</v>
      </c>
      <c r="AF1474" s="189">
        <f>'טבלה מרכזת תקן מקור'!F1474</f>
        <v>350</v>
      </c>
      <c r="AG1474" s="189">
        <f>'טבלה מרכזת תקן מקור'!G1474</f>
        <v>4</v>
      </c>
      <c r="AH1474" s="189">
        <f>'טבלה מרכזת תקן מקור'!H1474</f>
        <v>1400</v>
      </c>
    </row>
    <row r="1475" spans="2:34" ht="15" thickBot="1" x14ac:dyDescent="0.25">
      <c r="B1475" s="190" t="str">
        <f>תקן[[#This Row],[סוג מרכז]]</f>
        <v>תשושים-אופק</v>
      </c>
      <c r="C1475" s="190">
        <f>תקן[[#This Row],[גודל מרכז]]</f>
        <v>120</v>
      </c>
      <c r="D1475" s="190" t="str">
        <f>תקן[[#This Row],[סוג פריט]]</f>
        <v>ריהוט</v>
      </c>
      <c r="E1475" s="190" t="str">
        <f>תקן[[#This Row],[קטגוריה]]</f>
        <v>חדר מזכירות וקבלה</v>
      </c>
      <c r="F1475" s="177" t="str">
        <f>תקן[[#This Row],[תיאור הפריט]]</f>
        <v>דלפק קבלה</v>
      </c>
      <c r="G1475" s="190">
        <f>תקן[[#This Row],[עלות פריט]]</f>
        <v>15000</v>
      </c>
      <c r="H1475" s="190">
        <f>תקן[[#This Row],[כמות]]</f>
        <v>1</v>
      </c>
      <c r="I1475" s="190">
        <f>תקן[[#This Row],[סהכ עלות]]</f>
        <v>15000</v>
      </c>
      <c r="J1475" s="191"/>
      <c r="K1475" s="179" t="str">
        <f t="shared" si="263"/>
        <v>דלפק קבלה</v>
      </c>
      <c r="L1475" s="180"/>
      <c r="M1475" s="181">
        <f t="shared" si="261"/>
        <v>-1</v>
      </c>
      <c r="N1475" s="181">
        <f t="shared" si="262"/>
        <v>0</v>
      </c>
      <c r="O1475" s="180"/>
      <c r="P1475" s="192"/>
      <c r="Q1475" s="185" t="str">
        <f t="shared" si="257"/>
        <v>תשושים-אופק</v>
      </c>
      <c r="R1475" s="185">
        <f t="shared" si="258"/>
        <v>120</v>
      </c>
      <c r="S1475" s="185" t="str">
        <f t="shared" si="259"/>
        <v>ריהוט</v>
      </c>
      <c r="T1475" s="186" t="str">
        <f t="shared" si="260"/>
        <v>דלפק קבלה</v>
      </c>
      <c r="U1475" s="187">
        <f t="shared" si="254"/>
        <v>0</v>
      </c>
      <c r="V1475" s="181">
        <f t="shared" si="255"/>
        <v>-1</v>
      </c>
      <c r="W1475" s="181">
        <f t="shared" si="256"/>
        <v>15000</v>
      </c>
      <c r="X1475" s="181">
        <f t="shared" si="264"/>
        <v>0</v>
      </c>
      <c r="Y1475" s="193"/>
      <c r="AA1475" s="189" t="str">
        <f>'טבלה מרכזת תקן מקור'!A1475</f>
        <v>תשושים-אופק</v>
      </c>
      <c r="AB1475" s="189">
        <f>'טבלה מרכזת תקן מקור'!B1475</f>
        <v>120</v>
      </c>
      <c r="AC1475" s="189" t="str">
        <f>'טבלה מרכזת תקן מקור'!C1475</f>
        <v>ריהוט</v>
      </c>
      <c r="AD1475" s="189" t="str">
        <f>'טבלה מרכזת תקן מקור'!D1475</f>
        <v>חדר מזכירות וקבלה</v>
      </c>
      <c r="AE1475" s="189" t="str">
        <f>'טבלה מרכזת תקן מקור'!E1475</f>
        <v>דלפק קבלה</v>
      </c>
      <c r="AF1475" s="189">
        <f>'טבלה מרכזת תקן מקור'!F1475</f>
        <v>15000</v>
      </c>
      <c r="AG1475" s="189">
        <f>'טבלה מרכזת תקן מקור'!G1475</f>
        <v>1</v>
      </c>
      <c r="AH1475" s="189">
        <f>'טבלה מרכזת תקן מקור'!H1475</f>
        <v>15000</v>
      </c>
    </row>
    <row r="1476" spans="2:34" ht="29.25" thickBot="1" x14ac:dyDescent="0.25">
      <c r="B1476" s="190" t="str">
        <f>תקן[[#This Row],[סוג מרכז]]</f>
        <v>תשושים-אופק</v>
      </c>
      <c r="C1476" s="190">
        <f>תקן[[#This Row],[גודל מרכז]]</f>
        <v>120</v>
      </c>
      <c r="D1476" s="190" t="str">
        <f>תקן[[#This Row],[סוג פריט]]</f>
        <v>ריהוט</v>
      </c>
      <c r="E1476" s="190" t="str">
        <f>תקן[[#This Row],[קטגוריה]]</f>
        <v>כללי</v>
      </c>
      <c r="F1476" s="177" t="str">
        <f>תקן[[#This Row],[תיאור הפריט]]</f>
        <v>וילונות הצללה (עלות למ"ר))</v>
      </c>
      <c r="G1476" s="190">
        <f>תקן[[#This Row],[עלות פריט]]</f>
        <v>375</v>
      </c>
      <c r="H1476" s="190">
        <f>תקן[[#This Row],[כמות]]</f>
        <v>50</v>
      </c>
      <c r="I1476" s="190">
        <f>תקן[[#This Row],[סהכ עלות]]</f>
        <v>18750</v>
      </c>
      <c r="J1476" s="191"/>
      <c r="K1476" s="179" t="str">
        <f t="shared" si="263"/>
        <v>וילונות הצללה (עלות למ"ר))</v>
      </c>
      <c r="L1476" s="180"/>
      <c r="M1476" s="181">
        <f t="shared" si="261"/>
        <v>-50</v>
      </c>
      <c r="N1476" s="181">
        <f t="shared" si="262"/>
        <v>0</v>
      </c>
      <c r="O1476" s="180"/>
      <c r="P1476" s="192"/>
      <c r="Q1476" s="185" t="str">
        <f t="shared" si="257"/>
        <v>תשושים-אופק</v>
      </c>
      <c r="R1476" s="185">
        <f t="shared" si="258"/>
        <v>120</v>
      </c>
      <c r="S1476" s="185" t="str">
        <f t="shared" si="259"/>
        <v>ריהוט</v>
      </c>
      <c r="T1476" s="186" t="str">
        <f t="shared" si="260"/>
        <v>וילונות הצללה (עלות למ"ר))</v>
      </c>
      <c r="U1476" s="187">
        <f t="shared" si="254"/>
        <v>0</v>
      </c>
      <c r="V1476" s="181">
        <f t="shared" si="255"/>
        <v>-50</v>
      </c>
      <c r="W1476" s="181">
        <f t="shared" si="256"/>
        <v>375</v>
      </c>
      <c r="X1476" s="181">
        <f t="shared" si="264"/>
        <v>0</v>
      </c>
      <c r="Y1476" s="193"/>
      <c r="AA1476" s="189" t="str">
        <f>'טבלה מרכזת תקן מקור'!A1476</f>
        <v>תשושים-אופק</v>
      </c>
      <c r="AB1476" s="189">
        <f>'טבלה מרכזת תקן מקור'!B1476</f>
        <v>120</v>
      </c>
      <c r="AC1476" s="189" t="str">
        <f>'טבלה מרכזת תקן מקור'!C1476</f>
        <v>ריהוט</v>
      </c>
      <c r="AD1476" s="189" t="str">
        <f>'טבלה מרכזת תקן מקור'!D1476</f>
        <v>כללי</v>
      </c>
      <c r="AE1476" s="189" t="str">
        <f>'טבלה מרכזת תקן מקור'!E1476</f>
        <v>וילונות הצללה (עלות למ"ר))</v>
      </c>
      <c r="AF1476" s="189">
        <f>'טבלה מרכזת תקן מקור'!F1476</f>
        <v>375</v>
      </c>
      <c r="AG1476" s="189">
        <f>'טבלה מרכזת תקן מקור'!G1476</f>
        <v>50</v>
      </c>
      <c r="AH1476" s="189">
        <f>'טבלה מרכזת תקן מקור'!H1476</f>
        <v>18750</v>
      </c>
    </row>
    <row r="1477" spans="2:34" ht="15" thickBot="1" x14ac:dyDescent="0.25">
      <c r="B1477" s="190" t="str">
        <f>תקן[[#This Row],[סוג מרכז]]</f>
        <v>תשושים-אופק</v>
      </c>
      <c r="C1477" s="190">
        <f>תקן[[#This Row],[גודל מרכז]]</f>
        <v>120</v>
      </c>
      <c r="D1477" s="190" t="str">
        <f>תקן[[#This Row],[סוג פריט]]</f>
        <v>ריהוט</v>
      </c>
      <c r="E1477" s="190" t="str">
        <f>תקן[[#This Row],[קטגוריה]]</f>
        <v>חדר ניקיון</v>
      </c>
      <c r="F1477" s="177" t="str">
        <f>תקן[[#This Row],[תיאור הפריט]]</f>
        <v>יחידת מדפים</v>
      </c>
      <c r="G1477" s="190">
        <f>תקן[[#This Row],[עלות פריט]]</f>
        <v>600</v>
      </c>
      <c r="H1477" s="190">
        <f>תקן[[#This Row],[כמות]]</f>
        <v>2</v>
      </c>
      <c r="I1477" s="190">
        <f>תקן[[#This Row],[סהכ עלות]]</f>
        <v>1200</v>
      </c>
      <c r="J1477" s="191"/>
      <c r="K1477" s="179" t="str">
        <f t="shared" si="263"/>
        <v>יחידת מדפים</v>
      </c>
      <c r="L1477" s="180"/>
      <c r="M1477" s="181">
        <f t="shared" si="261"/>
        <v>-2</v>
      </c>
      <c r="N1477" s="181">
        <f t="shared" si="262"/>
        <v>0</v>
      </c>
      <c r="O1477" s="180"/>
      <c r="P1477" s="192"/>
      <c r="Q1477" s="185" t="str">
        <f t="shared" si="257"/>
        <v>תשושים-אופק</v>
      </c>
      <c r="R1477" s="185">
        <f t="shared" si="258"/>
        <v>120</v>
      </c>
      <c r="S1477" s="185" t="str">
        <f t="shared" si="259"/>
        <v>ריהוט</v>
      </c>
      <c r="T1477" s="186" t="str">
        <f t="shared" si="260"/>
        <v>יחידת מדפים</v>
      </c>
      <c r="U1477" s="187">
        <f t="shared" si="254"/>
        <v>0</v>
      </c>
      <c r="V1477" s="181">
        <f t="shared" si="255"/>
        <v>-2</v>
      </c>
      <c r="W1477" s="181">
        <f t="shared" si="256"/>
        <v>600</v>
      </c>
      <c r="X1477" s="181">
        <f t="shared" si="264"/>
        <v>0</v>
      </c>
      <c r="Y1477" s="193"/>
      <c r="AA1477" s="189" t="str">
        <f>'טבלה מרכזת תקן מקור'!A1477</f>
        <v>תשושים-אופק</v>
      </c>
      <c r="AB1477" s="189">
        <f>'טבלה מרכזת תקן מקור'!B1477</f>
        <v>120</v>
      </c>
      <c r="AC1477" s="189" t="str">
        <f>'טבלה מרכזת תקן מקור'!C1477</f>
        <v>ריהוט</v>
      </c>
      <c r="AD1477" s="189" t="str">
        <f>'טבלה מרכזת תקן מקור'!D1477</f>
        <v>חדר ניקיון</v>
      </c>
      <c r="AE1477" s="189" t="str">
        <f>'טבלה מרכזת תקן מקור'!E1477</f>
        <v>יחידת מדפים</v>
      </c>
      <c r="AF1477" s="189">
        <f>'טבלה מרכזת תקן מקור'!F1477</f>
        <v>600</v>
      </c>
      <c r="AG1477" s="189">
        <f>'טבלה מרכזת תקן מקור'!G1477</f>
        <v>2</v>
      </c>
      <c r="AH1477" s="189">
        <f>'טבלה מרכזת תקן מקור'!H1477</f>
        <v>1200</v>
      </c>
    </row>
    <row r="1478" spans="2:34" ht="15" thickBot="1" x14ac:dyDescent="0.25">
      <c r="B1478" s="190" t="str">
        <f>תקן[[#This Row],[סוג מרכז]]</f>
        <v>תשושים-אופק</v>
      </c>
      <c r="C1478" s="190">
        <f>תקן[[#This Row],[גודל מרכז]]</f>
        <v>120</v>
      </c>
      <c r="D1478" s="190" t="str">
        <f>תקן[[#This Row],[סוג פריט]]</f>
        <v>ריהוט</v>
      </c>
      <c r="E1478" s="190" t="str">
        <f>תקן[[#This Row],[קטגוריה]]</f>
        <v>חדרי פעילות/תעסוקה</v>
      </c>
      <c r="F1478" s="177" t="str">
        <f>תקן[[#This Row],[תיאור הפריט]]</f>
        <v>יחידת מדפים</v>
      </c>
      <c r="G1478" s="190">
        <f>תקן[[#This Row],[עלות פריט]]</f>
        <v>600</v>
      </c>
      <c r="H1478" s="190">
        <f>תקן[[#This Row],[כמות]]</f>
        <v>8</v>
      </c>
      <c r="I1478" s="190">
        <f>תקן[[#This Row],[סהכ עלות]]</f>
        <v>4800</v>
      </c>
      <c r="J1478" s="191"/>
      <c r="K1478" s="179" t="str">
        <f t="shared" si="263"/>
        <v>יחידת מדפים</v>
      </c>
      <c r="L1478" s="180"/>
      <c r="M1478" s="181">
        <f t="shared" si="261"/>
        <v>-8</v>
      </c>
      <c r="N1478" s="181">
        <f t="shared" si="262"/>
        <v>0</v>
      </c>
      <c r="O1478" s="180"/>
      <c r="P1478" s="192"/>
      <c r="Q1478" s="185" t="str">
        <f t="shared" si="257"/>
        <v>תשושים-אופק</v>
      </c>
      <c r="R1478" s="185">
        <f t="shared" si="258"/>
        <v>120</v>
      </c>
      <c r="S1478" s="185" t="str">
        <f t="shared" si="259"/>
        <v>ריהוט</v>
      </c>
      <c r="T1478" s="186" t="str">
        <f t="shared" si="260"/>
        <v>יחידת מדפים</v>
      </c>
      <c r="U1478" s="187">
        <f t="shared" si="254"/>
        <v>0</v>
      </c>
      <c r="V1478" s="181">
        <f t="shared" si="255"/>
        <v>-8</v>
      </c>
      <c r="W1478" s="181">
        <f t="shared" si="256"/>
        <v>600</v>
      </c>
      <c r="X1478" s="181">
        <f t="shared" si="264"/>
        <v>0</v>
      </c>
      <c r="Y1478" s="193"/>
      <c r="AA1478" s="189" t="str">
        <f>'טבלה מרכזת תקן מקור'!A1478</f>
        <v>תשושים-אופק</v>
      </c>
      <c r="AB1478" s="189">
        <f>'טבלה מרכזת תקן מקור'!B1478</f>
        <v>120</v>
      </c>
      <c r="AC1478" s="189" t="str">
        <f>'טבלה מרכזת תקן מקור'!C1478</f>
        <v>ריהוט</v>
      </c>
      <c r="AD1478" s="189" t="str">
        <f>'טבלה מרכזת תקן מקור'!D1478</f>
        <v>חדרי פעילות/תעסוקה</v>
      </c>
      <c r="AE1478" s="189" t="str">
        <f>'טבלה מרכזת תקן מקור'!E1478</f>
        <v>יחידת מדפים</v>
      </c>
      <c r="AF1478" s="189">
        <f>'טבלה מרכזת תקן מקור'!F1478</f>
        <v>600</v>
      </c>
      <c r="AG1478" s="189">
        <f>'טבלה מרכזת תקן מקור'!G1478</f>
        <v>8</v>
      </c>
      <c r="AH1478" s="189">
        <f>'טבלה מרכזת תקן מקור'!H1478</f>
        <v>4800</v>
      </c>
    </row>
    <row r="1479" spans="2:34" ht="15" thickBot="1" x14ac:dyDescent="0.25">
      <c r="B1479" s="190" t="str">
        <f>תקן[[#This Row],[סוג מרכז]]</f>
        <v>תשושים-אופק</v>
      </c>
      <c r="C1479" s="190">
        <f>תקן[[#This Row],[גודל מרכז]]</f>
        <v>120</v>
      </c>
      <c r="D1479" s="190" t="str">
        <f>תקן[[#This Row],[סוג פריט]]</f>
        <v>ריהוט</v>
      </c>
      <c r="E1479" s="190" t="str">
        <f>תקן[[#This Row],[קטגוריה]]</f>
        <v>מחסנים - מטבח, כללי, תעסוקה</v>
      </c>
      <c r="F1479" s="177" t="str">
        <f>תקן[[#This Row],[תיאור הפריט]]</f>
        <v>יחידת מדפים</v>
      </c>
      <c r="G1479" s="190">
        <f>תקן[[#This Row],[עלות פריט]]</f>
        <v>600</v>
      </c>
      <c r="H1479" s="190">
        <f>תקן[[#This Row],[כמות]]</f>
        <v>12</v>
      </c>
      <c r="I1479" s="190">
        <f>תקן[[#This Row],[סהכ עלות]]</f>
        <v>7200</v>
      </c>
      <c r="J1479" s="191"/>
      <c r="K1479" s="179" t="str">
        <f t="shared" si="263"/>
        <v>יחידת מדפים</v>
      </c>
      <c r="L1479" s="180"/>
      <c r="M1479" s="181">
        <f t="shared" si="261"/>
        <v>-12</v>
      </c>
      <c r="N1479" s="181">
        <f t="shared" si="262"/>
        <v>0</v>
      </c>
      <c r="O1479" s="180"/>
      <c r="P1479" s="192"/>
      <c r="Q1479" s="185" t="str">
        <f t="shared" si="257"/>
        <v>תשושים-אופק</v>
      </c>
      <c r="R1479" s="185">
        <f t="shared" si="258"/>
        <v>120</v>
      </c>
      <c r="S1479" s="185" t="str">
        <f t="shared" si="259"/>
        <v>ריהוט</v>
      </c>
      <c r="T1479" s="186" t="str">
        <f t="shared" si="260"/>
        <v>יחידת מדפים</v>
      </c>
      <c r="U1479" s="187">
        <f t="shared" si="254"/>
        <v>0</v>
      </c>
      <c r="V1479" s="181">
        <f t="shared" si="255"/>
        <v>-12</v>
      </c>
      <c r="W1479" s="181">
        <f t="shared" si="256"/>
        <v>600</v>
      </c>
      <c r="X1479" s="181">
        <f t="shared" si="264"/>
        <v>0</v>
      </c>
      <c r="Y1479" s="193"/>
      <c r="AA1479" s="189" t="str">
        <f>'טבלה מרכזת תקן מקור'!A1479</f>
        <v>תשושים-אופק</v>
      </c>
      <c r="AB1479" s="189">
        <f>'טבלה מרכזת תקן מקור'!B1479</f>
        <v>120</v>
      </c>
      <c r="AC1479" s="189" t="str">
        <f>'טבלה מרכזת תקן מקור'!C1479</f>
        <v>ריהוט</v>
      </c>
      <c r="AD1479" s="189" t="str">
        <f>'טבלה מרכזת תקן מקור'!D1479</f>
        <v>מחסנים - מטבח, כללי, תעסוקה</v>
      </c>
      <c r="AE1479" s="189" t="str">
        <f>'טבלה מרכזת תקן מקור'!E1479</f>
        <v>יחידת מדפים</v>
      </c>
      <c r="AF1479" s="189">
        <f>'טבלה מרכזת תקן מקור'!F1479</f>
        <v>600</v>
      </c>
      <c r="AG1479" s="189">
        <f>'טבלה מרכזת תקן מקור'!G1479</f>
        <v>12</v>
      </c>
      <c r="AH1479" s="189">
        <f>'טבלה מרכזת תקן מקור'!H1479</f>
        <v>7200</v>
      </c>
    </row>
    <row r="1480" spans="2:34" ht="15" thickBot="1" x14ac:dyDescent="0.25">
      <c r="B1480" s="190" t="str">
        <f>תקן[[#This Row],[סוג מרכז]]</f>
        <v>תשושים-אופק</v>
      </c>
      <c r="C1480" s="190">
        <f>תקן[[#This Row],[גודל מרכז]]</f>
        <v>120</v>
      </c>
      <c r="D1480" s="190" t="str">
        <f>תקן[[#This Row],[סוג פריט]]</f>
        <v>ריהוט</v>
      </c>
      <c r="E1480" s="190" t="str">
        <f>תקן[[#This Row],[קטגוריה]]</f>
        <v>חדר מזכירות וקבלה</v>
      </c>
      <c r="F1480" s="177" t="str">
        <f>תקן[[#This Row],[תיאור הפריט]]</f>
        <v>כוננית פתוחה</v>
      </c>
      <c r="G1480" s="190">
        <f>תקן[[#This Row],[עלות פריט]]</f>
        <v>800</v>
      </c>
      <c r="H1480" s="190">
        <f>תקן[[#This Row],[כמות]]</f>
        <v>2</v>
      </c>
      <c r="I1480" s="190">
        <f>תקן[[#This Row],[סהכ עלות]]</f>
        <v>1600</v>
      </c>
      <c r="J1480" s="191"/>
      <c r="K1480" s="179" t="str">
        <f t="shared" si="263"/>
        <v>כוננית פתוחה</v>
      </c>
      <c r="L1480" s="180"/>
      <c r="M1480" s="181">
        <f t="shared" si="261"/>
        <v>-2</v>
      </c>
      <c r="N1480" s="181">
        <f t="shared" si="262"/>
        <v>0</v>
      </c>
      <c r="O1480" s="180"/>
      <c r="P1480" s="192"/>
      <c r="Q1480" s="185" t="str">
        <f t="shared" si="257"/>
        <v>תשושים-אופק</v>
      </c>
      <c r="R1480" s="185">
        <f t="shared" si="258"/>
        <v>120</v>
      </c>
      <c r="S1480" s="185" t="str">
        <f t="shared" si="259"/>
        <v>ריהוט</v>
      </c>
      <c r="T1480" s="186" t="str">
        <f t="shared" si="260"/>
        <v>כוננית פתוחה</v>
      </c>
      <c r="U1480" s="187">
        <f t="shared" si="254"/>
        <v>0</v>
      </c>
      <c r="V1480" s="181">
        <f t="shared" si="255"/>
        <v>-2</v>
      </c>
      <c r="W1480" s="181">
        <f t="shared" si="256"/>
        <v>800</v>
      </c>
      <c r="X1480" s="181">
        <f t="shared" si="264"/>
        <v>0</v>
      </c>
      <c r="Y1480" s="193"/>
      <c r="AA1480" s="189" t="str">
        <f>'טבלה מרכזת תקן מקור'!A1480</f>
        <v>תשושים-אופק</v>
      </c>
      <c r="AB1480" s="189">
        <f>'טבלה מרכזת תקן מקור'!B1480</f>
        <v>120</v>
      </c>
      <c r="AC1480" s="189" t="str">
        <f>'טבלה מרכזת תקן מקור'!C1480</f>
        <v>ריהוט</v>
      </c>
      <c r="AD1480" s="189" t="str">
        <f>'טבלה מרכזת תקן מקור'!D1480</f>
        <v>חדר מזכירות וקבלה</v>
      </c>
      <c r="AE1480" s="189" t="str">
        <f>'טבלה מרכזת תקן מקור'!E1480</f>
        <v>כוננית פתוחה</v>
      </c>
      <c r="AF1480" s="189">
        <f>'טבלה מרכזת תקן מקור'!F1480</f>
        <v>800</v>
      </c>
      <c r="AG1480" s="189">
        <f>'טבלה מרכזת תקן מקור'!G1480</f>
        <v>2</v>
      </c>
      <c r="AH1480" s="189">
        <f>'טבלה מרכזת תקן מקור'!H1480</f>
        <v>1600</v>
      </c>
    </row>
    <row r="1481" spans="2:34" ht="15" thickBot="1" x14ac:dyDescent="0.25">
      <c r="B1481" s="190" t="str">
        <f>תקן[[#This Row],[סוג מרכז]]</f>
        <v>תשושים-אופק</v>
      </c>
      <c r="C1481" s="190">
        <f>תקן[[#This Row],[גודל מרכז]]</f>
        <v>120</v>
      </c>
      <c r="D1481" s="190" t="str">
        <f>תקן[[#This Row],[סוג פריט]]</f>
        <v>ריהוט</v>
      </c>
      <c r="E1481" s="190" t="str">
        <f>תקן[[#This Row],[קטגוריה]]</f>
        <v>חדר מחשבים</v>
      </c>
      <c r="F1481" s="177" t="str">
        <f>תקן[[#This Row],[תיאור הפריט]]</f>
        <v>כוננית פתוחה</v>
      </c>
      <c r="G1481" s="190">
        <f>תקן[[#This Row],[עלות פריט]]</f>
        <v>1400</v>
      </c>
      <c r="H1481" s="190">
        <f>תקן[[#This Row],[כמות]]</f>
        <v>1</v>
      </c>
      <c r="I1481" s="190">
        <f>תקן[[#This Row],[סהכ עלות]]</f>
        <v>1400</v>
      </c>
      <c r="J1481" s="191"/>
      <c r="K1481" s="179" t="str">
        <f t="shared" si="263"/>
        <v>כוננית פתוחה</v>
      </c>
      <c r="L1481" s="180"/>
      <c r="M1481" s="181">
        <f t="shared" si="261"/>
        <v>-1</v>
      </c>
      <c r="N1481" s="181">
        <f t="shared" si="262"/>
        <v>0</v>
      </c>
      <c r="O1481" s="180"/>
      <c r="P1481" s="192"/>
      <c r="Q1481" s="185" t="str">
        <f t="shared" si="257"/>
        <v>תשושים-אופק</v>
      </c>
      <c r="R1481" s="185">
        <f t="shared" si="258"/>
        <v>120</v>
      </c>
      <c r="S1481" s="185" t="str">
        <f t="shared" si="259"/>
        <v>ריהוט</v>
      </c>
      <c r="T1481" s="186" t="str">
        <f t="shared" si="260"/>
        <v>כוננית פתוחה</v>
      </c>
      <c r="U1481" s="187">
        <f t="shared" ref="U1481:U1523" si="265">L1481</f>
        <v>0</v>
      </c>
      <c r="V1481" s="181">
        <f t="shared" ref="V1481:V1523" si="266">M1481</f>
        <v>-1</v>
      </c>
      <c r="W1481" s="181">
        <f t="shared" ref="W1481:W1523" si="267">G1481</f>
        <v>1400</v>
      </c>
      <c r="X1481" s="181">
        <f t="shared" si="264"/>
        <v>0</v>
      </c>
      <c r="Y1481" s="193"/>
      <c r="AA1481" s="189" t="str">
        <f>'טבלה מרכזת תקן מקור'!A1481</f>
        <v>תשושים-אופק</v>
      </c>
      <c r="AB1481" s="189">
        <f>'טבלה מרכזת תקן מקור'!B1481</f>
        <v>120</v>
      </c>
      <c r="AC1481" s="189" t="str">
        <f>'טבלה מרכזת תקן מקור'!C1481</f>
        <v>ריהוט</v>
      </c>
      <c r="AD1481" s="189" t="str">
        <f>'טבלה מרכזת תקן מקור'!D1481</f>
        <v>חדר מחשבים</v>
      </c>
      <c r="AE1481" s="189" t="str">
        <f>'טבלה מרכזת תקן מקור'!E1481</f>
        <v>כוננית פתוחה</v>
      </c>
      <c r="AF1481" s="189">
        <f>'טבלה מרכזת תקן מקור'!F1481</f>
        <v>1400</v>
      </c>
      <c r="AG1481" s="189">
        <f>'טבלה מרכזת תקן מקור'!G1481</f>
        <v>1</v>
      </c>
      <c r="AH1481" s="189">
        <f>'טבלה מרכזת תקן מקור'!H1481</f>
        <v>1400</v>
      </c>
    </row>
    <row r="1482" spans="2:34" ht="15" thickBot="1" x14ac:dyDescent="0.25">
      <c r="B1482" s="190" t="str">
        <f>תקן[[#This Row],[סוג מרכז]]</f>
        <v>תשושים-אופק</v>
      </c>
      <c r="C1482" s="190">
        <f>תקן[[#This Row],[גודל מרכז]]</f>
        <v>120</v>
      </c>
      <c r="D1482" s="190" t="str">
        <f>תקן[[#This Row],[סוג פריט]]</f>
        <v>ריהוט</v>
      </c>
      <c r="E1482" s="190" t="str">
        <f>תקן[[#This Row],[קטגוריה]]</f>
        <v>חדרי צוות/רב תחומי</v>
      </c>
      <c r="F1482" s="177" t="str">
        <f>תקן[[#This Row],[תיאור הפריט]]</f>
        <v>כוננית פתוחה</v>
      </c>
      <c r="G1482" s="190">
        <f>תקן[[#This Row],[עלות פריט]]</f>
        <v>800</v>
      </c>
      <c r="H1482" s="190">
        <f>תקן[[#This Row],[כמות]]</f>
        <v>2</v>
      </c>
      <c r="I1482" s="190">
        <f>תקן[[#This Row],[סהכ עלות]]</f>
        <v>1600</v>
      </c>
      <c r="J1482" s="191"/>
      <c r="K1482" s="179" t="str">
        <f t="shared" si="263"/>
        <v>כוננית פתוחה</v>
      </c>
      <c r="L1482" s="180"/>
      <c r="M1482" s="181">
        <f t="shared" si="261"/>
        <v>-2</v>
      </c>
      <c r="N1482" s="181">
        <f t="shared" si="262"/>
        <v>0</v>
      </c>
      <c r="O1482" s="180"/>
      <c r="P1482" s="192"/>
      <c r="Q1482" s="185" t="str">
        <f t="shared" ref="Q1482:Q1523" si="268">B1482</f>
        <v>תשושים-אופק</v>
      </c>
      <c r="R1482" s="185">
        <f t="shared" ref="R1482:R1523" si="269">C1482</f>
        <v>120</v>
      </c>
      <c r="S1482" s="185" t="str">
        <f t="shared" ref="S1482:S1523" si="270">D1482</f>
        <v>ריהוט</v>
      </c>
      <c r="T1482" s="186" t="str">
        <f t="shared" ref="T1482:T1523" si="271">F1482</f>
        <v>כוננית פתוחה</v>
      </c>
      <c r="U1482" s="187">
        <f t="shared" si="265"/>
        <v>0</v>
      </c>
      <c r="V1482" s="181">
        <f t="shared" si="266"/>
        <v>-2</v>
      </c>
      <c r="W1482" s="181">
        <f t="shared" si="267"/>
        <v>800</v>
      </c>
      <c r="X1482" s="181">
        <f t="shared" si="264"/>
        <v>0</v>
      </c>
      <c r="Y1482" s="193"/>
      <c r="AA1482" s="189" t="str">
        <f>'טבלה מרכזת תקן מקור'!A1482</f>
        <v>תשושים-אופק</v>
      </c>
      <c r="AB1482" s="189">
        <f>'טבלה מרכזת תקן מקור'!B1482</f>
        <v>120</v>
      </c>
      <c r="AC1482" s="189" t="str">
        <f>'טבלה מרכזת תקן מקור'!C1482</f>
        <v>ריהוט</v>
      </c>
      <c r="AD1482" s="189" t="str">
        <f>'טבלה מרכזת תקן מקור'!D1482</f>
        <v>חדרי צוות/רב תחומי</v>
      </c>
      <c r="AE1482" s="189" t="str">
        <f>'טבלה מרכזת תקן מקור'!E1482</f>
        <v>כוננית פתוחה</v>
      </c>
      <c r="AF1482" s="189">
        <f>'טבלה מרכזת תקן מקור'!F1482</f>
        <v>800</v>
      </c>
      <c r="AG1482" s="189">
        <f>'טבלה מרכזת תקן מקור'!G1482</f>
        <v>2</v>
      </c>
      <c r="AH1482" s="189">
        <f>'טבלה מרכזת תקן מקור'!H1482</f>
        <v>1600</v>
      </c>
    </row>
    <row r="1483" spans="2:34" ht="15" thickBot="1" x14ac:dyDescent="0.25">
      <c r="B1483" s="190" t="str">
        <f>תקן[[#This Row],[סוג מרכז]]</f>
        <v>תשושים-אופק</v>
      </c>
      <c r="C1483" s="190">
        <f>תקן[[#This Row],[גודל מרכז]]</f>
        <v>120</v>
      </c>
      <c r="D1483" s="190" t="str">
        <f>תקן[[#This Row],[סוג פריט]]</f>
        <v>ריהוט</v>
      </c>
      <c r="E1483" s="190" t="str">
        <f>תקן[[#This Row],[קטגוריה]]</f>
        <v>מכבסה</v>
      </c>
      <c r="F1483" s="177" t="str">
        <f>תקן[[#This Row],[תיאור הפריט]]</f>
        <v>כוננית פתוחה</v>
      </c>
      <c r="G1483" s="190">
        <f>תקן[[#This Row],[עלות פריט]]</f>
        <v>1200</v>
      </c>
      <c r="H1483" s="190">
        <f>תקן[[#This Row],[כמות]]</f>
        <v>1</v>
      </c>
      <c r="I1483" s="190">
        <f>תקן[[#This Row],[סהכ עלות]]</f>
        <v>1200</v>
      </c>
      <c r="J1483" s="191"/>
      <c r="K1483" s="179" t="str">
        <f t="shared" si="263"/>
        <v>כוננית פתוחה</v>
      </c>
      <c r="L1483" s="180"/>
      <c r="M1483" s="181">
        <f t="shared" si="261"/>
        <v>-1</v>
      </c>
      <c r="N1483" s="181">
        <f t="shared" si="262"/>
        <v>0</v>
      </c>
      <c r="O1483" s="180"/>
      <c r="P1483" s="192"/>
      <c r="Q1483" s="185" t="str">
        <f t="shared" si="268"/>
        <v>תשושים-אופק</v>
      </c>
      <c r="R1483" s="185">
        <f t="shared" si="269"/>
        <v>120</v>
      </c>
      <c r="S1483" s="185" t="str">
        <f t="shared" si="270"/>
        <v>ריהוט</v>
      </c>
      <c r="T1483" s="186" t="str">
        <f t="shared" si="271"/>
        <v>כוננית פתוחה</v>
      </c>
      <c r="U1483" s="187">
        <f t="shared" si="265"/>
        <v>0</v>
      </c>
      <c r="V1483" s="181">
        <f t="shared" si="266"/>
        <v>-1</v>
      </c>
      <c r="W1483" s="181">
        <f t="shared" si="267"/>
        <v>1200</v>
      </c>
      <c r="X1483" s="181">
        <f t="shared" si="264"/>
        <v>0</v>
      </c>
      <c r="Y1483" s="193"/>
      <c r="AA1483" s="189" t="str">
        <f>'טבלה מרכזת תקן מקור'!A1483</f>
        <v>תשושים-אופק</v>
      </c>
      <c r="AB1483" s="189">
        <f>'טבלה מרכזת תקן מקור'!B1483</f>
        <v>120</v>
      </c>
      <c r="AC1483" s="189" t="str">
        <f>'טבלה מרכזת תקן מקור'!C1483</f>
        <v>ריהוט</v>
      </c>
      <c r="AD1483" s="189" t="str">
        <f>'טבלה מרכזת תקן מקור'!D1483</f>
        <v>מכבסה</v>
      </c>
      <c r="AE1483" s="189" t="str">
        <f>'טבלה מרכזת תקן מקור'!E1483</f>
        <v>כוננית פתוחה</v>
      </c>
      <c r="AF1483" s="189">
        <f>'טבלה מרכזת תקן מקור'!F1483</f>
        <v>1200</v>
      </c>
      <c r="AG1483" s="189">
        <f>'טבלה מרכזת תקן מקור'!G1483</f>
        <v>1</v>
      </c>
      <c r="AH1483" s="189">
        <f>'טבלה מרכזת תקן מקור'!H1483</f>
        <v>1200</v>
      </c>
    </row>
    <row r="1484" spans="2:34" ht="15" thickBot="1" x14ac:dyDescent="0.25">
      <c r="B1484" s="190" t="str">
        <f>תקן[[#This Row],[סוג מרכז]]</f>
        <v>תשושים-אופק</v>
      </c>
      <c r="C1484" s="190">
        <f>תקן[[#This Row],[גודל מרכז]]</f>
        <v>120</v>
      </c>
      <c r="D1484" s="190" t="str">
        <f>תקן[[#This Row],[סוג פריט]]</f>
        <v>ריהוט</v>
      </c>
      <c r="E1484" s="190" t="str">
        <f>תקן[[#This Row],[קטגוריה]]</f>
        <v>אולם כניסה</v>
      </c>
      <c r="F1484" s="177" t="str">
        <f>תקן[[#This Row],[תיאור הפריט]]</f>
        <v xml:space="preserve">כורסת הסבה  </v>
      </c>
      <c r="G1484" s="190">
        <f>תקן[[#This Row],[עלות פריט]]</f>
        <v>750</v>
      </c>
      <c r="H1484" s="190">
        <f>תקן[[#This Row],[כמות]]</f>
        <v>10</v>
      </c>
      <c r="I1484" s="190">
        <f>תקן[[#This Row],[סהכ עלות]]</f>
        <v>7500</v>
      </c>
      <c r="J1484" s="191"/>
      <c r="K1484" s="179" t="str">
        <f t="shared" si="263"/>
        <v xml:space="preserve">כורסת הסבה  </v>
      </c>
      <c r="L1484" s="180"/>
      <c r="M1484" s="181">
        <f t="shared" si="261"/>
        <v>-10</v>
      </c>
      <c r="N1484" s="181">
        <f t="shared" si="262"/>
        <v>0</v>
      </c>
      <c r="O1484" s="180"/>
      <c r="P1484" s="192"/>
      <c r="Q1484" s="185" t="str">
        <f t="shared" si="268"/>
        <v>תשושים-אופק</v>
      </c>
      <c r="R1484" s="185">
        <f t="shared" si="269"/>
        <v>120</v>
      </c>
      <c r="S1484" s="185" t="str">
        <f t="shared" si="270"/>
        <v>ריהוט</v>
      </c>
      <c r="T1484" s="186" t="str">
        <f t="shared" si="271"/>
        <v xml:space="preserve">כורסת הסבה  </v>
      </c>
      <c r="U1484" s="187">
        <f t="shared" si="265"/>
        <v>0</v>
      </c>
      <c r="V1484" s="181">
        <f t="shared" si="266"/>
        <v>-10</v>
      </c>
      <c r="W1484" s="181">
        <f t="shared" si="267"/>
        <v>750</v>
      </c>
      <c r="X1484" s="181">
        <f t="shared" si="264"/>
        <v>0</v>
      </c>
      <c r="Y1484" s="193"/>
      <c r="AA1484" s="189" t="str">
        <f>'טבלה מרכזת תקן מקור'!A1484</f>
        <v>תשושים-אופק</v>
      </c>
      <c r="AB1484" s="189">
        <f>'טבלה מרכזת תקן מקור'!B1484</f>
        <v>120</v>
      </c>
      <c r="AC1484" s="189" t="str">
        <f>'טבלה מרכזת תקן מקור'!C1484</f>
        <v>ריהוט</v>
      </c>
      <c r="AD1484" s="189" t="str">
        <f>'טבלה מרכזת תקן מקור'!D1484</f>
        <v>אולם כניסה</v>
      </c>
      <c r="AE1484" s="189" t="str">
        <f>'טבלה מרכזת תקן מקור'!E1484</f>
        <v xml:space="preserve">כורסת הסבה  </v>
      </c>
      <c r="AF1484" s="189">
        <f>'טבלה מרכזת תקן מקור'!F1484</f>
        <v>750</v>
      </c>
      <c r="AG1484" s="189">
        <f>'טבלה מרכזת תקן מקור'!G1484</f>
        <v>10</v>
      </c>
      <c r="AH1484" s="189">
        <f>'טבלה מרכזת תקן מקור'!H1484</f>
        <v>7500</v>
      </c>
    </row>
    <row r="1485" spans="2:34" ht="15" thickBot="1" x14ac:dyDescent="0.25">
      <c r="B1485" s="190" t="str">
        <f>תקן[[#This Row],[סוג מרכז]]</f>
        <v>תשושים-אופק</v>
      </c>
      <c r="C1485" s="190">
        <f>תקן[[#This Row],[גודל מרכז]]</f>
        <v>120</v>
      </c>
      <c r="D1485" s="190" t="str">
        <f>תקן[[#This Row],[סוג פריט]]</f>
        <v>ריהוט</v>
      </c>
      <c r="E1485" s="190" t="str">
        <f>תקן[[#This Row],[קטגוריה]]</f>
        <v>חדר מנוחה</v>
      </c>
      <c r="F1485" s="177" t="str">
        <f>תקן[[#This Row],[תיאור הפריט]]</f>
        <v>כורסת מנוחה</v>
      </c>
      <c r="G1485" s="190">
        <f>תקן[[#This Row],[עלות פריט]]</f>
        <v>2000</v>
      </c>
      <c r="H1485" s="190">
        <f>תקן[[#This Row],[כמות]]</f>
        <v>4</v>
      </c>
      <c r="I1485" s="190">
        <f>תקן[[#This Row],[סהכ עלות]]</f>
        <v>8000</v>
      </c>
      <c r="J1485" s="191"/>
      <c r="K1485" s="179" t="str">
        <f t="shared" si="263"/>
        <v>כורסת מנוחה</v>
      </c>
      <c r="L1485" s="180"/>
      <c r="M1485" s="181">
        <f t="shared" si="261"/>
        <v>-4</v>
      </c>
      <c r="N1485" s="181">
        <f t="shared" si="262"/>
        <v>0</v>
      </c>
      <c r="O1485" s="180"/>
      <c r="P1485" s="192"/>
      <c r="Q1485" s="185" t="str">
        <f t="shared" si="268"/>
        <v>תשושים-אופק</v>
      </c>
      <c r="R1485" s="185">
        <f t="shared" si="269"/>
        <v>120</v>
      </c>
      <c r="S1485" s="185" t="str">
        <f t="shared" si="270"/>
        <v>ריהוט</v>
      </c>
      <c r="T1485" s="186" t="str">
        <f t="shared" si="271"/>
        <v>כורסת מנוחה</v>
      </c>
      <c r="U1485" s="187">
        <f t="shared" si="265"/>
        <v>0</v>
      </c>
      <c r="V1485" s="181">
        <f t="shared" si="266"/>
        <v>-4</v>
      </c>
      <c r="W1485" s="181">
        <f t="shared" si="267"/>
        <v>2000</v>
      </c>
      <c r="X1485" s="181">
        <f t="shared" si="264"/>
        <v>0</v>
      </c>
      <c r="Y1485" s="193"/>
      <c r="AA1485" s="189" t="str">
        <f>'טבלה מרכזת תקן מקור'!A1485</f>
        <v>תשושים-אופק</v>
      </c>
      <c r="AB1485" s="189">
        <f>'טבלה מרכזת תקן מקור'!B1485</f>
        <v>120</v>
      </c>
      <c r="AC1485" s="189" t="str">
        <f>'טבלה מרכזת תקן מקור'!C1485</f>
        <v>ריהוט</v>
      </c>
      <c r="AD1485" s="189" t="str">
        <f>'טבלה מרכזת תקן מקור'!D1485</f>
        <v>חדר מנוחה</v>
      </c>
      <c r="AE1485" s="189" t="str">
        <f>'טבלה מרכזת תקן מקור'!E1485</f>
        <v>כורסת מנוחה</v>
      </c>
      <c r="AF1485" s="189">
        <f>'טבלה מרכזת תקן מקור'!F1485</f>
        <v>2000</v>
      </c>
      <c r="AG1485" s="189">
        <f>'טבלה מרכזת תקן מקור'!G1485</f>
        <v>4</v>
      </c>
      <c r="AH1485" s="189">
        <f>'טבלה מרכזת תקן מקור'!H1485</f>
        <v>8000</v>
      </c>
    </row>
    <row r="1486" spans="2:34" ht="15" thickBot="1" x14ac:dyDescent="0.25">
      <c r="B1486" s="190" t="str">
        <f>תקן[[#This Row],[סוג מרכז]]</f>
        <v>תשושים-אופק</v>
      </c>
      <c r="C1486" s="190">
        <f>תקן[[#This Row],[גודל מרכז]]</f>
        <v>120</v>
      </c>
      <c r="D1486" s="190" t="str">
        <f>תקן[[#This Row],[סוג פריט]]</f>
        <v>ריהוט</v>
      </c>
      <c r="E1486" s="190" t="str">
        <f>תקן[[#This Row],[קטגוריה]]</f>
        <v>חדר מנוחה</v>
      </c>
      <c r="F1486" s="177" t="str">
        <f>תקן[[#This Row],[תיאור הפריט]]</f>
        <v>כורסת מנוחה חשמלית</v>
      </c>
      <c r="G1486" s="190">
        <f>תקן[[#This Row],[עלות פריט]]</f>
        <v>4000</v>
      </c>
      <c r="H1486" s="190">
        <f>תקן[[#This Row],[כמות]]</f>
        <v>1</v>
      </c>
      <c r="I1486" s="190">
        <f>תקן[[#This Row],[סהכ עלות]]</f>
        <v>4000</v>
      </c>
      <c r="J1486" s="191"/>
      <c r="K1486" s="179" t="str">
        <f t="shared" si="263"/>
        <v>כורסת מנוחה חשמלית</v>
      </c>
      <c r="L1486" s="180"/>
      <c r="M1486" s="181">
        <f t="shared" si="261"/>
        <v>-1</v>
      </c>
      <c r="N1486" s="181">
        <f t="shared" si="262"/>
        <v>0</v>
      </c>
      <c r="O1486" s="180"/>
      <c r="P1486" s="192"/>
      <c r="Q1486" s="185" t="str">
        <f t="shared" si="268"/>
        <v>תשושים-אופק</v>
      </c>
      <c r="R1486" s="185">
        <f t="shared" si="269"/>
        <v>120</v>
      </c>
      <c r="S1486" s="185" t="str">
        <f t="shared" si="270"/>
        <v>ריהוט</v>
      </c>
      <c r="T1486" s="186" t="str">
        <f t="shared" si="271"/>
        <v>כורסת מנוחה חשמלית</v>
      </c>
      <c r="U1486" s="187">
        <f t="shared" si="265"/>
        <v>0</v>
      </c>
      <c r="V1486" s="181">
        <f t="shared" si="266"/>
        <v>-1</v>
      </c>
      <c r="W1486" s="181">
        <f t="shared" si="267"/>
        <v>4000</v>
      </c>
      <c r="X1486" s="181">
        <f t="shared" si="264"/>
        <v>0</v>
      </c>
      <c r="Y1486" s="193"/>
      <c r="AA1486" s="189" t="str">
        <f>'טבלה מרכזת תקן מקור'!A1486</f>
        <v>תשושים-אופק</v>
      </c>
      <c r="AB1486" s="189">
        <f>'טבלה מרכזת תקן מקור'!B1486</f>
        <v>120</v>
      </c>
      <c r="AC1486" s="189" t="str">
        <f>'טבלה מרכזת תקן מקור'!C1486</f>
        <v>ריהוט</v>
      </c>
      <c r="AD1486" s="189" t="str">
        <f>'טבלה מרכזת תקן מקור'!D1486</f>
        <v>חדר מנוחה</v>
      </c>
      <c r="AE1486" s="189" t="str">
        <f>'טבלה מרכזת תקן מקור'!E1486</f>
        <v>כורסת מנוחה חשמלית</v>
      </c>
      <c r="AF1486" s="189">
        <f>'טבלה מרכזת תקן מקור'!F1486</f>
        <v>4000</v>
      </c>
      <c r="AG1486" s="189">
        <f>'טבלה מרכזת תקן מקור'!G1486</f>
        <v>1</v>
      </c>
      <c r="AH1486" s="189">
        <f>'טבלה מרכזת תקן מקור'!H1486</f>
        <v>4000</v>
      </c>
    </row>
    <row r="1487" spans="2:34" ht="15" thickBot="1" x14ac:dyDescent="0.25">
      <c r="B1487" s="190" t="str">
        <f>תקן[[#This Row],[סוג מרכז]]</f>
        <v>תשושים-אופק</v>
      </c>
      <c r="C1487" s="190">
        <f>תקן[[#This Row],[גודל מרכז]]</f>
        <v>120</v>
      </c>
      <c r="D1487" s="190" t="str">
        <f>תקן[[#This Row],[סוג פריט]]</f>
        <v>ריהוט</v>
      </c>
      <c r="E1487" s="190" t="str">
        <f>תקן[[#This Row],[קטגוריה]]</f>
        <v>חדר אוכל</v>
      </c>
      <c r="F1487" s="177" t="str">
        <f>תקן[[#This Row],[תיאור הפריט]]</f>
        <v>כיסא אוכל</v>
      </c>
      <c r="G1487" s="190">
        <f>תקן[[#This Row],[עלות פריט]]</f>
        <v>650</v>
      </c>
      <c r="H1487" s="190">
        <f>תקן[[#This Row],[כמות]]</f>
        <v>120</v>
      </c>
      <c r="I1487" s="190">
        <f>תקן[[#This Row],[סהכ עלות]]</f>
        <v>78000</v>
      </c>
      <c r="J1487" s="191"/>
      <c r="K1487" s="179" t="str">
        <f t="shared" si="263"/>
        <v>כיסא אוכל</v>
      </c>
      <c r="L1487" s="180"/>
      <c r="M1487" s="181">
        <f t="shared" si="261"/>
        <v>-120</v>
      </c>
      <c r="N1487" s="181">
        <f t="shared" si="262"/>
        <v>0</v>
      </c>
      <c r="O1487" s="180"/>
      <c r="P1487" s="192"/>
      <c r="Q1487" s="185" t="str">
        <f t="shared" si="268"/>
        <v>תשושים-אופק</v>
      </c>
      <c r="R1487" s="185">
        <f t="shared" si="269"/>
        <v>120</v>
      </c>
      <c r="S1487" s="185" t="str">
        <f t="shared" si="270"/>
        <v>ריהוט</v>
      </c>
      <c r="T1487" s="186" t="str">
        <f t="shared" si="271"/>
        <v>כיסא אוכל</v>
      </c>
      <c r="U1487" s="187">
        <f t="shared" si="265"/>
        <v>0</v>
      </c>
      <c r="V1487" s="181">
        <f t="shared" si="266"/>
        <v>-120</v>
      </c>
      <c r="W1487" s="181">
        <f t="shared" si="267"/>
        <v>650</v>
      </c>
      <c r="X1487" s="181">
        <f t="shared" si="264"/>
        <v>0</v>
      </c>
      <c r="Y1487" s="193"/>
      <c r="AA1487" s="189" t="str">
        <f>'טבלה מרכזת תקן מקור'!A1487</f>
        <v>תשושים-אופק</v>
      </c>
      <c r="AB1487" s="189">
        <f>'טבלה מרכזת תקן מקור'!B1487</f>
        <v>120</v>
      </c>
      <c r="AC1487" s="189" t="str">
        <f>'טבלה מרכזת תקן מקור'!C1487</f>
        <v>ריהוט</v>
      </c>
      <c r="AD1487" s="189" t="str">
        <f>'טבלה מרכזת תקן מקור'!D1487</f>
        <v>חדר אוכל</v>
      </c>
      <c r="AE1487" s="189" t="str">
        <f>'טבלה מרכזת תקן מקור'!E1487</f>
        <v>כיסא אוכל</v>
      </c>
      <c r="AF1487" s="189">
        <f>'טבלה מרכזת תקן מקור'!F1487</f>
        <v>650</v>
      </c>
      <c r="AG1487" s="189">
        <f>'טבלה מרכזת תקן מקור'!G1487</f>
        <v>120</v>
      </c>
      <c r="AH1487" s="189">
        <f>'טבלה מרכזת תקן מקור'!H1487</f>
        <v>78000</v>
      </c>
    </row>
    <row r="1488" spans="2:34" ht="15" thickBot="1" x14ac:dyDescent="0.25">
      <c r="B1488" s="190" t="str">
        <f>תקן[[#This Row],[סוג מרכז]]</f>
        <v>תשושים-אופק</v>
      </c>
      <c r="C1488" s="190">
        <f>תקן[[#This Row],[גודל מרכז]]</f>
        <v>120</v>
      </c>
      <c r="D1488" s="190" t="str">
        <f>תקן[[#This Row],[סוג פריט]]</f>
        <v>ריהוט</v>
      </c>
      <c r="E1488" s="190" t="str">
        <f>תקן[[#This Row],[קטגוריה]]</f>
        <v>כללי</v>
      </c>
      <c r="F1488" s="177" t="str">
        <f>תקן[[#This Row],[תיאור הפריט]]</f>
        <v>כיסא גלגלים</v>
      </c>
      <c r="G1488" s="190">
        <f>תקן[[#This Row],[עלות פריט]]</f>
        <v>1200</v>
      </c>
      <c r="H1488" s="190">
        <f>תקן[[#This Row],[כמות]]</f>
        <v>1</v>
      </c>
      <c r="I1488" s="190">
        <f>תקן[[#This Row],[סהכ עלות]]</f>
        <v>1200</v>
      </c>
      <c r="J1488" s="191"/>
      <c r="K1488" s="179" t="str">
        <f t="shared" si="263"/>
        <v>כיסא גלגלים</v>
      </c>
      <c r="L1488" s="180"/>
      <c r="M1488" s="181">
        <f t="shared" si="261"/>
        <v>-1</v>
      </c>
      <c r="N1488" s="181">
        <f t="shared" si="262"/>
        <v>0</v>
      </c>
      <c r="O1488" s="180"/>
      <c r="P1488" s="192"/>
      <c r="Q1488" s="185" t="str">
        <f t="shared" si="268"/>
        <v>תשושים-אופק</v>
      </c>
      <c r="R1488" s="185">
        <f t="shared" si="269"/>
        <v>120</v>
      </c>
      <c r="S1488" s="185" t="str">
        <f t="shared" si="270"/>
        <v>ריהוט</v>
      </c>
      <c r="T1488" s="186" t="str">
        <f t="shared" si="271"/>
        <v>כיסא גלגלים</v>
      </c>
      <c r="U1488" s="187">
        <f t="shared" si="265"/>
        <v>0</v>
      </c>
      <c r="V1488" s="181">
        <f t="shared" si="266"/>
        <v>-1</v>
      </c>
      <c r="W1488" s="181">
        <f t="shared" si="267"/>
        <v>1200</v>
      </c>
      <c r="X1488" s="181">
        <f t="shared" si="264"/>
        <v>0</v>
      </c>
      <c r="Y1488" s="193"/>
      <c r="AA1488" s="189" t="str">
        <f>'טבלה מרכזת תקן מקור'!A1488</f>
        <v>תשושים-אופק</v>
      </c>
      <c r="AB1488" s="189">
        <f>'טבלה מרכזת תקן מקור'!B1488</f>
        <v>120</v>
      </c>
      <c r="AC1488" s="189" t="str">
        <f>'טבלה מרכזת תקן מקור'!C1488</f>
        <v>ריהוט</v>
      </c>
      <c r="AD1488" s="189" t="str">
        <f>'טבלה מרכזת תקן מקור'!D1488</f>
        <v>כללי</v>
      </c>
      <c r="AE1488" s="189" t="str">
        <f>'טבלה מרכזת תקן מקור'!E1488</f>
        <v>כיסא גלגלים</v>
      </c>
      <c r="AF1488" s="189">
        <f>'טבלה מרכזת תקן מקור'!F1488</f>
        <v>1200</v>
      </c>
      <c r="AG1488" s="189">
        <f>'טבלה מרכזת תקן מקור'!G1488</f>
        <v>1</v>
      </c>
      <c r="AH1488" s="189">
        <f>'טבלה מרכזת תקן מקור'!H1488</f>
        <v>1200</v>
      </c>
    </row>
    <row r="1489" spans="2:34" ht="15" thickBot="1" x14ac:dyDescent="0.25">
      <c r="B1489" s="190" t="str">
        <f>תקן[[#This Row],[סוג מרכז]]</f>
        <v>תשושים-אופק</v>
      </c>
      <c r="C1489" s="190">
        <f>תקן[[#This Row],[גודל מרכז]]</f>
        <v>120</v>
      </c>
      <c r="D1489" s="190" t="str">
        <f>תקן[[#This Row],[סוג פריט]]</f>
        <v>ריהוט</v>
      </c>
      <c r="E1489" s="190" t="str">
        <f>תקן[[#This Row],[קטגוריה]]</f>
        <v>חצר פעילות ומנוחה</v>
      </c>
      <c r="F1489" s="177" t="str">
        <f>תקן[[#This Row],[תיאור הפריט]]</f>
        <v>כיסא גן</v>
      </c>
      <c r="G1489" s="190">
        <f>תקן[[#This Row],[עלות פריט]]</f>
        <v>200</v>
      </c>
      <c r="H1489" s="190">
        <f>תקן[[#This Row],[כמות]]</f>
        <v>16</v>
      </c>
      <c r="I1489" s="190">
        <f>תקן[[#This Row],[סהכ עלות]]</f>
        <v>3200</v>
      </c>
      <c r="J1489" s="191"/>
      <c r="K1489" s="179" t="str">
        <f t="shared" si="263"/>
        <v>כיסא גן</v>
      </c>
      <c r="L1489" s="180"/>
      <c r="M1489" s="181">
        <f t="shared" si="261"/>
        <v>-16</v>
      </c>
      <c r="N1489" s="181">
        <f t="shared" si="262"/>
        <v>0</v>
      </c>
      <c r="O1489" s="180"/>
      <c r="P1489" s="192"/>
      <c r="Q1489" s="185" t="str">
        <f t="shared" si="268"/>
        <v>תשושים-אופק</v>
      </c>
      <c r="R1489" s="185">
        <f t="shared" si="269"/>
        <v>120</v>
      </c>
      <c r="S1489" s="185" t="str">
        <f t="shared" si="270"/>
        <v>ריהוט</v>
      </c>
      <c r="T1489" s="186" t="str">
        <f t="shared" si="271"/>
        <v>כיסא גן</v>
      </c>
      <c r="U1489" s="187">
        <f t="shared" si="265"/>
        <v>0</v>
      </c>
      <c r="V1489" s="181">
        <f t="shared" si="266"/>
        <v>-16</v>
      </c>
      <c r="W1489" s="181">
        <f t="shared" si="267"/>
        <v>200</v>
      </c>
      <c r="X1489" s="181">
        <f t="shared" si="264"/>
        <v>0</v>
      </c>
      <c r="Y1489" s="193"/>
      <c r="AA1489" s="189" t="str">
        <f>'טבלה מרכזת תקן מקור'!A1489</f>
        <v>תשושים-אופק</v>
      </c>
      <c r="AB1489" s="189">
        <f>'טבלה מרכזת תקן מקור'!B1489</f>
        <v>120</v>
      </c>
      <c r="AC1489" s="189" t="str">
        <f>'טבלה מרכזת תקן מקור'!C1489</f>
        <v>ריהוט</v>
      </c>
      <c r="AD1489" s="189" t="str">
        <f>'טבלה מרכזת תקן מקור'!D1489</f>
        <v>חצר פעילות ומנוחה</v>
      </c>
      <c r="AE1489" s="189" t="str">
        <f>'טבלה מרכזת תקן מקור'!E1489</f>
        <v>כיסא גן</v>
      </c>
      <c r="AF1489" s="189">
        <f>'טבלה מרכזת תקן מקור'!F1489</f>
        <v>200</v>
      </c>
      <c r="AG1489" s="189">
        <f>'טבלה מרכזת תקן מקור'!G1489</f>
        <v>16</v>
      </c>
      <c r="AH1489" s="189">
        <f>'טבלה מרכזת תקן מקור'!H1489</f>
        <v>3200</v>
      </c>
    </row>
    <row r="1490" spans="2:34" ht="15" thickBot="1" x14ac:dyDescent="0.25">
      <c r="B1490" s="190" t="str">
        <f>תקן[[#This Row],[סוג מרכז]]</f>
        <v>תשושים-אופק</v>
      </c>
      <c r="C1490" s="190">
        <f>תקן[[#This Row],[גודל מרכז]]</f>
        <v>120</v>
      </c>
      <c r="D1490" s="190" t="str">
        <f>תקן[[#This Row],[סוג פריט]]</f>
        <v>ריהוט</v>
      </c>
      <c r="E1490" s="190" t="str">
        <f>תקן[[#This Row],[קטגוריה]]</f>
        <v>חדר מחשבים</v>
      </c>
      <c r="F1490" s="177" t="str">
        <f>תקן[[#This Row],[תיאור הפריט]]</f>
        <v>כיסא מחשב</v>
      </c>
      <c r="G1490" s="190">
        <f>תקן[[#This Row],[עלות פריט]]</f>
        <v>450</v>
      </c>
      <c r="H1490" s="190">
        <f>תקן[[#This Row],[כמות]]</f>
        <v>6</v>
      </c>
      <c r="I1490" s="190">
        <f>תקן[[#This Row],[סהכ עלות]]</f>
        <v>2700</v>
      </c>
      <c r="J1490" s="191"/>
      <c r="K1490" s="179" t="str">
        <f t="shared" si="263"/>
        <v>כיסא מחשב</v>
      </c>
      <c r="L1490" s="180"/>
      <c r="M1490" s="181">
        <f t="shared" si="261"/>
        <v>-6</v>
      </c>
      <c r="N1490" s="181">
        <f t="shared" si="262"/>
        <v>0</v>
      </c>
      <c r="O1490" s="180"/>
      <c r="P1490" s="192"/>
      <c r="Q1490" s="185" t="str">
        <f t="shared" si="268"/>
        <v>תשושים-אופק</v>
      </c>
      <c r="R1490" s="185">
        <f t="shared" si="269"/>
        <v>120</v>
      </c>
      <c r="S1490" s="185" t="str">
        <f t="shared" si="270"/>
        <v>ריהוט</v>
      </c>
      <c r="T1490" s="186" t="str">
        <f t="shared" si="271"/>
        <v>כיסא מחשב</v>
      </c>
      <c r="U1490" s="187">
        <f t="shared" si="265"/>
        <v>0</v>
      </c>
      <c r="V1490" s="181">
        <f t="shared" si="266"/>
        <v>-6</v>
      </c>
      <c r="W1490" s="181">
        <f t="shared" si="267"/>
        <v>450</v>
      </c>
      <c r="X1490" s="181">
        <f t="shared" si="264"/>
        <v>0</v>
      </c>
      <c r="Y1490" s="193"/>
      <c r="AA1490" s="189" t="str">
        <f>'טבלה מרכזת תקן מקור'!A1490</f>
        <v>תשושים-אופק</v>
      </c>
      <c r="AB1490" s="189">
        <f>'טבלה מרכזת תקן מקור'!B1490</f>
        <v>120</v>
      </c>
      <c r="AC1490" s="189" t="str">
        <f>'טבלה מרכזת תקן מקור'!C1490</f>
        <v>ריהוט</v>
      </c>
      <c r="AD1490" s="189" t="str">
        <f>'טבלה מרכזת תקן מקור'!D1490</f>
        <v>חדר מחשבים</v>
      </c>
      <c r="AE1490" s="189" t="str">
        <f>'טבלה מרכזת תקן מקור'!E1490</f>
        <v>כיסא מחשב</v>
      </c>
      <c r="AF1490" s="189">
        <f>'טבלה מרכזת תקן מקור'!F1490</f>
        <v>450</v>
      </c>
      <c r="AG1490" s="189">
        <f>'טבלה מרכזת תקן מקור'!G1490</f>
        <v>6</v>
      </c>
      <c r="AH1490" s="189">
        <f>'טבלה מרכזת תקן מקור'!H1490</f>
        <v>2700</v>
      </c>
    </row>
    <row r="1491" spans="2:34" ht="15" thickBot="1" x14ac:dyDescent="0.25">
      <c r="B1491" s="190" t="str">
        <f>תקן[[#This Row],[סוג מרכז]]</f>
        <v>תשושים-אופק</v>
      </c>
      <c r="C1491" s="190">
        <f>תקן[[#This Row],[גודל מרכז]]</f>
        <v>120</v>
      </c>
      <c r="D1491" s="190" t="str">
        <f>תקן[[#This Row],[סוג פריט]]</f>
        <v>ריהוט</v>
      </c>
      <c r="E1491" s="190" t="str">
        <f>תקן[[#This Row],[קטגוריה]]</f>
        <v>חדר מנהל</v>
      </c>
      <c r="F1491" s="177" t="str">
        <f>תקן[[#This Row],[תיאור הפריט]]</f>
        <v>כיסא מנהל</v>
      </c>
      <c r="G1491" s="190">
        <f>תקן[[#This Row],[עלות פריט]]</f>
        <v>1200</v>
      </c>
      <c r="H1491" s="190">
        <f>תקן[[#This Row],[כמות]]</f>
        <v>1</v>
      </c>
      <c r="I1491" s="190">
        <f>תקן[[#This Row],[סהכ עלות]]</f>
        <v>1200</v>
      </c>
      <c r="J1491" s="191"/>
      <c r="K1491" s="179" t="str">
        <f t="shared" si="263"/>
        <v>כיסא מנהל</v>
      </c>
      <c r="L1491" s="180"/>
      <c r="M1491" s="181">
        <f t="shared" si="261"/>
        <v>-1</v>
      </c>
      <c r="N1491" s="181">
        <f t="shared" si="262"/>
        <v>0</v>
      </c>
      <c r="O1491" s="180"/>
      <c r="P1491" s="192"/>
      <c r="Q1491" s="185" t="str">
        <f t="shared" si="268"/>
        <v>תשושים-אופק</v>
      </c>
      <c r="R1491" s="185">
        <f t="shared" si="269"/>
        <v>120</v>
      </c>
      <c r="S1491" s="185" t="str">
        <f t="shared" si="270"/>
        <v>ריהוט</v>
      </c>
      <c r="T1491" s="186" t="str">
        <f t="shared" si="271"/>
        <v>כיסא מנהל</v>
      </c>
      <c r="U1491" s="187">
        <f t="shared" si="265"/>
        <v>0</v>
      </c>
      <c r="V1491" s="181">
        <f t="shared" si="266"/>
        <v>-1</v>
      </c>
      <c r="W1491" s="181">
        <f t="shared" si="267"/>
        <v>1200</v>
      </c>
      <c r="X1491" s="181">
        <f t="shared" si="264"/>
        <v>0</v>
      </c>
      <c r="Y1491" s="193"/>
      <c r="AA1491" s="189" t="str">
        <f>'טבלה מרכזת תקן מקור'!A1491</f>
        <v>תשושים-אופק</v>
      </c>
      <c r="AB1491" s="189">
        <f>'טבלה מרכזת תקן מקור'!B1491</f>
        <v>120</v>
      </c>
      <c r="AC1491" s="189" t="str">
        <f>'טבלה מרכזת תקן מקור'!C1491</f>
        <v>ריהוט</v>
      </c>
      <c r="AD1491" s="189" t="str">
        <f>'טבלה מרכזת תקן מקור'!D1491</f>
        <v>חדר מנהל</v>
      </c>
      <c r="AE1491" s="189" t="str">
        <f>'טבלה מרכזת תקן מקור'!E1491</f>
        <v>כיסא מנהל</v>
      </c>
      <c r="AF1491" s="189">
        <f>'טבלה מרכזת תקן מקור'!F1491</f>
        <v>1200</v>
      </c>
      <c r="AG1491" s="189">
        <f>'טבלה מרכזת תקן מקור'!G1491</f>
        <v>1</v>
      </c>
      <c r="AH1491" s="189">
        <f>'טבלה מרכזת תקן מקור'!H1491</f>
        <v>1200</v>
      </c>
    </row>
    <row r="1492" spans="2:34" ht="15" thickBot="1" x14ac:dyDescent="0.25">
      <c r="B1492" s="190" t="str">
        <f>תקן[[#This Row],[סוג מרכז]]</f>
        <v>תשושים-אופק</v>
      </c>
      <c r="C1492" s="190">
        <f>תקן[[#This Row],[גודל מרכז]]</f>
        <v>120</v>
      </c>
      <c r="D1492" s="190" t="str">
        <f>תקן[[#This Row],[סוג פריט]]</f>
        <v>ריהוט</v>
      </c>
      <c r="E1492" s="190" t="str">
        <f>תקן[[#This Row],[קטגוריה]]</f>
        <v>אולם כניסה</v>
      </c>
      <c r="F1492" s="177" t="str">
        <f>תקן[[#This Row],[תיאור הפריט]]</f>
        <v>כיסא פעילות/עובד</v>
      </c>
      <c r="G1492" s="190">
        <f>תקן[[#This Row],[עלות פריט]]</f>
        <v>450</v>
      </c>
      <c r="H1492" s="190">
        <f>תקן[[#This Row],[כמות]]</f>
        <v>12</v>
      </c>
      <c r="I1492" s="190">
        <f>תקן[[#This Row],[סהכ עלות]]</f>
        <v>5400</v>
      </c>
      <c r="J1492" s="191"/>
      <c r="K1492" s="179" t="str">
        <f t="shared" si="263"/>
        <v>כיסא פעילות/עובד</v>
      </c>
      <c r="L1492" s="180"/>
      <c r="M1492" s="181">
        <f t="shared" si="261"/>
        <v>-12</v>
      </c>
      <c r="N1492" s="181">
        <f t="shared" si="262"/>
        <v>0</v>
      </c>
      <c r="O1492" s="180"/>
      <c r="P1492" s="192"/>
      <c r="Q1492" s="185" t="str">
        <f t="shared" si="268"/>
        <v>תשושים-אופק</v>
      </c>
      <c r="R1492" s="185">
        <f t="shared" si="269"/>
        <v>120</v>
      </c>
      <c r="S1492" s="185" t="str">
        <f t="shared" si="270"/>
        <v>ריהוט</v>
      </c>
      <c r="T1492" s="186" t="str">
        <f t="shared" si="271"/>
        <v>כיסא פעילות/עובד</v>
      </c>
      <c r="U1492" s="187">
        <f t="shared" si="265"/>
        <v>0</v>
      </c>
      <c r="V1492" s="181">
        <f t="shared" si="266"/>
        <v>-12</v>
      </c>
      <c r="W1492" s="181">
        <f t="shared" si="267"/>
        <v>450</v>
      </c>
      <c r="X1492" s="181">
        <f t="shared" si="264"/>
        <v>0</v>
      </c>
      <c r="Y1492" s="193"/>
      <c r="AA1492" s="189" t="str">
        <f>'טבלה מרכזת תקן מקור'!A1492</f>
        <v>תשושים-אופק</v>
      </c>
      <c r="AB1492" s="189">
        <f>'טבלה מרכזת תקן מקור'!B1492</f>
        <v>120</v>
      </c>
      <c r="AC1492" s="189" t="str">
        <f>'טבלה מרכזת תקן מקור'!C1492</f>
        <v>ריהוט</v>
      </c>
      <c r="AD1492" s="189" t="str">
        <f>'טבלה מרכזת תקן מקור'!D1492</f>
        <v>אולם כניסה</v>
      </c>
      <c r="AE1492" s="189" t="str">
        <f>'טבלה מרכזת תקן מקור'!E1492</f>
        <v>כיסא פעילות/עובד</v>
      </c>
      <c r="AF1492" s="189">
        <f>'טבלה מרכזת תקן מקור'!F1492</f>
        <v>450</v>
      </c>
      <c r="AG1492" s="189">
        <f>'טבלה מרכזת תקן מקור'!G1492</f>
        <v>12</v>
      </c>
      <c r="AH1492" s="189">
        <f>'טבלה מרכזת תקן מקור'!H1492</f>
        <v>5400</v>
      </c>
    </row>
    <row r="1493" spans="2:34" ht="15" thickBot="1" x14ac:dyDescent="0.25">
      <c r="B1493" s="190" t="str">
        <f>תקן[[#This Row],[סוג מרכז]]</f>
        <v>תשושים-אופק</v>
      </c>
      <c r="C1493" s="190">
        <f>תקן[[#This Row],[גודל מרכז]]</f>
        <v>120</v>
      </c>
      <c r="D1493" s="190" t="str">
        <f>תקן[[#This Row],[סוג פריט]]</f>
        <v>ריהוט</v>
      </c>
      <c r="E1493" s="190" t="str">
        <f>תקן[[#This Row],[קטגוריה]]</f>
        <v>חדר מזכירות וקבלה</v>
      </c>
      <c r="F1493" s="177" t="str">
        <f>תקן[[#This Row],[תיאור הפריט]]</f>
        <v>כיסא פעילות/עובד</v>
      </c>
      <c r="G1493" s="190">
        <f>תקן[[#This Row],[עלות פריט]]</f>
        <v>450</v>
      </c>
      <c r="H1493" s="190">
        <f>תקן[[#This Row],[כמות]]</f>
        <v>2</v>
      </c>
      <c r="I1493" s="190">
        <f>תקן[[#This Row],[סהכ עלות]]</f>
        <v>900</v>
      </c>
      <c r="J1493" s="191"/>
      <c r="K1493" s="179" t="str">
        <f t="shared" si="263"/>
        <v>כיסא פעילות/עובד</v>
      </c>
      <c r="L1493" s="180"/>
      <c r="M1493" s="181">
        <f t="shared" si="261"/>
        <v>-2</v>
      </c>
      <c r="N1493" s="181">
        <f t="shared" si="262"/>
        <v>0</v>
      </c>
      <c r="O1493" s="180"/>
      <c r="P1493" s="192"/>
      <c r="Q1493" s="185" t="str">
        <f t="shared" si="268"/>
        <v>תשושים-אופק</v>
      </c>
      <c r="R1493" s="185">
        <f t="shared" si="269"/>
        <v>120</v>
      </c>
      <c r="S1493" s="185" t="str">
        <f t="shared" si="270"/>
        <v>ריהוט</v>
      </c>
      <c r="T1493" s="186" t="str">
        <f t="shared" si="271"/>
        <v>כיסא פעילות/עובד</v>
      </c>
      <c r="U1493" s="187">
        <f t="shared" si="265"/>
        <v>0</v>
      </c>
      <c r="V1493" s="181">
        <f t="shared" si="266"/>
        <v>-2</v>
      </c>
      <c r="W1493" s="181">
        <f t="shared" si="267"/>
        <v>450</v>
      </c>
      <c r="X1493" s="181">
        <f t="shared" si="264"/>
        <v>0</v>
      </c>
      <c r="Y1493" s="193"/>
      <c r="AA1493" s="189" t="str">
        <f>'טבלה מרכזת תקן מקור'!A1493</f>
        <v>תשושים-אופק</v>
      </c>
      <c r="AB1493" s="189">
        <f>'טבלה מרכזת תקן מקור'!B1493</f>
        <v>120</v>
      </c>
      <c r="AC1493" s="189" t="str">
        <f>'טבלה מרכזת תקן מקור'!C1493</f>
        <v>ריהוט</v>
      </c>
      <c r="AD1493" s="189" t="str">
        <f>'טבלה מרכזת תקן מקור'!D1493</f>
        <v>חדר מזכירות וקבלה</v>
      </c>
      <c r="AE1493" s="189" t="str">
        <f>'טבלה מרכזת תקן מקור'!E1493</f>
        <v>כיסא פעילות/עובד</v>
      </c>
      <c r="AF1493" s="189">
        <f>'טבלה מרכזת תקן מקור'!F1493</f>
        <v>450</v>
      </c>
      <c r="AG1493" s="189">
        <f>'טבלה מרכזת תקן מקור'!G1493</f>
        <v>2</v>
      </c>
      <c r="AH1493" s="189">
        <f>'טבלה מרכזת תקן מקור'!H1493</f>
        <v>900</v>
      </c>
    </row>
    <row r="1494" spans="2:34" ht="15" thickBot="1" x14ac:dyDescent="0.25">
      <c r="B1494" s="190" t="str">
        <f>תקן[[#This Row],[סוג מרכז]]</f>
        <v>תשושים-אופק</v>
      </c>
      <c r="C1494" s="190">
        <f>תקן[[#This Row],[גודל מרכז]]</f>
        <v>120</v>
      </c>
      <c r="D1494" s="190" t="str">
        <f>תקן[[#This Row],[סוג פריט]]</f>
        <v>ריהוט</v>
      </c>
      <c r="E1494" s="190" t="str">
        <f>תקן[[#This Row],[קטגוריה]]</f>
        <v>חדר מנהל</v>
      </c>
      <c r="F1494" s="177" t="str">
        <f>תקן[[#This Row],[תיאור הפריט]]</f>
        <v>כיסא פעילות/עובד</v>
      </c>
      <c r="G1494" s="190">
        <f>תקן[[#This Row],[עלות פריט]]</f>
        <v>450</v>
      </c>
      <c r="H1494" s="190">
        <f>תקן[[#This Row],[כמות]]</f>
        <v>2</v>
      </c>
      <c r="I1494" s="190">
        <f>תקן[[#This Row],[סהכ עלות]]</f>
        <v>900</v>
      </c>
      <c r="J1494" s="191"/>
      <c r="K1494" s="179" t="str">
        <f t="shared" si="263"/>
        <v>כיסא פעילות/עובד</v>
      </c>
      <c r="L1494" s="180"/>
      <c r="M1494" s="181">
        <f t="shared" si="261"/>
        <v>-2</v>
      </c>
      <c r="N1494" s="181">
        <f t="shared" si="262"/>
        <v>0</v>
      </c>
      <c r="O1494" s="180"/>
      <c r="P1494" s="192"/>
      <c r="Q1494" s="185" t="str">
        <f t="shared" si="268"/>
        <v>תשושים-אופק</v>
      </c>
      <c r="R1494" s="185">
        <f t="shared" si="269"/>
        <v>120</v>
      </c>
      <c r="S1494" s="185" t="str">
        <f t="shared" si="270"/>
        <v>ריהוט</v>
      </c>
      <c r="T1494" s="186" t="str">
        <f t="shared" si="271"/>
        <v>כיסא פעילות/עובד</v>
      </c>
      <c r="U1494" s="187">
        <f t="shared" si="265"/>
        <v>0</v>
      </c>
      <c r="V1494" s="181">
        <f t="shared" si="266"/>
        <v>-2</v>
      </c>
      <c r="W1494" s="181">
        <f t="shared" si="267"/>
        <v>450</v>
      </c>
      <c r="X1494" s="181">
        <f t="shared" si="264"/>
        <v>0</v>
      </c>
      <c r="Y1494" s="193"/>
      <c r="AA1494" s="189" t="str">
        <f>'טבלה מרכזת תקן מקור'!A1494</f>
        <v>תשושים-אופק</v>
      </c>
      <c r="AB1494" s="189">
        <f>'טבלה מרכזת תקן מקור'!B1494</f>
        <v>120</v>
      </c>
      <c r="AC1494" s="189" t="str">
        <f>'טבלה מרכזת תקן מקור'!C1494</f>
        <v>ריהוט</v>
      </c>
      <c r="AD1494" s="189" t="str">
        <f>'טבלה מרכזת תקן מקור'!D1494</f>
        <v>חדר מנהל</v>
      </c>
      <c r="AE1494" s="189" t="str">
        <f>'טבלה מרכזת תקן מקור'!E1494</f>
        <v>כיסא פעילות/עובד</v>
      </c>
      <c r="AF1494" s="189">
        <f>'טבלה מרכזת תקן מקור'!F1494</f>
        <v>450</v>
      </c>
      <c r="AG1494" s="189">
        <f>'טבלה מרכזת תקן מקור'!G1494</f>
        <v>2</v>
      </c>
      <c r="AH1494" s="189">
        <f>'טבלה מרכזת תקן מקור'!H1494</f>
        <v>900</v>
      </c>
    </row>
    <row r="1495" spans="2:34" ht="15" thickBot="1" x14ac:dyDescent="0.25">
      <c r="B1495" s="190" t="str">
        <f>תקן[[#This Row],[סוג מרכז]]</f>
        <v>תשושים-אופק</v>
      </c>
      <c r="C1495" s="190">
        <f>תקן[[#This Row],[גודל מרכז]]</f>
        <v>120</v>
      </c>
      <c r="D1495" s="190" t="str">
        <f>תקן[[#This Row],[סוג פריט]]</f>
        <v>ריהוט</v>
      </c>
      <c r="E1495" s="190" t="str">
        <f>תקן[[#This Row],[קטגוריה]]</f>
        <v>חדרי פעילות/תעסוקה</v>
      </c>
      <c r="F1495" s="177" t="str">
        <f>תקן[[#This Row],[תיאור הפריט]]</f>
        <v>כיסא פעילות/עובד</v>
      </c>
      <c r="G1495" s="190">
        <f>תקן[[#This Row],[עלות פריט]]</f>
        <v>450</v>
      </c>
      <c r="H1495" s="190">
        <f>תקן[[#This Row],[כמות]]</f>
        <v>120</v>
      </c>
      <c r="I1495" s="190">
        <f>תקן[[#This Row],[סהכ עלות]]</f>
        <v>54000</v>
      </c>
      <c r="J1495" s="191"/>
      <c r="K1495" s="179" t="str">
        <f t="shared" si="263"/>
        <v>כיסא פעילות/עובד</v>
      </c>
      <c r="L1495" s="180"/>
      <c r="M1495" s="181">
        <f t="shared" si="261"/>
        <v>-120</v>
      </c>
      <c r="N1495" s="181">
        <f t="shared" si="262"/>
        <v>0</v>
      </c>
      <c r="O1495" s="180"/>
      <c r="P1495" s="192"/>
      <c r="Q1495" s="185" t="str">
        <f t="shared" si="268"/>
        <v>תשושים-אופק</v>
      </c>
      <c r="R1495" s="185">
        <f t="shared" si="269"/>
        <v>120</v>
      </c>
      <c r="S1495" s="185" t="str">
        <f t="shared" si="270"/>
        <v>ריהוט</v>
      </c>
      <c r="T1495" s="186" t="str">
        <f t="shared" si="271"/>
        <v>כיסא פעילות/עובד</v>
      </c>
      <c r="U1495" s="187">
        <f t="shared" si="265"/>
        <v>0</v>
      </c>
      <c r="V1495" s="181">
        <f t="shared" si="266"/>
        <v>-120</v>
      </c>
      <c r="W1495" s="181">
        <f t="shared" si="267"/>
        <v>450</v>
      </c>
      <c r="X1495" s="181">
        <f t="shared" si="264"/>
        <v>0</v>
      </c>
      <c r="Y1495" s="193"/>
      <c r="AA1495" s="189" t="str">
        <f>'טבלה מרכזת תקן מקור'!A1495</f>
        <v>תשושים-אופק</v>
      </c>
      <c r="AB1495" s="189">
        <f>'טבלה מרכזת תקן מקור'!B1495</f>
        <v>120</v>
      </c>
      <c r="AC1495" s="189" t="str">
        <f>'טבלה מרכזת תקן מקור'!C1495</f>
        <v>ריהוט</v>
      </c>
      <c r="AD1495" s="189" t="str">
        <f>'טבלה מרכזת תקן מקור'!D1495</f>
        <v>חדרי פעילות/תעסוקה</v>
      </c>
      <c r="AE1495" s="189" t="str">
        <f>'טבלה מרכזת תקן מקור'!E1495</f>
        <v>כיסא פעילות/עובד</v>
      </c>
      <c r="AF1495" s="189">
        <f>'טבלה מרכזת תקן מקור'!F1495</f>
        <v>450</v>
      </c>
      <c r="AG1495" s="189">
        <f>'טבלה מרכזת תקן מקור'!G1495</f>
        <v>120</v>
      </c>
      <c r="AH1495" s="189">
        <f>'טבלה מרכזת תקן מקור'!H1495</f>
        <v>54000</v>
      </c>
    </row>
    <row r="1496" spans="2:34" ht="15" thickBot="1" x14ac:dyDescent="0.25">
      <c r="B1496" s="190" t="str">
        <f>תקן[[#This Row],[סוג מרכז]]</f>
        <v>תשושים-אופק</v>
      </c>
      <c r="C1496" s="190">
        <f>תקן[[#This Row],[גודל מרכז]]</f>
        <v>120</v>
      </c>
      <c r="D1496" s="190" t="str">
        <f>תקן[[#This Row],[סוג פריט]]</f>
        <v>ריהוט</v>
      </c>
      <c r="E1496" s="190" t="str">
        <f>תקן[[#This Row],[קטגוריה]]</f>
        <v>חדרי צוות/רב תחומי</v>
      </c>
      <c r="F1496" s="177" t="str">
        <f>תקן[[#This Row],[תיאור הפריט]]</f>
        <v>כיסא פעילות/עובד</v>
      </c>
      <c r="G1496" s="190">
        <f>תקן[[#This Row],[עלות פריט]]</f>
        <v>450</v>
      </c>
      <c r="H1496" s="190">
        <f>תקן[[#This Row],[כמות]]</f>
        <v>20</v>
      </c>
      <c r="I1496" s="190">
        <f>תקן[[#This Row],[סהכ עלות]]</f>
        <v>9000</v>
      </c>
      <c r="J1496" s="191"/>
      <c r="K1496" s="179" t="str">
        <f t="shared" si="263"/>
        <v>כיסא פעילות/עובד</v>
      </c>
      <c r="L1496" s="180"/>
      <c r="M1496" s="181">
        <f t="shared" si="261"/>
        <v>-20</v>
      </c>
      <c r="N1496" s="181">
        <f t="shared" si="262"/>
        <v>0</v>
      </c>
      <c r="O1496" s="180"/>
      <c r="P1496" s="192"/>
      <c r="Q1496" s="185" t="str">
        <f t="shared" si="268"/>
        <v>תשושים-אופק</v>
      </c>
      <c r="R1496" s="185">
        <f t="shared" si="269"/>
        <v>120</v>
      </c>
      <c r="S1496" s="185" t="str">
        <f t="shared" si="270"/>
        <v>ריהוט</v>
      </c>
      <c r="T1496" s="186" t="str">
        <f t="shared" si="271"/>
        <v>כיסא פעילות/עובד</v>
      </c>
      <c r="U1496" s="187">
        <f t="shared" si="265"/>
        <v>0</v>
      </c>
      <c r="V1496" s="181">
        <f t="shared" si="266"/>
        <v>-20</v>
      </c>
      <c r="W1496" s="181">
        <f t="shared" si="267"/>
        <v>450</v>
      </c>
      <c r="X1496" s="181">
        <f t="shared" si="264"/>
        <v>0</v>
      </c>
      <c r="Y1496" s="193"/>
      <c r="AA1496" s="189" t="str">
        <f>'טבלה מרכזת תקן מקור'!A1496</f>
        <v>תשושים-אופק</v>
      </c>
      <c r="AB1496" s="189">
        <f>'טבלה מרכזת תקן מקור'!B1496</f>
        <v>120</v>
      </c>
      <c r="AC1496" s="189" t="str">
        <f>'טבלה מרכזת תקן מקור'!C1496</f>
        <v>ריהוט</v>
      </c>
      <c r="AD1496" s="189" t="str">
        <f>'טבלה מרכזת תקן מקור'!D1496</f>
        <v>חדרי צוות/רב תחומי</v>
      </c>
      <c r="AE1496" s="189" t="str">
        <f>'טבלה מרכזת תקן מקור'!E1496</f>
        <v>כיסא פעילות/עובד</v>
      </c>
      <c r="AF1496" s="189">
        <f>'טבלה מרכזת תקן מקור'!F1496</f>
        <v>450</v>
      </c>
      <c r="AG1496" s="189">
        <f>'טבלה מרכזת תקן מקור'!G1496</f>
        <v>20</v>
      </c>
      <c r="AH1496" s="189">
        <f>'טבלה מרכזת תקן מקור'!H1496</f>
        <v>9000</v>
      </c>
    </row>
    <row r="1497" spans="2:34" ht="29.25" thickBot="1" x14ac:dyDescent="0.25">
      <c r="B1497" s="190" t="str">
        <f>תקן[[#This Row],[סוג מרכז]]</f>
        <v>תשושים-אופק</v>
      </c>
      <c r="C1497" s="190">
        <f>תקן[[#This Row],[גודל מרכז]]</f>
        <v>120</v>
      </c>
      <c r="D1497" s="190" t="str">
        <f>תקן[[#This Row],[סוג פריט]]</f>
        <v>ריהוט</v>
      </c>
      <c r="E1497" s="190" t="str">
        <f>תקן[[#This Row],[קטגוריה]]</f>
        <v>חדר רחצה</v>
      </c>
      <c r="F1497" s="177" t="str">
        <f>תקן[[#This Row],[תיאור הפריט]]</f>
        <v>כיסא רחצה תיקני על גלגלים</v>
      </c>
      <c r="G1497" s="190">
        <f>תקן[[#This Row],[עלות פריט]]</f>
        <v>1200</v>
      </c>
      <c r="H1497" s="190">
        <f>תקן[[#This Row],[כמות]]</f>
        <v>2</v>
      </c>
      <c r="I1497" s="190">
        <f>תקן[[#This Row],[סהכ עלות]]</f>
        <v>2400</v>
      </c>
      <c r="J1497" s="191"/>
      <c r="K1497" s="179" t="str">
        <f t="shared" si="263"/>
        <v>כיסא רחצה תיקני על גלגלים</v>
      </c>
      <c r="L1497" s="180"/>
      <c r="M1497" s="181">
        <f t="shared" si="261"/>
        <v>-2</v>
      </c>
      <c r="N1497" s="181">
        <f t="shared" si="262"/>
        <v>0</v>
      </c>
      <c r="O1497" s="180"/>
      <c r="P1497" s="192"/>
      <c r="Q1497" s="185" t="str">
        <f t="shared" si="268"/>
        <v>תשושים-אופק</v>
      </c>
      <c r="R1497" s="185">
        <f t="shared" si="269"/>
        <v>120</v>
      </c>
      <c r="S1497" s="185" t="str">
        <f t="shared" si="270"/>
        <v>ריהוט</v>
      </c>
      <c r="T1497" s="186" t="str">
        <f t="shared" si="271"/>
        <v>כיסא רחצה תיקני על גלגלים</v>
      </c>
      <c r="U1497" s="187">
        <f t="shared" si="265"/>
        <v>0</v>
      </c>
      <c r="V1497" s="181">
        <f t="shared" si="266"/>
        <v>-2</v>
      </c>
      <c r="W1497" s="181">
        <f t="shared" si="267"/>
        <v>1200</v>
      </c>
      <c r="X1497" s="181">
        <f t="shared" si="264"/>
        <v>0</v>
      </c>
      <c r="Y1497" s="193"/>
      <c r="AA1497" s="189" t="str">
        <f>'טבלה מרכזת תקן מקור'!A1497</f>
        <v>תשושים-אופק</v>
      </c>
      <c r="AB1497" s="189">
        <f>'טבלה מרכזת תקן מקור'!B1497</f>
        <v>120</v>
      </c>
      <c r="AC1497" s="189" t="str">
        <f>'טבלה מרכזת תקן מקור'!C1497</f>
        <v>ריהוט</v>
      </c>
      <c r="AD1497" s="189" t="str">
        <f>'טבלה מרכזת תקן מקור'!D1497</f>
        <v>חדר רחצה</v>
      </c>
      <c r="AE1497" s="189" t="str">
        <f>'טבלה מרכזת תקן מקור'!E1497</f>
        <v>כיסא רחצה תיקני על גלגלים</v>
      </c>
      <c r="AF1497" s="189">
        <f>'טבלה מרכזת תקן מקור'!F1497</f>
        <v>1200</v>
      </c>
      <c r="AG1497" s="189">
        <f>'טבלה מרכזת תקן מקור'!G1497</f>
        <v>2</v>
      </c>
      <c r="AH1497" s="189">
        <f>'טבלה מרכזת תקן מקור'!H1497</f>
        <v>2400</v>
      </c>
    </row>
    <row r="1498" spans="2:34" ht="15" thickBot="1" x14ac:dyDescent="0.25">
      <c r="B1498" s="190" t="str">
        <f>תקן[[#This Row],[סוג מרכז]]</f>
        <v>תשושים-אופק</v>
      </c>
      <c r="C1498" s="190">
        <f>תקן[[#This Row],[גודל מרכז]]</f>
        <v>120</v>
      </c>
      <c r="D1498" s="190" t="str">
        <f>תקן[[#This Row],[סוג פריט]]</f>
        <v>ריהוט</v>
      </c>
      <c r="E1498" s="190" t="str">
        <f>תקן[[#This Row],[קטגוריה]]</f>
        <v>כללי</v>
      </c>
      <c r="F1498" s="177" t="str">
        <f>תקן[[#This Row],[תיאור הפריט]]</f>
        <v>כספת</v>
      </c>
      <c r="G1498" s="190">
        <f>תקן[[#This Row],[עלות פריט]]</f>
        <v>800</v>
      </c>
      <c r="H1498" s="190">
        <f>תקן[[#This Row],[כמות]]</f>
        <v>2</v>
      </c>
      <c r="I1498" s="190">
        <f>תקן[[#This Row],[סהכ עלות]]</f>
        <v>1600</v>
      </c>
      <c r="J1498" s="191"/>
      <c r="K1498" s="179" t="str">
        <f t="shared" si="263"/>
        <v>כספת</v>
      </c>
      <c r="L1498" s="180"/>
      <c r="M1498" s="181">
        <f t="shared" si="261"/>
        <v>-2</v>
      </c>
      <c r="N1498" s="181">
        <f t="shared" si="262"/>
        <v>0</v>
      </c>
      <c r="O1498" s="180"/>
      <c r="P1498" s="192"/>
      <c r="Q1498" s="185" t="str">
        <f t="shared" si="268"/>
        <v>תשושים-אופק</v>
      </c>
      <c r="R1498" s="185">
        <f t="shared" si="269"/>
        <v>120</v>
      </c>
      <c r="S1498" s="185" t="str">
        <f t="shared" si="270"/>
        <v>ריהוט</v>
      </c>
      <c r="T1498" s="186" t="str">
        <f t="shared" si="271"/>
        <v>כספת</v>
      </c>
      <c r="U1498" s="187">
        <f t="shared" si="265"/>
        <v>0</v>
      </c>
      <c r="V1498" s="181">
        <f t="shared" si="266"/>
        <v>-2</v>
      </c>
      <c r="W1498" s="181">
        <f t="shared" si="267"/>
        <v>800</v>
      </c>
      <c r="X1498" s="181">
        <f t="shared" si="264"/>
        <v>0</v>
      </c>
      <c r="Y1498" s="193"/>
      <c r="AA1498" s="189" t="str">
        <f>'טבלה מרכזת תקן מקור'!A1498</f>
        <v>תשושים-אופק</v>
      </c>
      <c r="AB1498" s="189">
        <f>'טבלה מרכזת תקן מקור'!B1498</f>
        <v>120</v>
      </c>
      <c r="AC1498" s="189" t="str">
        <f>'טבלה מרכזת תקן מקור'!C1498</f>
        <v>ריהוט</v>
      </c>
      <c r="AD1498" s="189" t="str">
        <f>'טבלה מרכזת תקן מקור'!D1498</f>
        <v>כללי</v>
      </c>
      <c r="AE1498" s="189" t="str">
        <f>'טבלה מרכזת תקן מקור'!E1498</f>
        <v>כספת</v>
      </c>
      <c r="AF1498" s="189">
        <f>'טבלה מרכזת תקן מקור'!F1498</f>
        <v>800</v>
      </c>
      <c r="AG1498" s="189">
        <f>'טבלה מרכזת תקן מקור'!G1498</f>
        <v>2</v>
      </c>
      <c r="AH1498" s="189">
        <f>'טבלה מרכזת תקן מקור'!H1498</f>
        <v>1600</v>
      </c>
    </row>
    <row r="1499" spans="2:34" ht="15" thickBot="1" x14ac:dyDescent="0.25">
      <c r="B1499" s="190" t="str">
        <f>תקן[[#This Row],[סוג מרכז]]</f>
        <v>תשושים-אופק</v>
      </c>
      <c r="C1499" s="190">
        <f>תקן[[#This Row],[גודל מרכז]]</f>
        <v>120</v>
      </c>
      <c r="D1499" s="190" t="str">
        <f>תקן[[#This Row],[סוג פריט]]</f>
        <v>ריהוט</v>
      </c>
      <c r="E1499" s="190" t="str">
        <f>תקן[[#This Row],[קטגוריה]]</f>
        <v>חדר רחצה</v>
      </c>
      <c r="F1499" s="177" t="str">
        <f>תקן[[#This Row],[תיאור הפריט]]</f>
        <v>מדף להנחת אביזרים</v>
      </c>
      <c r="G1499" s="190">
        <f>תקן[[#This Row],[עלות פריט]]</f>
        <v>350</v>
      </c>
      <c r="H1499" s="190">
        <f>תקן[[#This Row],[כמות]]</f>
        <v>2</v>
      </c>
      <c r="I1499" s="190">
        <f>תקן[[#This Row],[סהכ עלות]]</f>
        <v>700</v>
      </c>
      <c r="J1499" s="191"/>
      <c r="K1499" s="179" t="str">
        <f t="shared" si="263"/>
        <v>מדף להנחת אביזרים</v>
      </c>
      <c r="L1499" s="180"/>
      <c r="M1499" s="181">
        <f t="shared" si="261"/>
        <v>-2</v>
      </c>
      <c r="N1499" s="181">
        <f t="shared" si="262"/>
        <v>0</v>
      </c>
      <c r="O1499" s="180"/>
      <c r="P1499" s="192"/>
      <c r="Q1499" s="185" t="str">
        <f t="shared" si="268"/>
        <v>תשושים-אופק</v>
      </c>
      <c r="R1499" s="185">
        <f t="shared" si="269"/>
        <v>120</v>
      </c>
      <c r="S1499" s="185" t="str">
        <f t="shared" si="270"/>
        <v>ריהוט</v>
      </c>
      <c r="T1499" s="186" t="str">
        <f t="shared" si="271"/>
        <v>מדף להנחת אביזרים</v>
      </c>
      <c r="U1499" s="187">
        <f t="shared" si="265"/>
        <v>0</v>
      </c>
      <c r="V1499" s="181">
        <f t="shared" si="266"/>
        <v>-2</v>
      </c>
      <c r="W1499" s="181">
        <f t="shared" si="267"/>
        <v>350</v>
      </c>
      <c r="X1499" s="181">
        <f t="shared" si="264"/>
        <v>0</v>
      </c>
      <c r="Y1499" s="193"/>
      <c r="AA1499" s="189" t="str">
        <f>'טבלה מרכזת תקן מקור'!A1499</f>
        <v>תשושים-אופק</v>
      </c>
      <c r="AB1499" s="189">
        <f>'טבלה מרכזת תקן מקור'!B1499</f>
        <v>120</v>
      </c>
      <c r="AC1499" s="189" t="str">
        <f>'טבלה מרכזת תקן מקור'!C1499</f>
        <v>ריהוט</v>
      </c>
      <c r="AD1499" s="189" t="str">
        <f>'טבלה מרכזת תקן מקור'!D1499</f>
        <v>חדר רחצה</v>
      </c>
      <c r="AE1499" s="189" t="str">
        <f>'טבלה מרכזת תקן מקור'!E1499</f>
        <v>מדף להנחת אביזרים</v>
      </c>
      <c r="AF1499" s="189">
        <f>'טבלה מרכזת תקן מקור'!F1499</f>
        <v>350</v>
      </c>
      <c r="AG1499" s="189">
        <f>'טבלה מרכזת תקן מקור'!G1499</f>
        <v>2</v>
      </c>
      <c r="AH1499" s="189">
        <f>'טבלה מרכזת תקן מקור'!H1499</f>
        <v>700</v>
      </c>
    </row>
    <row r="1500" spans="2:34" ht="15" thickBot="1" x14ac:dyDescent="0.25">
      <c r="B1500" s="190" t="str">
        <f>תקן[[#This Row],[סוג מרכז]]</f>
        <v>תשושים-אופק</v>
      </c>
      <c r="C1500" s="190">
        <f>תקן[[#This Row],[גודל מרכז]]</f>
        <v>120</v>
      </c>
      <c r="D1500" s="190" t="str">
        <f>תקן[[#This Row],[סוג פריט]]</f>
        <v>ריהוט</v>
      </c>
      <c r="E1500" s="190" t="str">
        <f>תקן[[#This Row],[קטגוריה]]</f>
        <v>חדר מנוחה</v>
      </c>
      <c r="F1500" s="177" t="str">
        <f>תקן[[#This Row],[תיאור הפריט]]</f>
        <v>מיטה + מזרון לטקס</v>
      </c>
      <c r="G1500" s="190">
        <f>תקן[[#This Row],[עלות פריט]]</f>
        <v>1500</v>
      </c>
      <c r="H1500" s="190">
        <f>תקן[[#This Row],[כמות]]</f>
        <v>1</v>
      </c>
      <c r="I1500" s="190">
        <f>תקן[[#This Row],[סהכ עלות]]</f>
        <v>1500</v>
      </c>
      <c r="J1500" s="191"/>
      <c r="K1500" s="179" t="str">
        <f t="shared" si="263"/>
        <v>מיטה + מזרון לטקס</v>
      </c>
      <c r="L1500" s="180"/>
      <c r="M1500" s="181">
        <f t="shared" si="261"/>
        <v>-1</v>
      </c>
      <c r="N1500" s="181">
        <f t="shared" si="262"/>
        <v>0</v>
      </c>
      <c r="O1500" s="180"/>
      <c r="P1500" s="192"/>
      <c r="Q1500" s="185" t="str">
        <f t="shared" si="268"/>
        <v>תשושים-אופק</v>
      </c>
      <c r="R1500" s="185">
        <f t="shared" si="269"/>
        <v>120</v>
      </c>
      <c r="S1500" s="185" t="str">
        <f t="shared" si="270"/>
        <v>ריהוט</v>
      </c>
      <c r="T1500" s="186" t="str">
        <f t="shared" si="271"/>
        <v>מיטה + מזרון לטקס</v>
      </c>
      <c r="U1500" s="187">
        <f t="shared" si="265"/>
        <v>0</v>
      </c>
      <c r="V1500" s="181">
        <f t="shared" si="266"/>
        <v>-1</v>
      </c>
      <c r="W1500" s="181">
        <f t="shared" si="267"/>
        <v>1500</v>
      </c>
      <c r="X1500" s="181">
        <f t="shared" si="264"/>
        <v>0</v>
      </c>
      <c r="Y1500" s="193"/>
      <c r="AA1500" s="189" t="str">
        <f>'טבלה מרכזת תקן מקור'!A1500</f>
        <v>תשושים-אופק</v>
      </c>
      <c r="AB1500" s="189">
        <f>'טבלה מרכזת תקן מקור'!B1500</f>
        <v>120</v>
      </c>
      <c r="AC1500" s="189" t="str">
        <f>'טבלה מרכזת תקן מקור'!C1500</f>
        <v>ריהוט</v>
      </c>
      <c r="AD1500" s="189" t="str">
        <f>'טבלה מרכזת תקן מקור'!D1500</f>
        <v>חדר מנוחה</v>
      </c>
      <c r="AE1500" s="189" t="str">
        <f>'טבלה מרכזת תקן מקור'!E1500</f>
        <v>מיטה + מזרון לטקס</v>
      </c>
      <c r="AF1500" s="189">
        <f>'טבלה מרכזת תקן מקור'!F1500</f>
        <v>1500</v>
      </c>
      <c r="AG1500" s="189">
        <f>'טבלה מרכזת תקן מקור'!G1500</f>
        <v>1</v>
      </c>
      <c r="AH1500" s="189">
        <f>'טבלה מרכזת תקן מקור'!H1500</f>
        <v>1500</v>
      </c>
    </row>
    <row r="1501" spans="2:34" ht="15" thickBot="1" x14ac:dyDescent="0.25">
      <c r="B1501" s="190" t="str">
        <f>תקן[[#This Row],[סוג מרכז]]</f>
        <v>תשושים-אופק</v>
      </c>
      <c r="C1501" s="190">
        <f>תקן[[#This Row],[גודל מרכז]]</f>
        <v>120</v>
      </c>
      <c r="D1501" s="190" t="str">
        <f>תקן[[#This Row],[סוג פריט]]</f>
        <v>ריהוט</v>
      </c>
      <c r="E1501" s="190" t="str">
        <f>תקן[[#This Row],[קטגוריה]]</f>
        <v>חדרי צוות/רב תחומי</v>
      </c>
      <c r="F1501" s="177" t="str">
        <f>תקן[[#This Row],[תיאור הפריט]]</f>
        <v>מיטה חשמלית</v>
      </c>
      <c r="G1501" s="190">
        <f>תקן[[#This Row],[עלות פריט]]</f>
        <v>6000</v>
      </c>
      <c r="H1501" s="190">
        <f>תקן[[#This Row],[כמות]]</f>
        <v>1</v>
      </c>
      <c r="I1501" s="190">
        <f>תקן[[#This Row],[סהכ עלות]]</f>
        <v>6000</v>
      </c>
      <c r="J1501" s="191"/>
      <c r="K1501" s="179" t="str">
        <f t="shared" si="263"/>
        <v>מיטה חשמלית</v>
      </c>
      <c r="L1501" s="180"/>
      <c r="M1501" s="181">
        <f t="shared" si="261"/>
        <v>-1</v>
      </c>
      <c r="N1501" s="181">
        <f t="shared" si="262"/>
        <v>0</v>
      </c>
      <c r="O1501" s="180"/>
      <c r="P1501" s="192"/>
      <c r="Q1501" s="185" t="str">
        <f t="shared" si="268"/>
        <v>תשושים-אופק</v>
      </c>
      <c r="R1501" s="185">
        <f t="shared" si="269"/>
        <v>120</v>
      </c>
      <c r="S1501" s="185" t="str">
        <f t="shared" si="270"/>
        <v>ריהוט</v>
      </c>
      <c r="T1501" s="186" t="str">
        <f t="shared" si="271"/>
        <v>מיטה חשמלית</v>
      </c>
      <c r="U1501" s="187">
        <f t="shared" si="265"/>
        <v>0</v>
      </c>
      <c r="V1501" s="181">
        <f t="shared" si="266"/>
        <v>-1</v>
      </c>
      <c r="W1501" s="181">
        <f t="shared" si="267"/>
        <v>6000</v>
      </c>
      <c r="X1501" s="181">
        <f t="shared" si="264"/>
        <v>0</v>
      </c>
      <c r="Y1501" s="193"/>
      <c r="AA1501" s="189" t="str">
        <f>'טבלה מרכזת תקן מקור'!A1501</f>
        <v>תשושים-אופק</v>
      </c>
      <c r="AB1501" s="189">
        <f>'טבלה מרכזת תקן מקור'!B1501</f>
        <v>120</v>
      </c>
      <c r="AC1501" s="189" t="str">
        <f>'טבלה מרכזת תקן מקור'!C1501</f>
        <v>ריהוט</v>
      </c>
      <c r="AD1501" s="189" t="str">
        <f>'טבלה מרכזת תקן מקור'!D1501</f>
        <v>חדרי צוות/רב תחומי</v>
      </c>
      <c r="AE1501" s="189" t="str">
        <f>'טבלה מרכזת תקן מקור'!E1501</f>
        <v>מיטה חשמלית</v>
      </c>
      <c r="AF1501" s="189">
        <f>'טבלה מרכזת תקן מקור'!F1501</f>
        <v>6000</v>
      </c>
      <c r="AG1501" s="189">
        <f>'טבלה מרכזת תקן מקור'!G1501</f>
        <v>1</v>
      </c>
      <c r="AH1501" s="189">
        <f>'טבלה מרכזת תקן מקור'!H1501</f>
        <v>6000</v>
      </c>
    </row>
    <row r="1502" spans="2:34" ht="15" thickBot="1" x14ac:dyDescent="0.25">
      <c r="B1502" s="190" t="str">
        <f>תקן[[#This Row],[סוג מרכז]]</f>
        <v>תשושים-אופק</v>
      </c>
      <c r="C1502" s="190">
        <f>תקן[[#This Row],[גודל מרכז]]</f>
        <v>120</v>
      </c>
      <c r="D1502" s="190" t="str">
        <f>תקן[[#This Row],[סוג פריט]]</f>
        <v>ריהוט</v>
      </c>
      <c r="E1502" s="190" t="str">
        <f>תקן[[#This Row],[קטגוריה]]</f>
        <v>חדר רחצה</v>
      </c>
      <c r="F1502" s="177" t="str">
        <f>תקן[[#This Row],[תיאור הפריט]]</f>
        <v>מראה</v>
      </c>
      <c r="G1502" s="190">
        <f>תקן[[#This Row],[עלות פריט]]</f>
        <v>250</v>
      </c>
      <c r="H1502" s="190">
        <f>תקן[[#This Row],[כמות]]</f>
        <v>2</v>
      </c>
      <c r="I1502" s="190">
        <f>תקן[[#This Row],[סהכ עלות]]</f>
        <v>500</v>
      </c>
      <c r="J1502" s="191"/>
      <c r="K1502" s="179" t="str">
        <f t="shared" si="263"/>
        <v>מראה</v>
      </c>
      <c r="L1502" s="180"/>
      <c r="M1502" s="181">
        <f t="shared" si="261"/>
        <v>-2</v>
      </c>
      <c r="N1502" s="181">
        <f t="shared" si="262"/>
        <v>0</v>
      </c>
      <c r="O1502" s="180"/>
      <c r="P1502" s="192"/>
      <c r="Q1502" s="185" t="str">
        <f t="shared" si="268"/>
        <v>תשושים-אופק</v>
      </c>
      <c r="R1502" s="185">
        <f t="shared" si="269"/>
        <v>120</v>
      </c>
      <c r="S1502" s="185" t="str">
        <f t="shared" si="270"/>
        <v>ריהוט</v>
      </c>
      <c r="T1502" s="186" t="str">
        <f t="shared" si="271"/>
        <v>מראה</v>
      </c>
      <c r="U1502" s="187">
        <f t="shared" si="265"/>
        <v>0</v>
      </c>
      <c r="V1502" s="181">
        <f t="shared" si="266"/>
        <v>-2</v>
      </c>
      <c r="W1502" s="181">
        <f t="shared" si="267"/>
        <v>250</v>
      </c>
      <c r="X1502" s="181">
        <f t="shared" si="264"/>
        <v>0</v>
      </c>
      <c r="Y1502" s="193"/>
      <c r="AA1502" s="189" t="str">
        <f>'טבלה מרכזת תקן מקור'!A1502</f>
        <v>תשושים-אופק</v>
      </c>
      <c r="AB1502" s="189">
        <f>'טבלה מרכזת תקן מקור'!B1502</f>
        <v>120</v>
      </c>
      <c r="AC1502" s="189" t="str">
        <f>'טבלה מרכזת תקן מקור'!C1502</f>
        <v>ריהוט</v>
      </c>
      <c r="AD1502" s="189" t="str">
        <f>'טבלה מרכזת תקן מקור'!D1502</f>
        <v>חדר רחצה</v>
      </c>
      <c r="AE1502" s="189" t="str">
        <f>'טבלה מרכזת תקן מקור'!E1502</f>
        <v>מראה</v>
      </c>
      <c r="AF1502" s="189">
        <f>'טבלה מרכזת תקן מקור'!F1502</f>
        <v>250</v>
      </c>
      <c r="AG1502" s="189">
        <f>'טבלה מרכזת תקן מקור'!G1502</f>
        <v>2</v>
      </c>
      <c r="AH1502" s="189">
        <f>'טבלה מרכזת תקן מקור'!H1502</f>
        <v>500</v>
      </c>
    </row>
    <row r="1503" spans="2:34" ht="15" thickBot="1" x14ac:dyDescent="0.25">
      <c r="B1503" s="190" t="str">
        <f>תקן[[#This Row],[סוג מרכז]]</f>
        <v>תשושים-אופק</v>
      </c>
      <c r="C1503" s="190">
        <f>תקן[[#This Row],[גודל מרכז]]</f>
        <v>120</v>
      </c>
      <c r="D1503" s="190" t="str">
        <f>תקן[[#This Row],[סוג פריט]]</f>
        <v>ריהוט</v>
      </c>
      <c r="E1503" s="190" t="str">
        <f>תקן[[#This Row],[קטגוריה]]</f>
        <v>חדרי פעילות/תעסוקה</v>
      </c>
      <c r="F1503" s="177" t="str">
        <f>תקן[[#This Row],[תיאור הפריט]]</f>
        <v>מראות קיר</v>
      </c>
      <c r="G1503" s="190">
        <f>תקן[[#This Row],[עלות פריט]]</f>
        <v>6000</v>
      </c>
      <c r="H1503" s="190">
        <f>תקן[[#This Row],[כמות]]</f>
        <v>1</v>
      </c>
      <c r="I1503" s="190">
        <f>תקן[[#This Row],[סהכ עלות]]</f>
        <v>6000</v>
      </c>
      <c r="J1503" s="191"/>
      <c r="K1503" s="179" t="str">
        <f t="shared" si="263"/>
        <v>מראות קיר</v>
      </c>
      <c r="L1503" s="180"/>
      <c r="M1503" s="181">
        <f t="shared" si="261"/>
        <v>-1</v>
      </c>
      <c r="N1503" s="181">
        <f t="shared" si="262"/>
        <v>0</v>
      </c>
      <c r="O1503" s="180"/>
      <c r="P1503" s="192"/>
      <c r="Q1503" s="185" t="str">
        <f t="shared" si="268"/>
        <v>תשושים-אופק</v>
      </c>
      <c r="R1503" s="185">
        <f t="shared" si="269"/>
        <v>120</v>
      </c>
      <c r="S1503" s="185" t="str">
        <f t="shared" si="270"/>
        <v>ריהוט</v>
      </c>
      <c r="T1503" s="186" t="str">
        <f t="shared" si="271"/>
        <v>מראות קיר</v>
      </c>
      <c r="U1503" s="187">
        <f t="shared" si="265"/>
        <v>0</v>
      </c>
      <c r="V1503" s="181">
        <f t="shared" si="266"/>
        <v>-1</v>
      </c>
      <c r="W1503" s="181">
        <f t="shared" si="267"/>
        <v>6000</v>
      </c>
      <c r="X1503" s="181">
        <f t="shared" si="264"/>
        <v>0</v>
      </c>
      <c r="Y1503" s="193"/>
      <c r="AA1503" s="189" t="str">
        <f>'טבלה מרכזת תקן מקור'!A1503</f>
        <v>תשושים-אופק</v>
      </c>
      <c r="AB1503" s="189">
        <f>'טבלה מרכזת תקן מקור'!B1503</f>
        <v>120</v>
      </c>
      <c r="AC1503" s="189" t="str">
        <f>'טבלה מרכזת תקן מקור'!C1503</f>
        <v>ריהוט</v>
      </c>
      <c r="AD1503" s="189" t="str">
        <f>'טבלה מרכזת תקן מקור'!D1503</f>
        <v>חדרי פעילות/תעסוקה</v>
      </c>
      <c r="AE1503" s="189" t="str">
        <f>'טבלה מרכזת תקן מקור'!E1503</f>
        <v>מראות קיר</v>
      </c>
      <c r="AF1503" s="189">
        <f>'טבלה מרכזת תקן מקור'!F1503</f>
        <v>6000</v>
      </c>
      <c r="AG1503" s="189">
        <f>'טבלה מרכזת תקן מקור'!G1503</f>
        <v>1</v>
      </c>
      <c r="AH1503" s="189">
        <f>'טבלה מרכזת תקן מקור'!H1503</f>
        <v>6000</v>
      </c>
    </row>
    <row r="1504" spans="2:34" ht="15" thickBot="1" x14ac:dyDescent="0.25">
      <c r="B1504" s="190" t="str">
        <f>תקן[[#This Row],[סוג מרכז]]</f>
        <v>תשושים-אופק</v>
      </c>
      <c r="C1504" s="190">
        <f>תקן[[#This Row],[גודל מרכז]]</f>
        <v>120</v>
      </c>
      <c r="D1504" s="190" t="str">
        <f>תקן[[#This Row],[סוג פריט]]</f>
        <v>ריהוט</v>
      </c>
      <c r="E1504" s="190" t="str">
        <f>תקן[[#This Row],[קטגוריה]]</f>
        <v>מלתחה</v>
      </c>
      <c r="F1504" s="177" t="str">
        <f>תקן[[#This Row],[תיאור הפריט]]</f>
        <v>מראת קיר גבוהה</v>
      </c>
      <c r="G1504" s="190">
        <f>תקן[[#This Row],[עלות פריט]]</f>
        <v>1200</v>
      </c>
      <c r="H1504" s="190">
        <f>תקן[[#This Row],[כמות]]</f>
        <v>1</v>
      </c>
      <c r="I1504" s="190">
        <f>תקן[[#This Row],[סהכ עלות]]</f>
        <v>1200</v>
      </c>
      <c r="J1504" s="191"/>
      <c r="K1504" s="179" t="str">
        <f t="shared" si="263"/>
        <v>מראת קיר גבוהה</v>
      </c>
      <c r="L1504" s="180"/>
      <c r="M1504" s="181">
        <f t="shared" si="261"/>
        <v>-1</v>
      </c>
      <c r="N1504" s="181">
        <f t="shared" si="262"/>
        <v>0</v>
      </c>
      <c r="O1504" s="180"/>
      <c r="P1504" s="192"/>
      <c r="Q1504" s="185" t="str">
        <f t="shared" si="268"/>
        <v>תשושים-אופק</v>
      </c>
      <c r="R1504" s="185">
        <f t="shared" si="269"/>
        <v>120</v>
      </c>
      <c r="S1504" s="185" t="str">
        <f t="shared" si="270"/>
        <v>ריהוט</v>
      </c>
      <c r="T1504" s="186" t="str">
        <f t="shared" si="271"/>
        <v>מראת קיר גבוהה</v>
      </c>
      <c r="U1504" s="187">
        <f t="shared" si="265"/>
        <v>0</v>
      </c>
      <c r="V1504" s="181">
        <f t="shared" si="266"/>
        <v>-1</v>
      </c>
      <c r="W1504" s="181">
        <f t="shared" si="267"/>
        <v>1200</v>
      </c>
      <c r="X1504" s="181">
        <f t="shared" si="264"/>
        <v>0</v>
      </c>
      <c r="Y1504" s="193"/>
      <c r="AA1504" s="189" t="str">
        <f>'טבלה מרכזת תקן מקור'!A1504</f>
        <v>תשושים-אופק</v>
      </c>
      <c r="AB1504" s="189">
        <f>'טבלה מרכזת תקן מקור'!B1504</f>
        <v>120</v>
      </c>
      <c r="AC1504" s="189" t="str">
        <f>'טבלה מרכזת תקן מקור'!C1504</f>
        <v>ריהוט</v>
      </c>
      <c r="AD1504" s="189" t="str">
        <f>'טבלה מרכזת תקן מקור'!D1504</f>
        <v>מלתחה</v>
      </c>
      <c r="AE1504" s="189" t="str">
        <f>'טבלה מרכזת תקן מקור'!E1504</f>
        <v>מראת קיר גבוהה</v>
      </c>
      <c r="AF1504" s="189">
        <f>'טבלה מרכזת תקן מקור'!F1504</f>
        <v>1200</v>
      </c>
      <c r="AG1504" s="189">
        <f>'טבלה מרכזת תקן מקור'!G1504</f>
        <v>1</v>
      </c>
      <c r="AH1504" s="189">
        <f>'טבלה מרכזת תקן מקור'!H1504</f>
        <v>1200</v>
      </c>
    </row>
    <row r="1505" spans="2:34" ht="15" thickBot="1" x14ac:dyDescent="0.25">
      <c r="B1505" s="190" t="str">
        <f>תקן[[#This Row],[סוג מרכז]]</f>
        <v>תשושים-אופק</v>
      </c>
      <c r="C1505" s="190">
        <f>תקן[[#This Row],[גודל מרכז]]</f>
        <v>120</v>
      </c>
      <c r="D1505" s="190" t="str">
        <f>תקן[[#This Row],[סוג פריט]]</f>
        <v>ריהוט</v>
      </c>
      <c r="E1505" s="190" t="str">
        <f>תקן[[#This Row],[קטגוריה]]</f>
        <v>שירותי צוות ומלתחה</v>
      </c>
      <c r="F1505" s="177" t="str">
        <f>תקן[[#This Row],[תיאור הפריט]]</f>
        <v>מראת קיר גבוהה</v>
      </c>
      <c r="G1505" s="190">
        <f>תקן[[#This Row],[עלות פריט]]</f>
        <v>1200</v>
      </c>
      <c r="H1505" s="190">
        <f>תקן[[#This Row],[כמות]]</f>
        <v>1</v>
      </c>
      <c r="I1505" s="190">
        <f>תקן[[#This Row],[סהכ עלות]]</f>
        <v>1200</v>
      </c>
      <c r="J1505" s="191"/>
      <c r="K1505" s="179" t="str">
        <f t="shared" si="263"/>
        <v>מראת קיר גבוהה</v>
      </c>
      <c r="L1505" s="180"/>
      <c r="M1505" s="181">
        <f t="shared" si="261"/>
        <v>-1</v>
      </c>
      <c r="N1505" s="181">
        <f t="shared" si="262"/>
        <v>0</v>
      </c>
      <c r="O1505" s="180"/>
      <c r="P1505" s="192"/>
      <c r="Q1505" s="185" t="str">
        <f t="shared" si="268"/>
        <v>תשושים-אופק</v>
      </c>
      <c r="R1505" s="185">
        <f t="shared" si="269"/>
        <v>120</v>
      </c>
      <c r="S1505" s="185" t="str">
        <f t="shared" si="270"/>
        <v>ריהוט</v>
      </c>
      <c r="T1505" s="186" t="str">
        <f t="shared" si="271"/>
        <v>מראת קיר גבוהה</v>
      </c>
      <c r="U1505" s="187">
        <f t="shared" si="265"/>
        <v>0</v>
      </c>
      <c r="V1505" s="181">
        <f t="shared" si="266"/>
        <v>-1</v>
      </c>
      <c r="W1505" s="181">
        <f t="shared" si="267"/>
        <v>1200</v>
      </c>
      <c r="X1505" s="181">
        <f t="shared" si="264"/>
        <v>0</v>
      </c>
      <c r="Y1505" s="193"/>
      <c r="AA1505" s="189" t="str">
        <f>'טבלה מרכזת תקן מקור'!A1505</f>
        <v>תשושים-אופק</v>
      </c>
      <c r="AB1505" s="189">
        <f>'טבלה מרכזת תקן מקור'!B1505</f>
        <v>120</v>
      </c>
      <c r="AC1505" s="189" t="str">
        <f>'טבלה מרכזת תקן מקור'!C1505</f>
        <v>ריהוט</v>
      </c>
      <c r="AD1505" s="189" t="str">
        <f>'טבלה מרכזת תקן מקור'!D1505</f>
        <v>שירותי צוות ומלתחה</v>
      </c>
      <c r="AE1505" s="189" t="str">
        <f>'טבלה מרכזת תקן מקור'!E1505</f>
        <v>מראת קיר גבוהה</v>
      </c>
      <c r="AF1505" s="189">
        <f>'טבלה מרכזת תקן מקור'!F1505</f>
        <v>1200</v>
      </c>
      <c r="AG1505" s="189">
        <f>'טבלה מרכזת תקן מקור'!G1505</f>
        <v>1</v>
      </c>
      <c r="AH1505" s="189">
        <f>'טבלה מרכזת תקן מקור'!H1505</f>
        <v>1200</v>
      </c>
    </row>
    <row r="1506" spans="2:34" ht="15" thickBot="1" x14ac:dyDescent="0.25">
      <c r="B1506" s="190" t="str">
        <f>תקן[[#This Row],[סוג מרכז]]</f>
        <v>תשושים-אופק</v>
      </c>
      <c r="C1506" s="190">
        <f>תקן[[#This Row],[גודל מרכז]]</f>
        <v>120</v>
      </c>
      <c r="D1506" s="190" t="str">
        <f>תקן[[#This Row],[סוג פריט]]</f>
        <v>ריהוט</v>
      </c>
      <c r="E1506" s="190" t="str">
        <f>תקן[[#This Row],[קטגוריה]]</f>
        <v>חצר פעילות ומנוחה</v>
      </c>
      <c r="F1506" s="177" t="str">
        <f>תקן[[#This Row],[תיאור הפריט]]</f>
        <v>ספסל גן</v>
      </c>
      <c r="G1506" s="190">
        <f>תקן[[#This Row],[עלות פריט]]</f>
        <v>1650</v>
      </c>
      <c r="H1506" s="190">
        <f>תקן[[#This Row],[כמות]]</f>
        <v>3</v>
      </c>
      <c r="I1506" s="190">
        <f>תקן[[#This Row],[סהכ עלות]]</f>
        <v>4950</v>
      </c>
      <c r="J1506" s="191"/>
      <c r="K1506" s="179" t="str">
        <f t="shared" si="263"/>
        <v>ספסל גן</v>
      </c>
      <c r="L1506" s="180"/>
      <c r="M1506" s="181">
        <f t="shared" si="261"/>
        <v>-3</v>
      </c>
      <c r="N1506" s="181">
        <f t="shared" si="262"/>
        <v>0</v>
      </c>
      <c r="O1506" s="180"/>
      <c r="P1506" s="192"/>
      <c r="Q1506" s="185" t="str">
        <f t="shared" si="268"/>
        <v>תשושים-אופק</v>
      </c>
      <c r="R1506" s="185">
        <f t="shared" si="269"/>
        <v>120</v>
      </c>
      <c r="S1506" s="185" t="str">
        <f t="shared" si="270"/>
        <v>ריהוט</v>
      </c>
      <c r="T1506" s="186" t="str">
        <f t="shared" si="271"/>
        <v>ספסל גן</v>
      </c>
      <c r="U1506" s="187">
        <f t="shared" si="265"/>
        <v>0</v>
      </c>
      <c r="V1506" s="181">
        <f t="shared" si="266"/>
        <v>-3</v>
      </c>
      <c r="W1506" s="181">
        <f t="shared" si="267"/>
        <v>1650</v>
      </c>
      <c r="X1506" s="181">
        <f t="shared" si="264"/>
        <v>0</v>
      </c>
      <c r="Y1506" s="193"/>
      <c r="AA1506" s="189" t="str">
        <f>'טבלה מרכזת תקן מקור'!A1506</f>
        <v>תשושים-אופק</v>
      </c>
      <c r="AB1506" s="189">
        <f>'טבלה מרכזת תקן מקור'!B1506</f>
        <v>120</v>
      </c>
      <c r="AC1506" s="189" t="str">
        <f>'טבלה מרכזת תקן מקור'!C1506</f>
        <v>ריהוט</v>
      </c>
      <c r="AD1506" s="189" t="str">
        <f>'טבלה מרכזת תקן מקור'!D1506</f>
        <v>חצר פעילות ומנוחה</v>
      </c>
      <c r="AE1506" s="189" t="str">
        <f>'טבלה מרכזת תקן מקור'!E1506</f>
        <v>ספסל גן</v>
      </c>
      <c r="AF1506" s="189">
        <f>'טבלה מרכזת תקן מקור'!F1506</f>
        <v>1650</v>
      </c>
      <c r="AG1506" s="189">
        <f>'טבלה מרכזת תקן מקור'!G1506</f>
        <v>3</v>
      </c>
      <c r="AH1506" s="189">
        <f>'טבלה מרכזת תקן מקור'!H1506</f>
        <v>4950</v>
      </c>
    </row>
    <row r="1507" spans="2:34" ht="15" thickBot="1" x14ac:dyDescent="0.25">
      <c r="B1507" s="190" t="str">
        <f>תקן[[#This Row],[סוג מרכז]]</f>
        <v>תשושים-אופק</v>
      </c>
      <c r="C1507" s="190">
        <f>תקן[[#This Row],[גודל מרכז]]</f>
        <v>120</v>
      </c>
      <c r="D1507" s="190" t="str">
        <f>תקן[[#This Row],[סוג פריט]]</f>
        <v>ריהוט</v>
      </c>
      <c r="E1507" s="190" t="str">
        <f>תקן[[#This Row],[קטגוריה]]</f>
        <v>חדר רחצה</v>
      </c>
      <c r="F1507" s="177" t="str">
        <f>תקן[[#This Row],[תיאור הפריט]]</f>
        <v>ספסל הלבשה</v>
      </c>
      <c r="G1507" s="190">
        <f>תקן[[#This Row],[עלות פריט]]</f>
        <v>600</v>
      </c>
      <c r="H1507" s="190">
        <f>תקן[[#This Row],[כמות]]</f>
        <v>2</v>
      </c>
      <c r="I1507" s="190">
        <f>תקן[[#This Row],[סהכ עלות]]</f>
        <v>1200</v>
      </c>
      <c r="J1507" s="191"/>
      <c r="K1507" s="179" t="str">
        <f t="shared" si="263"/>
        <v>ספסל הלבשה</v>
      </c>
      <c r="L1507" s="180"/>
      <c r="M1507" s="181">
        <f t="shared" si="261"/>
        <v>-2</v>
      </c>
      <c r="N1507" s="181">
        <f t="shared" si="262"/>
        <v>0</v>
      </c>
      <c r="O1507" s="180"/>
      <c r="P1507" s="192"/>
      <c r="Q1507" s="185" t="str">
        <f t="shared" si="268"/>
        <v>תשושים-אופק</v>
      </c>
      <c r="R1507" s="185">
        <f t="shared" si="269"/>
        <v>120</v>
      </c>
      <c r="S1507" s="185" t="str">
        <f t="shared" si="270"/>
        <v>ריהוט</v>
      </c>
      <c r="T1507" s="186" t="str">
        <f t="shared" si="271"/>
        <v>ספסל הלבשה</v>
      </c>
      <c r="U1507" s="187">
        <f t="shared" si="265"/>
        <v>0</v>
      </c>
      <c r="V1507" s="181">
        <f t="shared" si="266"/>
        <v>-2</v>
      </c>
      <c r="W1507" s="181">
        <f t="shared" si="267"/>
        <v>600</v>
      </c>
      <c r="X1507" s="181">
        <f t="shared" si="264"/>
        <v>0</v>
      </c>
      <c r="Y1507" s="193"/>
      <c r="AA1507" s="189" t="str">
        <f>'טבלה מרכזת תקן מקור'!A1507</f>
        <v>תשושים-אופק</v>
      </c>
      <c r="AB1507" s="189">
        <f>'טבלה מרכזת תקן מקור'!B1507</f>
        <v>120</v>
      </c>
      <c r="AC1507" s="189" t="str">
        <f>'טבלה מרכזת תקן מקור'!C1507</f>
        <v>ריהוט</v>
      </c>
      <c r="AD1507" s="189" t="str">
        <f>'טבלה מרכזת תקן מקור'!D1507</f>
        <v>חדר רחצה</v>
      </c>
      <c r="AE1507" s="189" t="str">
        <f>'טבלה מרכזת תקן מקור'!E1507</f>
        <v>ספסל הלבשה</v>
      </c>
      <c r="AF1507" s="189">
        <f>'טבלה מרכזת תקן מקור'!F1507</f>
        <v>600</v>
      </c>
      <c r="AG1507" s="189">
        <f>'טבלה מרכזת תקן מקור'!G1507</f>
        <v>2</v>
      </c>
      <c r="AH1507" s="189">
        <f>'טבלה מרכזת תקן מקור'!H1507</f>
        <v>1200</v>
      </c>
    </row>
    <row r="1508" spans="2:34" ht="15" thickBot="1" x14ac:dyDescent="0.25">
      <c r="B1508" s="190" t="str">
        <f>תקן[[#This Row],[סוג מרכז]]</f>
        <v>תשושים-אופק</v>
      </c>
      <c r="C1508" s="190">
        <f>תקן[[#This Row],[גודל מרכז]]</f>
        <v>120</v>
      </c>
      <c r="D1508" s="190" t="str">
        <f>תקן[[#This Row],[סוג פריט]]</f>
        <v>ריהוט</v>
      </c>
      <c r="E1508" s="190" t="str">
        <f>תקן[[#This Row],[קטגוריה]]</f>
        <v>חדר מזכירות וקבלה</v>
      </c>
      <c r="F1508" s="177" t="str">
        <f>תקן[[#This Row],[תיאור הפריט]]</f>
        <v>עמדת מחשב ומדפסת</v>
      </c>
      <c r="G1508" s="190">
        <f>תקן[[#This Row],[עלות פריט]]</f>
        <v>1100</v>
      </c>
      <c r="H1508" s="190">
        <f>תקן[[#This Row],[כמות]]</f>
        <v>1</v>
      </c>
      <c r="I1508" s="190">
        <f>תקן[[#This Row],[סהכ עלות]]</f>
        <v>1100</v>
      </c>
      <c r="J1508" s="191"/>
      <c r="K1508" s="179" t="str">
        <f t="shared" si="263"/>
        <v>עמדת מחשב ומדפסת</v>
      </c>
      <c r="L1508" s="180"/>
      <c r="M1508" s="181">
        <f t="shared" si="261"/>
        <v>-1</v>
      </c>
      <c r="N1508" s="181">
        <f t="shared" si="262"/>
        <v>0</v>
      </c>
      <c r="O1508" s="180"/>
      <c r="P1508" s="192"/>
      <c r="Q1508" s="185" t="str">
        <f t="shared" si="268"/>
        <v>תשושים-אופק</v>
      </c>
      <c r="R1508" s="185">
        <f t="shared" si="269"/>
        <v>120</v>
      </c>
      <c r="S1508" s="185" t="str">
        <f t="shared" si="270"/>
        <v>ריהוט</v>
      </c>
      <c r="T1508" s="186" t="str">
        <f t="shared" si="271"/>
        <v>עמדת מחשב ומדפסת</v>
      </c>
      <c r="U1508" s="187">
        <f t="shared" si="265"/>
        <v>0</v>
      </c>
      <c r="V1508" s="181">
        <f t="shared" si="266"/>
        <v>-1</v>
      </c>
      <c r="W1508" s="181">
        <f t="shared" si="267"/>
        <v>1100</v>
      </c>
      <c r="X1508" s="181">
        <f t="shared" si="264"/>
        <v>0</v>
      </c>
      <c r="Y1508" s="193"/>
      <c r="AA1508" s="189" t="str">
        <f>'טבלה מרכזת תקן מקור'!A1508</f>
        <v>תשושים-אופק</v>
      </c>
      <c r="AB1508" s="189">
        <f>'טבלה מרכזת תקן מקור'!B1508</f>
        <v>120</v>
      </c>
      <c r="AC1508" s="189" t="str">
        <f>'טבלה מרכזת תקן מקור'!C1508</f>
        <v>ריהוט</v>
      </c>
      <c r="AD1508" s="189" t="str">
        <f>'טבלה מרכזת תקן מקור'!D1508</f>
        <v>חדר מזכירות וקבלה</v>
      </c>
      <c r="AE1508" s="189" t="str">
        <f>'טבלה מרכזת תקן מקור'!E1508</f>
        <v>עמדת מחשב ומדפסת</v>
      </c>
      <c r="AF1508" s="189">
        <f>'טבלה מרכזת תקן מקור'!F1508</f>
        <v>1100</v>
      </c>
      <c r="AG1508" s="189">
        <f>'טבלה מרכזת תקן מקור'!G1508</f>
        <v>1</v>
      </c>
      <c r="AH1508" s="189">
        <f>'טבלה מרכזת תקן מקור'!H1508</f>
        <v>1100</v>
      </c>
    </row>
    <row r="1509" spans="2:34" ht="15" thickBot="1" x14ac:dyDescent="0.25">
      <c r="B1509" s="190" t="str">
        <f>תקן[[#This Row],[סוג מרכז]]</f>
        <v>תשושים-אופק</v>
      </c>
      <c r="C1509" s="190">
        <f>תקן[[#This Row],[גודל מרכז]]</f>
        <v>120</v>
      </c>
      <c r="D1509" s="190" t="str">
        <f>תקן[[#This Row],[סוג פריט]]</f>
        <v>ריהוט</v>
      </c>
      <c r="E1509" s="190" t="str">
        <f>תקן[[#This Row],[קטגוריה]]</f>
        <v>חדר מנוחה</v>
      </c>
      <c r="F1509" s="177" t="str">
        <f>תקן[[#This Row],[תיאור הפריט]]</f>
        <v>פרגוד אחות 3 כנפיים</v>
      </c>
      <c r="G1509" s="190">
        <f>תקן[[#This Row],[עלות פריט]]</f>
        <v>700</v>
      </c>
      <c r="H1509" s="190">
        <f>תקן[[#This Row],[כמות]]</f>
        <v>1</v>
      </c>
      <c r="I1509" s="190">
        <f>תקן[[#This Row],[סהכ עלות]]</f>
        <v>700</v>
      </c>
      <c r="J1509" s="191"/>
      <c r="K1509" s="179" t="str">
        <f t="shared" si="263"/>
        <v>פרגוד אחות 3 כנפיים</v>
      </c>
      <c r="L1509" s="180"/>
      <c r="M1509" s="181">
        <f t="shared" si="261"/>
        <v>-1</v>
      </c>
      <c r="N1509" s="181">
        <f t="shared" si="262"/>
        <v>0</v>
      </c>
      <c r="O1509" s="180"/>
      <c r="P1509" s="192"/>
      <c r="Q1509" s="185" t="str">
        <f t="shared" si="268"/>
        <v>תשושים-אופק</v>
      </c>
      <c r="R1509" s="185">
        <f t="shared" si="269"/>
        <v>120</v>
      </c>
      <c r="S1509" s="185" t="str">
        <f t="shared" si="270"/>
        <v>ריהוט</v>
      </c>
      <c r="T1509" s="186" t="str">
        <f t="shared" si="271"/>
        <v>פרגוד אחות 3 כנפיים</v>
      </c>
      <c r="U1509" s="187">
        <f t="shared" si="265"/>
        <v>0</v>
      </c>
      <c r="V1509" s="181">
        <f t="shared" si="266"/>
        <v>-1</v>
      </c>
      <c r="W1509" s="181">
        <f t="shared" si="267"/>
        <v>700</v>
      </c>
      <c r="X1509" s="181">
        <f t="shared" si="264"/>
        <v>0</v>
      </c>
      <c r="Y1509" s="193"/>
      <c r="AA1509" s="189" t="str">
        <f>'טבלה מרכזת תקן מקור'!A1509</f>
        <v>תשושים-אופק</v>
      </c>
      <c r="AB1509" s="189">
        <f>'טבלה מרכזת תקן מקור'!B1509</f>
        <v>120</v>
      </c>
      <c r="AC1509" s="189" t="str">
        <f>'טבלה מרכזת תקן מקור'!C1509</f>
        <v>ריהוט</v>
      </c>
      <c r="AD1509" s="189" t="str">
        <f>'טבלה מרכזת תקן מקור'!D1509</f>
        <v>חדר מנוחה</v>
      </c>
      <c r="AE1509" s="189" t="str">
        <f>'טבלה מרכזת תקן מקור'!E1509</f>
        <v>פרגוד אחות 3 כנפיים</v>
      </c>
      <c r="AF1509" s="189">
        <f>'טבלה מרכזת תקן מקור'!F1509</f>
        <v>700</v>
      </c>
      <c r="AG1509" s="189">
        <f>'טבלה מרכזת תקן מקור'!G1509</f>
        <v>1</v>
      </c>
      <c r="AH1509" s="189">
        <f>'טבלה מרכזת תקן מקור'!H1509</f>
        <v>700</v>
      </c>
    </row>
    <row r="1510" spans="2:34" ht="15" thickBot="1" x14ac:dyDescent="0.25">
      <c r="B1510" s="190" t="str">
        <f>תקן[[#This Row],[סוג מרכז]]</f>
        <v>תשושים-אופק</v>
      </c>
      <c r="C1510" s="190">
        <f>תקן[[#This Row],[גודל מרכז]]</f>
        <v>120</v>
      </c>
      <c r="D1510" s="190" t="str">
        <f>תקן[[#This Row],[סוג פריט]]</f>
        <v>ריהוט</v>
      </c>
      <c r="E1510" s="190" t="str">
        <f>תקן[[#This Row],[קטגוריה]]</f>
        <v>חדרי צוות/רב תחומי</v>
      </c>
      <c r="F1510" s="177" t="str">
        <f>תקן[[#This Row],[תיאור הפריט]]</f>
        <v>פרגוד אחות 3 כנפיים</v>
      </c>
      <c r="G1510" s="190">
        <f>תקן[[#This Row],[עלות פריט]]</f>
        <v>700</v>
      </c>
      <c r="H1510" s="190">
        <f>תקן[[#This Row],[כמות]]</f>
        <v>1</v>
      </c>
      <c r="I1510" s="190">
        <f>תקן[[#This Row],[סהכ עלות]]</f>
        <v>700</v>
      </c>
      <c r="J1510" s="191"/>
      <c r="K1510" s="179" t="str">
        <f t="shared" si="263"/>
        <v>פרגוד אחות 3 כנפיים</v>
      </c>
      <c r="L1510" s="180"/>
      <c r="M1510" s="181">
        <f t="shared" si="261"/>
        <v>-1</v>
      </c>
      <c r="N1510" s="181">
        <f t="shared" si="262"/>
        <v>0</v>
      </c>
      <c r="O1510" s="180"/>
      <c r="P1510" s="192"/>
      <c r="Q1510" s="185" t="str">
        <f t="shared" si="268"/>
        <v>תשושים-אופק</v>
      </c>
      <c r="R1510" s="185">
        <f t="shared" si="269"/>
        <v>120</v>
      </c>
      <c r="S1510" s="185" t="str">
        <f t="shared" si="270"/>
        <v>ריהוט</v>
      </c>
      <c r="T1510" s="186" t="str">
        <f t="shared" si="271"/>
        <v>פרגוד אחות 3 כנפיים</v>
      </c>
      <c r="U1510" s="187">
        <f t="shared" si="265"/>
        <v>0</v>
      </c>
      <c r="V1510" s="181">
        <f t="shared" si="266"/>
        <v>-1</v>
      </c>
      <c r="W1510" s="181">
        <f t="shared" si="267"/>
        <v>700</v>
      </c>
      <c r="X1510" s="181">
        <f t="shared" si="264"/>
        <v>0</v>
      </c>
      <c r="Y1510" s="193"/>
      <c r="AA1510" s="189" t="str">
        <f>'טבלה מרכזת תקן מקור'!A1510</f>
        <v>תשושים-אופק</v>
      </c>
      <c r="AB1510" s="189">
        <f>'טבלה מרכזת תקן מקור'!B1510</f>
        <v>120</v>
      </c>
      <c r="AC1510" s="189" t="str">
        <f>'טבלה מרכזת תקן מקור'!C1510</f>
        <v>ריהוט</v>
      </c>
      <c r="AD1510" s="189" t="str">
        <f>'טבלה מרכזת תקן מקור'!D1510</f>
        <v>חדרי צוות/רב תחומי</v>
      </c>
      <c r="AE1510" s="189" t="str">
        <f>'טבלה מרכזת תקן מקור'!E1510</f>
        <v>פרגוד אחות 3 כנפיים</v>
      </c>
      <c r="AF1510" s="189">
        <f>'טבלה מרכזת תקן מקור'!F1510</f>
        <v>700</v>
      </c>
      <c r="AG1510" s="189">
        <f>'טבלה מרכזת תקן מקור'!G1510</f>
        <v>1</v>
      </c>
      <c r="AH1510" s="189">
        <f>'טבלה מרכזת תקן מקור'!H1510</f>
        <v>700</v>
      </c>
    </row>
    <row r="1511" spans="2:34" ht="15" thickBot="1" x14ac:dyDescent="0.25">
      <c r="B1511" s="190" t="str">
        <f>תקן[[#This Row],[סוג מרכז]]</f>
        <v>תשושים-אופק</v>
      </c>
      <c r="C1511" s="190">
        <f>תקן[[#This Row],[גודל מרכז]]</f>
        <v>120</v>
      </c>
      <c r="D1511" s="190" t="str">
        <f>תקן[[#This Row],[סוג פריט]]</f>
        <v>ריהוט</v>
      </c>
      <c r="E1511" s="190" t="str">
        <f>תקן[[#This Row],[קטגוריה]]</f>
        <v>חדר אוכל</v>
      </c>
      <c r="F1511" s="177" t="str">
        <f>תקן[[#This Row],[תיאור הפריט]]</f>
        <v>שולחן אוכל (4 מקומות)</v>
      </c>
      <c r="G1511" s="190">
        <f>תקן[[#This Row],[עלות פריט]]</f>
        <v>1590</v>
      </c>
      <c r="H1511" s="190">
        <f>תקן[[#This Row],[כמות]]</f>
        <v>32</v>
      </c>
      <c r="I1511" s="190">
        <f>תקן[[#This Row],[סהכ עלות]]</f>
        <v>50880</v>
      </c>
      <c r="J1511" s="191"/>
      <c r="K1511" s="179" t="str">
        <f t="shared" si="263"/>
        <v>שולחן אוכל (4 מקומות)</v>
      </c>
      <c r="L1511" s="180"/>
      <c r="M1511" s="181">
        <f t="shared" si="261"/>
        <v>-32</v>
      </c>
      <c r="N1511" s="181">
        <f t="shared" si="262"/>
        <v>0</v>
      </c>
      <c r="O1511" s="180"/>
      <c r="P1511" s="192"/>
      <c r="Q1511" s="185" t="str">
        <f t="shared" si="268"/>
        <v>תשושים-אופק</v>
      </c>
      <c r="R1511" s="185">
        <f t="shared" si="269"/>
        <v>120</v>
      </c>
      <c r="S1511" s="185" t="str">
        <f t="shared" si="270"/>
        <v>ריהוט</v>
      </c>
      <c r="T1511" s="186" t="str">
        <f t="shared" si="271"/>
        <v>שולחן אוכל (4 מקומות)</v>
      </c>
      <c r="U1511" s="187">
        <f t="shared" si="265"/>
        <v>0</v>
      </c>
      <c r="V1511" s="181">
        <f t="shared" si="266"/>
        <v>-32</v>
      </c>
      <c r="W1511" s="181">
        <f t="shared" si="267"/>
        <v>1590</v>
      </c>
      <c r="X1511" s="181">
        <f t="shared" si="264"/>
        <v>0</v>
      </c>
      <c r="Y1511" s="193"/>
      <c r="AA1511" s="189" t="str">
        <f>'טבלה מרכזת תקן מקור'!A1511</f>
        <v>תשושים-אופק</v>
      </c>
      <c r="AB1511" s="189">
        <f>'טבלה מרכזת תקן מקור'!B1511</f>
        <v>120</v>
      </c>
      <c r="AC1511" s="189" t="str">
        <f>'טבלה מרכזת תקן מקור'!C1511</f>
        <v>ריהוט</v>
      </c>
      <c r="AD1511" s="189" t="str">
        <f>'טבלה מרכזת תקן מקור'!D1511</f>
        <v>חדר אוכל</v>
      </c>
      <c r="AE1511" s="189" t="str">
        <f>'טבלה מרכזת תקן מקור'!E1511</f>
        <v>שולחן אוכל (4 מקומות)</v>
      </c>
      <c r="AF1511" s="189">
        <f>'טבלה מרכזת תקן מקור'!F1511</f>
        <v>1590</v>
      </c>
      <c r="AG1511" s="189">
        <f>'טבלה מרכזת תקן מקור'!G1511</f>
        <v>32</v>
      </c>
      <c r="AH1511" s="189">
        <f>'טבלה מרכזת תקן מקור'!H1511</f>
        <v>50880</v>
      </c>
    </row>
    <row r="1512" spans="2:34" ht="15" thickBot="1" x14ac:dyDescent="0.25">
      <c r="B1512" s="190" t="str">
        <f>תקן[[#This Row],[סוג מרכז]]</f>
        <v>תשושים-אופק</v>
      </c>
      <c r="C1512" s="190">
        <f>תקן[[#This Row],[גודל מרכז]]</f>
        <v>120</v>
      </c>
      <c r="D1512" s="190" t="str">
        <f>תקן[[#This Row],[סוג פריט]]</f>
        <v>ריהוט</v>
      </c>
      <c r="E1512" s="190" t="str">
        <f>תקן[[#This Row],[קטגוריה]]</f>
        <v>חצר פעילות ומנוחה</v>
      </c>
      <c r="F1512" s="177" t="str">
        <f>תקן[[#This Row],[תיאור הפריט]]</f>
        <v>שולחן גן</v>
      </c>
      <c r="G1512" s="190">
        <f>תקן[[#This Row],[עלות פריט]]</f>
        <v>850</v>
      </c>
      <c r="H1512" s="190">
        <f>תקן[[#This Row],[כמות]]</f>
        <v>4</v>
      </c>
      <c r="I1512" s="190">
        <f>תקן[[#This Row],[סהכ עלות]]</f>
        <v>3400</v>
      </c>
      <c r="J1512" s="191"/>
      <c r="K1512" s="179" t="str">
        <f t="shared" si="263"/>
        <v>שולחן גן</v>
      </c>
      <c r="L1512" s="180"/>
      <c r="M1512" s="181">
        <f t="shared" si="261"/>
        <v>-4</v>
      </c>
      <c r="N1512" s="181">
        <f t="shared" si="262"/>
        <v>0</v>
      </c>
      <c r="O1512" s="180"/>
      <c r="P1512" s="192"/>
      <c r="Q1512" s="185" t="str">
        <f t="shared" si="268"/>
        <v>תשושים-אופק</v>
      </c>
      <c r="R1512" s="185">
        <f t="shared" si="269"/>
        <v>120</v>
      </c>
      <c r="S1512" s="185" t="str">
        <f t="shared" si="270"/>
        <v>ריהוט</v>
      </c>
      <c r="T1512" s="186" t="str">
        <f t="shared" si="271"/>
        <v>שולחן גן</v>
      </c>
      <c r="U1512" s="187">
        <f t="shared" si="265"/>
        <v>0</v>
      </c>
      <c r="V1512" s="181">
        <f t="shared" si="266"/>
        <v>-4</v>
      </c>
      <c r="W1512" s="181">
        <f t="shared" si="267"/>
        <v>850</v>
      </c>
      <c r="X1512" s="181">
        <f t="shared" si="264"/>
        <v>0</v>
      </c>
      <c r="Y1512" s="193"/>
      <c r="AA1512" s="189" t="str">
        <f>'טבלה מרכזת תקן מקור'!A1512</f>
        <v>תשושים-אופק</v>
      </c>
      <c r="AB1512" s="189">
        <f>'טבלה מרכזת תקן מקור'!B1512</f>
        <v>120</v>
      </c>
      <c r="AC1512" s="189" t="str">
        <f>'טבלה מרכזת תקן מקור'!C1512</f>
        <v>ריהוט</v>
      </c>
      <c r="AD1512" s="189" t="str">
        <f>'טבלה מרכזת תקן מקור'!D1512</f>
        <v>חצר פעילות ומנוחה</v>
      </c>
      <c r="AE1512" s="189" t="str">
        <f>'טבלה מרכזת תקן מקור'!E1512</f>
        <v>שולחן גן</v>
      </c>
      <c r="AF1512" s="189">
        <f>'טבלה מרכזת תקן מקור'!F1512</f>
        <v>850</v>
      </c>
      <c r="AG1512" s="189">
        <f>'טבלה מרכזת תקן מקור'!G1512</f>
        <v>4</v>
      </c>
      <c r="AH1512" s="189">
        <f>'טבלה מרכזת תקן מקור'!H1512</f>
        <v>3400</v>
      </c>
    </row>
    <row r="1513" spans="2:34" ht="15" thickBot="1" x14ac:dyDescent="0.25">
      <c r="B1513" s="190" t="str">
        <f>תקן[[#This Row],[סוג מרכז]]</f>
        <v>תשושים-אופק</v>
      </c>
      <c r="C1513" s="190">
        <f>תקן[[#This Row],[גודל מרכז]]</f>
        <v>120</v>
      </c>
      <c r="D1513" s="190" t="str">
        <f>תקן[[#This Row],[סוג פריט]]</f>
        <v>ריהוט</v>
      </c>
      <c r="E1513" s="190" t="str">
        <f>תקן[[#This Row],[קטגוריה]]</f>
        <v>חדר מחשבים</v>
      </c>
      <c r="F1513" s="177" t="str">
        <f>תקן[[#This Row],[תיאור הפריט]]</f>
        <v>שולחן מחשב</v>
      </c>
      <c r="G1513" s="190">
        <f>תקן[[#This Row],[עלות פריט]]</f>
        <v>750</v>
      </c>
      <c r="H1513" s="190">
        <f>תקן[[#This Row],[כמות]]</f>
        <v>5</v>
      </c>
      <c r="I1513" s="190">
        <f>תקן[[#This Row],[סהכ עלות]]</f>
        <v>3750</v>
      </c>
      <c r="J1513" s="191"/>
      <c r="K1513" s="179" t="str">
        <f t="shared" si="263"/>
        <v>שולחן מחשב</v>
      </c>
      <c r="L1513" s="180"/>
      <c r="M1513" s="181">
        <f t="shared" si="261"/>
        <v>-5</v>
      </c>
      <c r="N1513" s="181">
        <f t="shared" si="262"/>
        <v>0</v>
      </c>
      <c r="O1513" s="180"/>
      <c r="P1513" s="192"/>
      <c r="Q1513" s="185" t="str">
        <f t="shared" si="268"/>
        <v>תשושים-אופק</v>
      </c>
      <c r="R1513" s="185">
        <f t="shared" si="269"/>
        <v>120</v>
      </c>
      <c r="S1513" s="185" t="str">
        <f t="shared" si="270"/>
        <v>ריהוט</v>
      </c>
      <c r="T1513" s="186" t="str">
        <f t="shared" si="271"/>
        <v>שולחן מחשב</v>
      </c>
      <c r="U1513" s="187">
        <f t="shared" si="265"/>
        <v>0</v>
      </c>
      <c r="V1513" s="181">
        <f t="shared" si="266"/>
        <v>-5</v>
      </c>
      <c r="W1513" s="181">
        <f t="shared" si="267"/>
        <v>750</v>
      </c>
      <c r="X1513" s="181">
        <f t="shared" si="264"/>
        <v>0</v>
      </c>
      <c r="Y1513" s="193"/>
      <c r="AA1513" s="189" t="str">
        <f>'טבלה מרכזת תקן מקור'!A1513</f>
        <v>תשושים-אופק</v>
      </c>
      <c r="AB1513" s="189">
        <f>'טבלה מרכזת תקן מקור'!B1513</f>
        <v>120</v>
      </c>
      <c r="AC1513" s="189" t="str">
        <f>'טבלה מרכזת תקן מקור'!C1513</f>
        <v>ריהוט</v>
      </c>
      <c r="AD1513" s="189" t="str">
        <f>'טבלה מרכזת תקן מקור'!D1513</f>
        <v>חדר מחשבים</v>
      </c>
      <c r="AE1513" s="189" t="str">
        <f>'טבלה מרכזת תקן מקור'!E1513</f>
        <v>שולחן מחשב</v>
      </c>
      <c r="AF1513" s="189">
        <f>'טבלה מרכזת תקן מקור'!F1513</f>
        <v>750</v>
      </c>
      <c r="AG1513" s="189">
        <f>'טבלה מרכזת תקן מקור'!G1513</f>
        <v>5</v>
      </c>
      <c r="AH1513" s="189">
        <f>'טבלה מרכזת תקן מקור'!H1513</f>
        <v>3750</v>
      </c>
    </row>
    <row r="1514" spans="2:34" ht="15" thickBot="1" x14ac:dyDescent="0.25">
      <c r="B1514" s="190" t="str">
        <f>תקן[[#This Row],[סוג מרכז]]</f>
        <v>תשושים-אופק</v>
      </c>
      <c r="C1514" s="190">
        <f>תקן[[#This Row],[גודל מרכז]]</f>
        <v>120</v>
      </c>
      <c r="D1514" s="190" t="str">
        <f>תקן[[#This Row],[סוג פריט]]</f>
        <v>ריהוט</v>
      </c>
      <c r="E1514" s="190" t="str">
        <f>תקן[[#This Row],[קטגוריה]]</f>
        <v>חדר מחשבים</v>
      </c>
      <c r="F1514" s="177" t="str">
        <f>תקן[[#This Row],[תיאור הפריט]]</f>
        <v>שולחן מחשב מתכנן</v>
      </c>
      <c r="G1514" s="190">
        <f>תקן[[#This Row],[עלות פריט]]</f>
        <v>2500</v>
      </c>
      <c r="H1514" s="190">
        <f>תקן[[#This Row],[כמות]]</f>
        <v>1</v>
      </c>
      <c r="I1514" s="190">
        <f>תקן[[#This Row],[סהכ עלות]]</f>
        <v>2500</v>
      </c>
      <c r="J1514" s="191"/>
      <c r="K1514" s="179" t="str">
        <f t="shared" si="263"/>
        <v>שולחן מחשב מתכנן</v>
      </c>
      <c r="L1514" s="180"/>
      <c r="M1514" s="181">
        <f t="shared" si="261"/>
        <v>-1</v>
      </c>
      <c r="N1514" s="181">
        <f t="shared" si="262"/>
        <v>0</v>
      </c>
      <c r="O1514" s="180"/>
      <c r="P1514" s="192"/>
      <c r="Q1514" s="185" t="str">
        <f t="shared" si="268"/>
        <v>תשושים-אופק</v>
      </c>
      <c r="R1514" s="185">
        <f t="shared" si="269"/>
        <v>120</v>
      </c>
      <c r="S1514" s="185" t="str">
        <f t="shared" si="270"/>
        <v>ריהוט</v>
      </c>
      <c r="T1514" s="186" t="str">
        <f t="shared" si="271"/>
        <v>שולחן מחשב מתכנן</v>
      </c>
      <c r="U1514" s="187">
        <f t="shared" si="265"/>
        <v>0</v>
      </c>
      <c r="V1514" s="181">
        <f t="shared" si="266"/>
        <v>-1</v>
      </c>
      <c r="W1514" s="181">
        <f t="shared" si="267"/>
        <v>2500</v>
      </c>
      <c r="X1514" s="181">
        <f t="shared" si="264"/>
        <v>0</v>
      </c>
      <c r="Y1514" s="193"/>
      <c r="AA1514" s="189" t="str">
        <f>'טבלה מרכזת תקן מקור'!A1514</f>
        <v>תשושים-אופק</v>
      </c>
      <c r="AB1514" s="189">
        <f>'טבלה מרכזת תקן מקור'!B1514</f>
        <v>120</v>
      </c>
      <c r="AC1514" s="189" t="str">
        <f>'טבלה מרכזת תקן מקור'!C1514</f>
        <v>ריהוט</v>
      </c>
      <c r="AD1514" s="189" t="str">
        <f>'טבלה מרכזת תקן מקור'!D1514</f>
        <v>חדר מחשבים</v>
      </c>
      <c r="AE1514" s="189" t="str">
        <f>'טבלה מרכזת תקן מקור'!E1514</f>
        <v>שולחן מחשב מתכנן</v>
      </c>
      <c r="AF1514" s="189">
        <f>'טבלה מרכזת תקן מקור'!F1514</f>
        <v>2500</v>
      </c>
      <c r="AG1514" s="189">
        <f>'טבלה מרכזת תקן מקור'!G1514</f>
        <v>1</v>
      </c>
      <c r="AH1514" s="189">
        <f>'טבלה מרכזת תקן מקור'!H1514</f>
        <v>2500</v>
      </c>
    </row>
    <row r="1515" spans="2:34" ht="29.25" thickBot="1" x14ac:dyDescent="0.25">
      <c r="B1515" s="190" t="str">
        <f>תקן[[#This Row],[סוג מרכז]]</f>
        <v>תשושים-אופק</v>
      </c>
      <c r="C1515" s="190">
        <f>תקן[[#This Row],[גודל מרכז]]</f>
        <v>120</v>
      </c>
      <c r="D1515" s="190" t="str">
        <f>תקן[[#This Row],[סוג פריט]]</f>
        <v>ריהוט</v>
      </c>
      <c r="E1515" s="190" t="str">
        <f>תקן[[#This Row],[קטגוריה]]</f>
        <v>חדר מזכירות וקבלה</v>
      </c>
      <c r="F1515" s="177" t="str">
        <f>תקן[[#This Row],[תיאור הפריט]]</f>
        <v>שולחן משרדי + שלוחה + מגירות</v>
      </c>
      <c r="G1515" s="190">
        <f>תקן[[#This Row],[עלות פריט]]</f>
        <v>1700</v>
      </c>
      <c r="H1515" s="190">
        <f>תקן[[#This Row],[כמות]]</f>
        <v>2</v>
      </c>
      <c r="I1515" s="190">
        <f>תקן[[#This Row],[סהכ עלות]]</f>
        <v>3400</v>
      </c>
      <c r="J1515" s="191"/>
      <c r="K1515" s="179" t="str">
        <f t="shared" si="263"/>
        <v>שולחן משרדי + שלוחה + מגירות</v>
      </c>
      <c r="L1515" s="180"/>
      <c r="M1515" s="181">
        <f t="shared" ref="M1515:M1523" si="272">IF(L1515-H1515&lt;&gt;0,L1515-H1515,0)</f>
        <v>-2</v>
      </c>
      <c r="N1515" s="181">
        <f t="shared" ref="N1515:N1523" si="273">L1515*G1515</f>
        <v>0</v>
      </c>
      <c r="O1515" s="180"/>
      <c r="P1515" s="192"/>
      <c r="Q1515" s="185" t="str">
        <f t="shared" si="268"/>
        <v>תשושים-אופק</v>
      </c>
      <c r="R1515" s="185">
        <f t="shared" si="269"/>
        <v>120</v>
      </c>
      <c r="S1515" s="185" t="str">
        <f t="shared" si="270"/>
        <v>ריהוט</v>
      </c>
      <c r="T1515" s="186" t="str">
        <f t="shared" si="271"/>
        <v>שולחן משרדי + שלוחה + מגירות</v>
      </c>
      <c r="U1515" s="187">
        <f t="shared" si="265"/>
        <v>0</v>
      </c>
      <c r="V1515" s="181">
        <f t="shared" si="266"/>
        <v>-2</v>
      </c>
      <c r="W1515" s="181">
        <f t="shared" si="267"/>
        <v>1700</v>
      </c>
      <c r="X1515" s="181">
        <f t="shared" si="264"/>
        <v>0</v>
      </c>
      <c r="Y1515" s="193"/>
      <c r="AA1515" s="189" t="str">
        <f>'טבלה מרכזת תקן מקור'!A1515</f>
        <v>תשושים-אופק</v>
      </c>
      <c r="AB1515" s="189">
        <f>'טבלה מרכזת תקן מקור'!B1515</f>
        <v>120</v>
      </c>
      <c r="AC1515" s="189" t="str">
        <f>'טבלה מרכזת תקן מקור'!C1515</f>
        <v>ריהוט</v>
      </c>
      <c r="AD1515" s="189" t="str">
        <f>'טבלה מרכזת תקן מקור'!D1515</f>
        <v>חדר מזכירות וקבלה</v>
      </c>
      <c r="AE1515" s="189" t="str">
        <f>'טבלה מרכזת תקן מקור'!E1515</f>
        <v>שולחן משרדי + שלוחה + מגירות</v>
      </c>
      <c r="AF1515" s="189">
        <f>'טבלה מרכזת תקן מקור'!F1515</f>
        <v>1700</v>
      </c>
      <c r="AG1515" s="189">
        <f>'טבלה מרכזת תקן מקור'!G1515</f>
        <v>2</v>
      </c>
      <c r="AH1515" s="189">
        <f>'טבלה מרכזת תקן מקור'!H1515</f>
        <v>3400</v>
      </c>
    </row>
    <row r="1516" spans="2:34" ht="29.25" thickBot="1" x14ac:dyDescent="0.25">
      <c r="B1516" s="190" t="str">
        <f>תקן[[#This Row],[סוג מרכז]]</f>
        <v>תשושים-אופק</v>
      </c>
      <c r="C1516" s="190">
        <f>תקן[[#This Row],[גודל מרכז]]</f>
        <v>120</v>
      </c>
      <c r="D1516" s="190" t="str">
        <f>תקן[[#This Row],[סוג פריט]]</f>
        <v>ריהוט</v>
      </c>
      <c r="E1516" s="190" t="str">
        <f>תקן[[#This Row],[קטגוריה]]</f>
        <v>חדר מנהל</v>
      </c>
      <c r="F1516" s="177" t="str">
        <f>תקן[[#This Row],[תיאור הפריט]]</f>
        <v>שולחן משרדי + שלוחה + מגירות</v>
      </c>
      <c r="G1516" s="190">
        <f>תקן[[#This Row],[עלות פריט]]</f>
        <v>1700</v>
      </c>
      <c r="H1516" s="190">
        <f>תקן[[#This Row],[כמות]]</f>
        <v>1</v>
      </c>
      <c r="I1516" s="190">
        <f>תקן[[#This Row],[סהכ עלות]]</f>
        <v>1700</v>
      </c>
      <c r="J1516" s="191"/>
      <c r="K1516" s="179" t="str">
        <f t="shared" ref="K1516:K1523" si="274">F1516</f>
        <v>שולחן משרדי + שלוחה + מגירות</v>
      </c>
      <c r="L1516" s="180"/>
      <c r="M1516" s="181">
        <f t="shared" si="272"/>
        <v>-1</v>
      </c>
      <c r="N1516" s="181">
        <f t="shared" si="273"/>
        <v>0</v>
      </c>
      <c r="O1516" s="180"/>
      <c r="P1516" s="192"/>
      <c r="Q1516" s="185" t="str">
        <f t="shared" si="268"/>
        <v>תשושים-אופק</v>
      </c>
      <c r="R1516" s="185">
        <f t="shared" si="269"/>
        <v>120</v>
      </c>
      <c r="S1516" s="185" t="str">
        <f t="shared" si="270"/>
        <v>ריהוט</v>
      </c>
      <c r="T1516" s="186" t="str">
        <f t="shared" si="271"/>
        <v>שולחן משרדי + שלוחה + מגירות</v>
      </c>
      <c r="U1516" s="187">
        <f t="shared" si="265"/>
        <v>0</v>
      </c>
      <c r="V1516" s="181">
        <f t="shared" si="266"/>
        <v>-1</v>
      </c>
      <c r="W1516" s="181">
        <f t="shared" si="267"/>
        <v>1700</v>
      </c>
      <c r="X1516" s="181">
        <f t="shared" ref="X1516:X1523" si="275">W1516*U1516</f>
        <v>0</v>
      </c>
      <c r="Y1516" s="193"/>
      <c r="AA1516" s="189" t="str">
        <f>'טבלה מרכזת תקן מקור'!A1516</f>
        <v>תשושים-אופק</v>
      </c>
      <c r="AB1516" s="189">
        <f>'טבלה מרכזת תקן מקור'!B1516</f>
        <v>120</v>
      </c>
      <c r="AC1516" s="189" t="str">
        <f>'טבלה מרכזת תקן מקור'!C1516</f>
        <v>ריהוט</v>
      </c>
      <c r="AD1516" s="189" t="str">
        <f>'טבלה מרכזת תקן מקור'!D1516</f>
        <v>חדר מנהל</v>
      </c>
      <c r="AE1516" s="189" t="str">
        <f>'טבלה מרכזת תקן מקור'!E1516</f>
        <v>שולחן משרדי + שלוחה + מגירות</v>
      </c>
      <c r="AF1516" s="189">
        <f>'טבלה מרכזת תקן מקור'!F1516</f>
        <v>1700</v>
      </c>
      <c r="AG1516" s="189">
        <f>'טבלה מרכזת תקן מקור'!G1516</f>
        <v>1</v>
      </c>
      <c r="AH1516" s="189">
        <f>'טבלה מרכזת תקן מקור'!H1516</f>
        <v>1700</v>
      </c>
    </row>
    <row r="1517" spans="2:34" ht="29.25" thickBot="1" x14ac:dyDescent="0.25">
      <c r="B1517" s="190" t="str">
        <f>תקן[[#This Row],[סוג מרכז]]</f>
        <v>תשושים-אופק</v>
      </c>
      <c r="C1517" s="190">
        <f>תקן[[#This Row],[גודל מרכז]]</f>
        <v>120</v>
      </c>
      <c r="D1517" s="190" t="str">
        <f>תקן[[#This Row],[סוג פריט]]</f>
        <v>ריהוט</v>
      </c>
      <c r="E1517" s="190" t="str">
        <f>תקן[[#This Row],[קטגוריה]]</f>
        <v>חדרי צוות/רב תחומי</v>
      </c>
      <c r="F1517" s="177" t="str">
        <f>תקן[[#This Row],[תיאור הפריט]]</f>
        <v>שולחן משרדי + שלוחה + מגירות</v>
      </c>
      <c r="G1517" s="190">
        <f>תקן[[#This Row],[עלות פריט]]</f>
        <v>1700</v>
      </c>
      <c r="H1517" s="190">
        <f>תקן[[#This Row],[כמות]]</f>
        <v>2</v>
      </c>
      <c r="I1517" s="190">
        <f>תקן[[#This Row],[סהכ עלות]]</f>
        <v>3400</v>
      </c>
      <c r="J1517" s="191"/>
      <c r="K1517" s="179" t="str">
        <f t="shared" si="274"/>
        <v>שולחן משרדי + שלוחה + מגירות</v>
      </c>
      <c r="L1517" s="180"/>
      <c r="M1517" s="181">
        <f t="shared" si="272"/>
        <v>-2</v>
      </c>
      <c r="N1517" s="181">
        <f t="shared" si="273"/>
        <v>0</v>
      </c>
      <c r="O1517" s="180"/>
      <c r="P1517" s="192"/>
      <c r="Q1517" s="185" t="str">
        <f t="shared" si="268"/>
        <v>תשושים-אופק</v>
      </c>
      <c r="R1517" s="185">
        <f t="shared" si="269"/>
        <v>120</v>
      </c>
      <c r="S1517" s="185" t="str">
        <f t="shared" si="270"/>
        <v>ריהוט</v>
      </c>
      <c r="T1517" s="186" t="str">
        <f t="shared" si="271"/>
        <v>שולחן משרדי + שלוחה + מגירות</v>
      </c>
      <c r="U1517" s="187">
        <f t="shared" si="265"/>
        <v>0</v>
      </c>
      <c r="V1517" s="181">
        <f t="shared" si="266"/>
        <v>-2</v>
      </c>
      <c r="W1517" s="181">
        <f t="shared" si="267"/>
        <v>1700</v>
      </c>
      <c r="X1517" s="181">
        <f t="shared" si="275"/>
        <v>0</v>
      </c>
      <c r="Y1517" s="193"/>
      <c r="AA1517" s="189" t="str">
        <f>'טבלה מרכזת תקן מקור'!A1517</f>
        <v>תשושים-אופק</v>
      </c>
      <c r="AB1517" s="189">
        <f>'טבלה מרכזת תקן מקור'!B1517</f>
        <v>120</v>
      </c>
      <c r="AC1517" s="189" t="str">
        <f>'טבלה מרכזת תקן מקור'!C1517</f>
        <v>ריהוט</v>
      </c>
      <c r="AD1517" s="189" t="str">
        <f>'טבלה מרכזת תקן מקור'!D1517</f>
        <v>חדרי צוות/רב תחומי</v>
      </c>
      <c r="AE1517" s="189" t="str">
        <f>'טבלה מרכזת תקן מקור'!E1517</f>
        <v>שולחן משרדי + שלוחה + מגירות</v>
      </c>
      <c r="AF1517" s="189">
        <f>'טבלה מרכזת תקן מקור'!F1517</f>
        <v>1700</v>
      </c>
      <c r="AG1517" s="189">
        <f>'טבלה מרכזת תקן מקור'!G1517</f>
        <v>2</v>
      </c>
      <c r="AH1517" s="189">
        <f>'טבלה מרכזת תקן מקור'!H1517</f>
        <v>3400</v>
      </c>
    </row>
    <row r="1518" spans="2:34" ht="15" thickBot="1" x14ac:dyDescent="0.25">
      <c r="B1518" s="190" t="str">
        <f>תקן[[#This Row],[סוג מרכז]]</f>
        <v>תשושים-אופק</v>
      </c>
      <c r="C1518" s="190">
        <f>תקן[[#This Row],[גודל מרכז]]</f>
        <v>120</v>
      </c>
      <c r="D1518" s="190" t="str">
        <f>תקן[[#This Row],[סוג פריט]]</f>
        <v>ריהוט</v>
      </c>
      <c r="E1518" s="190" t="str">
        <f>תקן[[#This Row],[קטגוריה]]</f>
        <v>אולם כניסה</v>
      </c>
      <c r="F1518" s="177" t="str">
        <f>תקן[[#This Row],[תיאור הפריט]]</f>
        <v xml:space="preserve">שולחן פינתי נמוך 60/60  </v>
      </c>
      <c r="G1518" s="190">
        <f>תקן[[#This Row],[עלות פריט]]</f>
        <v>800</v>
      </c>
      <c r="H1518" s="190">
        <f>תקן[[#This Row],[כמות]]</f>
        <v>6</v>
      </c>
      <c r="I1518" s="190">
        <f>תקן[[#This Row],[סהכ עלות]]</f>
        <v>4800</v>
      </c>
      <c r="J1518" s="191"/>
      <c r="K1518" s="179" t="str">
        <f t="shared" si="274"/>
        <v xml:space="preserve">שולחן פינתי נמוך 60/60  </v>
      </c>
      <c r="L1518" s="180"/>
      <c r="M1518" s="181">
        <f t="shared" si="272"/>
        <v>-6</v>
      </c>
      <c r="N1518" s="181">
        <f t="shared" si="273"/>
        <v>0</v>
      </c>
      <c r="O1518" s="180"/>
      <c r="P1518" s="192"/>
      <c r="Q1518" s="185" t="str">
        <f t="shared" si="268"/>
        <v>תשושים-אופק</v>
      </c>
      <c r="R1518" s="185">
        <f t="shared" si="269"/>
        <v>120</v>
      </c>
      <c r="S1518" s="185" t="str">
        <f t="shared" si="270"/>
        <v>ריהוט</v>
      </c>
      <c r="T1518" s="186" t="str">
        <f t="shared" si="271"/>
        <v xml:space="preserve">שולחן פינתי נמוך 60/60  </v>
      </c>
      <c r="U1518" s="187">
        <f t="shared" si="265"/>
        <v>0</v>
      </c>
      <c r="V1518" s="181">
        <f t="shared" si="266"/>
        <v>-6</v>
      </c>
      <c r="W1518" s="181">
        <f t="shared" si="267"/>
        <v>800</v>
      </c>
      <c r="X1518" s="181">
        <f t="shared" si="275"/>
        <v>0</v>
      </c>
      <c r="Y1518" s="193"/>
      <c r="AA1518" s="189" t="str">
        <f>'טבלה מרכזת תקן מקור'!A1518</f>
        <v>תשושים-אופק</v>
      </c>
      <c r="AB1518" s="189">
        <f>'טבלה מרכזת תקן מקור'!B1518</f>
        <v>120</v>
      </c>
      <c r="AC1518" s="189" t="str">
        <f>'טבלה מרכזת תקן מקור'!C1518</f>
        <v>ריהוט</v>
      </c>
      <c r="AD1518" s="189" t="str">
        <f>'טבלה מרכזת תקן מקור'!D1518</f>
        <v>אולם כניסה</v>
      </c>
      <c r="AE1518" s="189" t="str">
        <f>'טבלה מרכזת תקן מקור'!E1518</f>
        <v xml:space="preserve">שולחן פינתי נמוך 60/60  </v>
      </c>
      <c r="AF1518" s="189">
        <f>'טבלה מרכזת תקן מקור'!F1518</f>
        <v>800</v>
      </c>
      <c r="AG1518" s="189">
        <f>'טבלה מרכזת תקן מקור'!G1518</f>
        <v>6</v>
      </c>
      <c r="AH1518" s="189">
        <f>'טבלה מרכזת תקן מקור'!H1518</f>
        <v>4800</v>
      </c>
    </row>
    <row r="1519" spans="2:34" ht="15" thickBot="1" x14ac:dyDescent="0.25">
      <c r="B1519" s="190" t="str">
        <f>תקן[[#This Row],[סוג מרכז]]</f>
        <v>תשושים-אופק</v>
      </c>
      <c r="C1519" s="190">
        <f>תקן[[#This Row],[גודל מרכז]]</f>
        <v>120</v>
      </c>
      <c r="D1519" s="190" t="str">
        <f>תקן[[#This Row],[סוג פריט]]</f>
        <v>ריהוט</v>
      </c>
      <c r="E1519" s="190" t="str">
        <f>תקן[[#This Row],[קטגוריה]]</f>
        <v>חדרי פעילות/תעסוקה</v>
      </c>
      <c r="F1519" s="177" t="str">
        <f>תקן[[#This Row],[תיאור הפריט]]</f>
        <v>שולחן פעילות 6 מקומות</v>
      </c>
      <c r="G1519" s="190">
        <f>תקן[[#This Row],[עלות פריט]]</f>
        <v>1500</v>
      </c>
      <c r="H1519" s="190">
        <f>תקן[[#This Row],[כמות]]</f>
        <v>20</v>
      </c>
      <c r="I1519" s="190">
        <f>תקן[[#This Row],[סהכ עלות]]</f>
        <v>30000</v>
      </c>
      <c r="J1519" s="191"/>
      <c r="K1519" s="179" t="str">
        <f t="shared" si="274"/>
        <v>שולחן פעילות 6 מקומות</v>
      </c>
      <c r="L1519" s="180"/>
      <c r="M1519" s="181">
        <f t="shared" si="272"/>
        <v>-20</v>
      </c>
      <c r="N1519" s="181">
        <f t="shared" si="273"/>
        <v>0</v>
      </c>
      <c r="O1519" s="180"/>
      <c r="P1519" s="192"/>
      <c r="Q1519" s="185" t="str">
        <f t="shared" si="268"/>
        <v>תשושים-אופק</v>
      </c>
      <c r="R1519" s="185">
        <f t="shared" si="269"/>
        <v>120</v>
      </c>
      <c r="S1519" s="185" t="str">
        <f t="shared" si="270"/>
        <v>ריהוט</v>
      </c>
      <c r="T1519" s="186" t="str">
        <f t="shared" si="271"/>
        <v>שולחן פעילות 6 מקומות</v>
      </c>
      <c r="U1519" s="187">
        <f t="shared" si="265"/>
        <v>0</v>
      </c>
      <c r="V1519" s="181">
        <f t="shared" si="266"/>
        <v>-20</v>
      </c>
      <c r="W1519" s="181">
        <f t="shared" si="267"/>
        <v>1500</v>
      </c>
      <c r="X1519" s="181">
        <f t="shared" si="275"/>
        <v>0</v>
      </c>
      <c r="Y1519" s="193"/>
      <c r="AA1519" s="189" t="str">
        <f>'טבלה מרכזת תקן מקור'!A1519</f>
        <v>תשושים-אופק</v>
      </c>
      <c r="AB1519" s="189">
        <f>'טבלה מרכזת תקן מקור'!B1519</f>
        <v>120</v>
      </c>
      <c r="AC1519" s="189" t="str">
        <f>'טבלה מרכזת תקן מקור'!C1519</f>
        <v>ריהוט</v>
      </c>
      <c r="AD1519" s="189" t="str">
        <f>'טבלה מרכזת תקן מקור'!D1519</f>
        <v>חדרי פעילות/תעסוקה</v>
      </c>
      <c r="AE1519" s="189" t="str">
        <f>'טבלה מרכזת תקן מקור'!E1519</f>
        <v>שולחן פעילות 6 מקומות</v>
      </c>
      <c r="AF1519" s="189">
        <f>'טבלה מרכזת תקן מקור'!F1519</f>
        <v>1500</v>
      </c>
      <c r="AG1519" s="189">
        <f>'טבלה מרכזת תקן מקור'!G1519</f>
        <v>20</v>
      </c>
      <c r="AH1519" s="189">
        <f>'טבלה מרכזת תקן מקור'!H1519</f>
        <v>30000</v>
      </c>
    </row>
    <row r="1520" spans="2:34" ht="15" thickBot="1" x14ac:dyDescent="0.25">
      <c r="B1520" s="190" t="str">
        <f>תקן[[#This Row],[סוג מרכז]]</f>
        <v>תשושים-אופק</v>
      </c>
      <c r="C1520" s="190">
        <f>תקן[[#This Row],[גודל מרכז]]</f>
        <v>120</v>
      </c>
      <c r="D1520" s="190" t="str">
        <f>תקן[[#This Row],[סוג פריט]]</f>
        <v>ריהוט</v>
      </c>
      <c r="E1520" s="190" t="str">
        <f>תקן[[#This Row],[קטגוריה]]</f>
        <v>חדרי צוות/רב תחומי</v>
      </c>
      <c r="F1520" s="177" t="str">
        <f>תקן[[#This Row],[תיאור הפריט]]</f>
        <v>שולחן פעילות 6 מקומות</v>
      </c>
      <c r="G1520" s="190">
        <f>תקן[[#This Row],[עלות פריט]]</f>
        <v>1500</v>
      </c>
      <c r="H1520" s="190">
        <f>תקן[[#This Row],[כמות]]</f>
        <v>2</v>
      </c>
      <c r="I1520" s="190">
        <f>תקן[[#This Row],[סהכ עלות]]</f>
        <v>3000</v>
      </c>
      <c r="J1520" s="191"/>
      <c r="K1520" s="179" t="str">
        <f t="shared" si="274"/>
        <v>שולחן פעילות 6 מקומות</v>
      </c>
      <c r="L1520" s="180"/>
      <c r="M1520" s="181">
        <f t="shared" si="272"/>
        <v>-2</v>
      </c>
      <c r="N1520" s="181">
        <f t="shared" si="273"/>
        <v>0</v>
      </c>
      <c r="O1520" s="180"/>
      <c r="P1520" s="192"/>
      <c r="Q1520" s="185" t="str">
        <f t="shared" si="268"/>
        <v>תשושים-אופק</v>
      </c>
      <c r="R1520" s="185">
        <f t="shared" si="269"/>
        <v>120</v>
      </c>
      <c r="S1520" s="185" t="str">
        <f t="shared" si="270"/>
        <v>ריהוט</v>
      </c>
      <c r="T1520" s="186" t="str">
        <f t="shared" si="271"/>
        <v>שולחן פעילות 6 מקומות</v>
      </c>
      <c r="U1520" s="187">
        <f t="shared" si="265"/>
        <v>0</v>
      </c>
      <c r="V1520" s="181">
        <f t="shared" si="266"/>
        <v>-2</v>
      </c>
      <c r="W1520" s="181">
        <f t="shared" si="267"/>
        <v>1500</v>
      </c>
      <c r="X1520" s="181">
        <f t="shared" si="275"/>
        <v>0</v>
      </c>
      <c r="Y1520" s="193"/>
      <c r="AA1520" s="189" t="str">
        <f>'טבלה מרכזת תקן מקור'!A1520</f>
        <v>תשושים-אופק</v>
      </c>
      <c r="AB1520" s="189">
        <f>'טבלה מרכזת תקן מקור'!B1520</f>
        <v>120</v>
      </c>
      <c r="AC1520" s="189" t="str">
        <f>'טבלה מרכזת תקן מקור'!C1520</f>
        <v>ריהוט</v>
      </c>
      <c r="AD1520" s="189" t="str">
        <f>'טבלה מרכזת תקן מקור'!D1520</f>
        <v>חדרי צוות/רב תחומי</v>
      </c>
      <c r="AE1520" s="189" t="str">
        <f>'טבלה מרכזת תקן מקור'!E1520</f>
        <v>שולחן פעילות 6 מקומות</v>
      </c>
      <c r="AF1520" s="189">
        <f>'טבלה מרכזת תקן מקור'!F1520</f>
        <v>1500</v>
      </c>
      <c r="AG1520" s="189">
        <f>'טבלה מרכזת תקן מקור'!G1520</f>
        <v>2</v>
      </c>
      <c r="AH1520" s="189">
        <f>'טבלה מרכזת תקן מקור'!H1520</f>
        <v>3000</v>
      </c>
    </row>
    <row r="1521" spans="2:34" ht="15" thickBot="1" x14ac:dyDescent="0.25">
      <c r="B1521" s="190" t="str">
        <f>תקן[[#This Row],[סוג מרכז]]</f>
        <v>תשושים-אופק</v>
      </c>
      <c r="C1521" s="190">
        <f>תקן[[#This Row],[גודל מרכז]]</f>
        <v>120</v>
      </c>
      <c r="D1521" s="190" t="str">
        <f>תקן[[#This Row],[סוג פריט]]</f>
        <v>ריהוט</v>
      </c>
      <c r="E1521" s="190" t="str">
        <f>תקן[[#This Row],[קטגוריה]]</f>
        <v>חצר פעילות ומנוחה</v>
      </c>
      <c r="F1521" s="177" t="str">
        <f>תקן[[#This Row],[תיאור הפריט]]</f>
        <v>שמשיית גן</v>
      </c>
      <c r="G1521" s="190">
        <f>תקן[[#This Row],[עלות פריט]]</f>
        <v>400</v>
      </c>
      <c r="H1521" s="190">
        <f>תקן[[#This Row],[כמות]]</f>
        <v>4</v>
      </c>
      <c r="I1521" s="190">
        <f>תקן[[#This Row],[סהכ עלות]]</f>
        <v>1600</v>
      </c>
      <c r="J1521" s="191"/>
      <c r="K1521" s="179" t="str">
        <f t="shared" si="274"/>
        <v>שמשיית גן</v>
      </c>
      <c r="L1521" s="180"/>
      <c r="M1521" s="181">
        <f t="shared" si="272"/>
        <v>-4</v>
      </c>
      <c r="N1521" s="181">
        <f t="shared" si="273"/>
        <v>0</v>
      </c>
      <c r="O1521" s="180"/>
      <c r="P1521" s="192"/>
      <c r="Q1521" s="185" t="str">
        <f t="shared" si="268"/>
        <v>תשושים-אופק</v>
      </c>
      <c r="R1521" s="185">
        <f t="shared" si="269"/>
        <v>120</v>
      </c>
      <c r="S1521" s="185" t="str">
        <f t="shared" si="270"/>
        <v>ריהוט</v>
      </c>
      <c r="T1521" s="186" t="str">
        <f t="shared" si="271"/>
        <v>שמשיית גן</v>
      </c>
      <c r="U1521" s="187">
        <f t="shared" si="265"/>
        <v>0</v>
      </c>
      <c r="V1521" s="181">
        <f t="shared" si="266"/>
        <v>-4</v>
      </c>
      <c r="W1521" s="181">
        <f t="shared" si="267"/>
        <v>400</v>
      </c>
      <c r="X1521" s="181">
        <f t="shared" si="275"/>
        <v>0</v>
      </c>
      <c r="Y1521" s="193"/>
      <c r="AA1521" s="189" t="str">
        <f>'טבלה מרכזת תקן מקור'!A1521</f>
        <v>תשושים-אופק</v>
      </c>
      <c r="AB1521" s="189">
        <f>'טבלה מרכזת תקן מקור'!B1521</f>
        <v>120</v>
      </c>
      <c r="AC1521" s="189" t="str">
        <f>'טבלה מרכזת תקן מקור'!C1521</f>
        <v>ריהוט</v>
      </c>
      <c r="AD1521" s="189" t="str">
        <f>'טבלה מרכזת תקן מקור'!D1521</f>
        <v>חצר פעילות ומנוחה</v>
      </c>
      <c r="AE1521" s="189" t="str">
        <f>'טבלה מרכזת תקן מקור'!E1521</f>
        <v>שמשיית גן</v>
      </c>
      <c r="AF1521" s="189">
        <f>'טבלה מרכזת תקן מקור'!F1521</f>
        <v>400</v>
      </c>
      <c r="AG1521" s="189">
        <f>'טבלה מרכזת תקן מקור'!G1521</f>
        <v>4</v>
      </c>
      <c r="AH1521" s="189">
        <f>'טבלה מרכזת תקן מקור'!H1521</f>
        <v>1600</v>
      </c>
    </row>
    <row r="1522" spans="2:34" ht="15" thickBot="1" x14ac:dyDescent="0.25">
      <c r="B1522" s="190" t="str">
        <f>תקן[[#This Row],[סוג מרכז]]</f>
        <v>תשושים-אופק</v>
      </c>
      <c r="C1522" s="190">
        <f>תקן[[#This Row],[גודל מרכז]]</f>
        <v>120</v>
      </c>
      <c r="D1522" s="190" t="str">
        <f>תקן[[#This Row],[סוג פריט]]</f>
        <v>ריהוט</v>
      </c>
      <c r="E1522" s="190" t="str">
        <f>תקן[[#This Row],[קטגוריה]]</f>
        <v>מלתחה</v>
      </c>
      <c r="F1522" s="177" t="str">
        <f>תקן[[#This Row],[תיאור הפריט]]</f>
        <v>תא אישי עם נעילה</v>
      </c>
      <c r="G1522" s="190">
        <f>תקן[[#This Row],[עלות פריט]]</f>
        <v>250</v>
      </c>
      <c r="H1522" s="190">
        <f>תקן[[#This Row],[כמות]]</f>
        <v>40</v>
      </c>
      <c r="I1522" s="190">
        <f>תקן[[#This Row],[סהכ עלות]]</f>
        <v>10000</v>
      </c>
      <c r="J1522" s="191"/>
      <c r="K1522" s="179" t="str">
        <f t="shared" si="274"/>
        <v>תא אישי עם נעילה</v>
      </c>
      <c r="L1522" s="180"/>
      <c r="M1522" s="181">
        <f t="shared" si="272"/>
        <v>-40</v>
      </c>
      <c r="N1522" s="181">
        <f t="shared" si="273"/>
        <v>0</v>
      </c>
      <c r="O1522" s="180"/>
      <c r="P1522" s="192"/>
      <c r="Q1522" s="185" t="str">
        <f t="shared" si="268"/>
        <v>תשושים-אופק</v>
      </c>
      <c r="R1522" s="185">
        <f t="shared" si="269"/>
        <v>120</v>
      </c>
      <c r="S1522" s="185" t="str">
        <f t="shared" si="270"/>
        <v>ריהוט</v>
      </c>
      <c r="T1522" s="186" t="str">
        <f t="shared" si="271"/>
        <v>תא אישי עם נעילה</v>
      </c>
      <c r="U1522" s="187">
        <f t="shared" si="265"/>
        <v>0</v>
      </c>
      <c r="V1522" s="181">
        <f t="shared" si="266"/>
        <v>-40</v>
      </c>
      <c r="W1522" s="181">
        <f t="shared" si="267"/>
        <v>250</v>
      </c>
      <c r="X1522" s="181">
        <f t="shared" si="275"/>
        <v>0</v>
      </c>
      <c r="Y1522" s="193"/>
      <c r="AA1522" s="189" t="str">
        <f>'טבלה מרכזת תקן מקור'!A1522</f>
        <v>תשושים-אופק</v>
      </c>
      <c r="AB1522" s="189">
        <f>'טבלה מרכזת תקן מקור'!B1522</f>
        <v>120</v>
      </c>
      <c r="AC1522" s="189" t="str">
        <f>'טבלה מרכזת תקן מקור'!C1522</f>
        <v>ריהוט</v>
      </c>
      <c r="AD1522" s="189" t="str">
        <f>'טבלה מרכזת תקן מקור'!D1522</f>
        <v>מלתחה</v>
      </c>
      <c r="AE1522" s="189" t="str">
        <f>'טבלה מרכזת תקן מקור'!E1522</f>
        <v>תא אישי עם נעילה</v>
      </c>
      <c r="AF1522" s="189">
        <f>'טבלה מרכזת תקן מקור'!F1522</f>
        <v>250</v>
      </c>
      <c r="AG1522" s="189">
        <f>'טבלה מרכזת תקן מקור'!G1522</f>
        <v>40</v>
      </c>
      <c r="AH1522" s="189">
        <f>'טבלה מרכזת תקן מקור'!H1522</f>
        <v>10000</v>
      </c>
    </row>
    <row r="1523" spans="2:34" ht="15" thickBot="1" x14ac:dyDescent="0.25">
      <c r="B1523" s="190" t="str">
        <f>תקן[[#This Row],[סוג מרכז]]</f>
        <v>תשושים-אופק</v>
      </c>
      <c r="C1523" s="190">
        <f>תקן[[#This Row],[גודל מרכז]]</f>
        <v>120</v>
      </c>
      <c r="D1523" s="190" t="str">
        <f>תקן[[#This Row],[סוג פריט]]</f>
        <v>ריהוט</v>
      </c>
      <c r="E1523" s="190" t="str">
        <f>תקן[[#This Row],[קטגוריה]]</f>
        <v>שירותי צוות ומלתחה</v>
      </c>
      <c r="F1523" s="177" t="str">
        <f>תקן[[#This Row],[תיאור הפריט]]</f>
        <v>תא אישי עם נעילה</v>
      </c>
      <c r="G1523" s="190">
        <f>תקן[[#This Row],[עלות פריט]]</f>
        <v>250</v>
      </c>
      <c r="H1523" s="190">
        <f>תקן[[#This Row],[כמות]]</f>
        <v>20</v>
      </c>
      <c r="I1523" s="190">
        <f>תקן[[#This Row],[סהכ עלות]]</f>
        <v>5000</v>
      </c>
      <c r="J1523" s="191"/>
      <c r="K1523" s="179" t="str">
        <f t="shared" si="274"/>
        <v>תא אישי עם נעילה</v>
      </c>
      <c r="L1523" s="180"/>
      <c r="M1523" s="181">
        <f t="shared" si="272"/>
        <v>-20</v>
      </c>
      <c r="N1523" s="181">
        <f t="shared" si="273"/>
        <v>0</v>
      </c>
      <c r="O1523" s="180"/>
      <c r="P1523" s="192"/>
      <c r="Q1523" s="185" t="str">
        <f t="shared" si="268"/>
        <v>תשושים-אופק</v>
      </c>
      <c r="R1523" s="185">
        <f t="shared" si="269"/>
        <v>120</v>
      </c>
      <c r="S1523" s="185" t="str">
        <f t="shared" si="270"/>
        <v>ריהוט</v>
      </c>
      <c r="T1523" s="186" t="str">
        <f t="shared" si="271"/>
        <v>תא אישי עם נעילה</v>
      </c>
      <c r="U1523" s="187">
        <f t="shared" si="265"/>
        <v>0</v>
      </c>
      <c r="V1523" s="181">
        <f t="shared" si="266"/>
        <v>-20</v>
      </c>
      <c r="W1523" s="181">
        <f t="shared" si="267"/>
        <v>250</v>
      </c>
      <c r="X1523" s="181">
        <f t="shared" si="275"/>
        <v>0</v>
      </c>
      <c r="Y1523" s="193"/>
      <c r="AA1523" s="189" t="str">
        <f>'טבלה מרכזת תקן מקור'!A1523</f>
        <v>תשושים-אופק</v>
      </c>
      <c r="AB1523" s="189">
        <f>'טבלה מרכזת תקן מקור'!B1523</f>
        <v>120</v>
      </c>
      <c r="AC1523" s="189" t="str">
        <f>'טבלה מרכזת תקן מקור'!C1523</f>
        <v>ריהוט</v>
      </c>
      <c r="AD1523" s="189" t="str">
        <f>'טבלה מרכזת תקן מקור'!D1523</f>
        <v>שירותי צוות ומלתחה</v>
      </c>
      <c r="AE1523" s="189" t="str">
        <f>'טבלה מרכזת תקן מקור'!E1523</f>
        <v>תא אישי עם נעילה</v>
      </c>
      <c r="AF1523" s="189">
        <f>'טבלה מרכזת תקן מקור'!F1523</f>
        <v>250</v>
      </c>
      <c r="AG1523" s="189">
        <f>'טבלה מרכזת תקן מקור'!G1523</f>
        <v>20</v>
      </c>
      <c r="AH1523" s="189">
        <f>'טבלה מרכזת תקן מקור'!H1523</f>
        <v>5000</v>
      </c>
    </row>
    <row r="1524" spans="2:34" ht="16.5" thickTop="1" thickBot="1" x14ac:dyDescent="0.3">
      <c r="B1524" s="194" t="s">
        <v>74</v>
      </c>
      <c r="C1524" s="195"/>
      <c r="D1524" s="195"/>
      <c r="E1524" s="195"/>
      <c r="F1524" s="196"/>
      <c r="G1524" s="197"/>
      <c r="H1524" s="198"/>
      <c r="I1524" s="199">
        <f>SUBTOTAL(9,I9:I1523)</f>
        <v>4778120</v>
      </c>
      <c r="J1524" s="195"/>
      <c r="K1524" s="200" t="s">
        <v>74</v>
      </c>
      <c r="L1524" s="195"/>
      <c r="M1524" s="195"/>
      <c r="N1524" s="199">
        <f>SUBTOTAL(9,N9:N1523)</f>
        <v>0</v>
      </c>
      <c r="O1524" s="195"/>
      <c r="P1524" s="201"/>
      <c r="Q1524" s="202" t="s">
        <v>74</v>
      </c>
      <c r="R1524" s="202"/>
      <c r="S1524" s="202"/>
      <c r="T1524" s="203"/>
      <c r="U1524" s="198"/>
      <c r="V1524" s="195"/>
      <c r="W1524" s="195"/>
      <c r="X1524" s="199">
        <f>SUBTOTAL(9,X9:X1523)</f>
        <v>0</v>
      </c>
      <c r="Y1524" s="197"/>
      <c r="AA1524" s="204" t="s">
        <v>74</v>
      </c>
      <c r="AH1524" s="166">
        <f>SUBTOTAL(109,תקן[סהכ עלות])</f>
        <v>4778120</v>
      </c>
    </row>
  </sheetData>
  <autoFilter ref="D8:E1524"/>
  <mergeCells count="7">
    <mergeCell ref="J2:T2"/>
    <mergeCell ref="B7:I7"/>
    <mergeCell ref="G4:I4"/>
    <mergeCell ref="K7:O7"/>
    <mergeCell ref="Q7:Y7"/>
    <mergeCell ref="X4:Y4"/>
    <mergeCell ref="N4:O4"/>
  </mergeCells>
  <conditionalFormatting sqref="G4">
    <cfRule type="cellIs" dxfId="48" priority="3" operator="equal">
      <formula>4778120</formula>
    </cfRule>
  </conditionalFormatting>
  <conditionalFormatting sqref="M9:M1048576">
    <cfRule type="cellIs" dxfId="47" priority="15" operator="greaterThan">
      <formula>0</formula>
    </cfRule>
    <cfRule type="cellIs" dxfId="46" priority="16" operator="lessThan">
      <formula>0</formula>
    </cfRule>
  </conditionalFormatting>
  <conditionalFormatting sqref="N4:O4">
    <cfRule type="cellIs" dxfId="45" priority="2" operator="equal">
      <formula>4977120</formula>
    </cfRule>
  </conditionalFormatting>
  <conditionalFormatting sqref="V9:V1523">
    <cfRule type="cellIs" dxfId="44" priority="13" operator="greaterThan">
      <formula>0</formula>
    </cfRule>
    <cfRule type="cellIs" dxfId="43" priority="14" operator="lessThan">
      <formula>0</formula>
    </cfRule>
  </conditionalFormatting>
  <conditionalFormatting sqref="X4:Y4">
    <cfRule type="cellIs" dxfId="42" priority="1" operator="equal">
      <formula>4977120</formula>
    </cfRule>
  </conditionalFormatting>
  <printOptions headings="1"/>
  <pageMargins left="0.70866141732283472" right="0.70866141732283472" top="0.74803149606299213" bottom="0.74803149606299213" header="0.31496062992125984" footer="0.31496062992125984"/>
  <pageSetup paperSize="9" scale="75" fitToHeight="0" orientation="portrait" verticalDpi="0" r:id="rId1"/>
  <headerFooter>
    <oddHeader>&amp;C&amp;"-,מודגש"&amp;14&amp;A</oddHeader>
    <oddFooter>עמוד &amp;P מתוך &amp;N</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7"/>
  <dimension ref="A4:H1524"/>
  <sheetViews>
    <sheetView rightToLeft="1" zoomScaleNormal="100" workbookViewId="0">
      <selection activeCell="C47" sqref="C47:C1390"/>
    </sheetView>
  </sheetViews>
  <sheetFormatPr defaultColWidth="9" defaultRowHeight="15" x14ac:dyDescent="0.2"/>
  <cols>
    <col min="1" max="1" width="12" style="3" bestFit="1" customWidth="1"/>
    <col min="2" max="2" width="12.125" style="3" bestFit="1" customWidth="1"/>
    <col min="3" max="3" width="12" style="3" bestFit="1" customWidth="1"/>
    <col min="4" max="4" width="22.625" style="3" bestFit="1" customWidth="1"/>
    <col min="5" max="5" width="28.375" style="34" customWidth="1"/>
    <col min="6" max="6" width="10.625" style="3" customWidth="1"/>
    <col min="7" max="7" width="7.375" style="3" bestFit="1" customWidth="1"/>
    <col min="8" max="8" width="10.625" style="3" customWidth="1"/>
    <col min="9" max="16384" width="9" style="23"/>
  </cols>
  <sheetData>
    <row r="4" spans="1:8" ht="27" customHeight="1" x14ac:dyDescent="0.2">
      <c r="A4" s="423" t="s">
        <v>110</v>
      </c>
      <c r="B4" s="423"/>
      <c r="C4" s="423"/>
      <c r="D4" s="423"/>
      <c r="E4" s="423"/>
      <c r="F4" s="423"/>
      <c r="G4" s="423"/>
      <c r="H4" s="423"/>
    </row>
    <row r="8" spans="1:8" x14ac:dyDescent="0.2">
      <c r="A8" s="24" t="s">
        <v>93</v>
      </c>
      <c r="B8" s="25" t="s">
        <v>94</v>
      </c>
      <c r="C8" s="25" t="s">
        <v>64</v>
      </c>
      <c r="D8" s="25" t="s">
        <v>95</v>
      </c>
      <c r="E8" s="26" t="s">
        <v>108</v>
      </c>
      <c r="F8" s="24" t="s">
        <v>105</v>
      </c>
      <c r="G8" s="24" t="s">
        <v>109</v>
      </c>
      <c r="H8" s="24" t="s">
        <v>65</v>
      </c>
    </row>
    <row r="9" spans="1:8" x14ac:dyDescent="0.2">
      <c r="A9" s="27" t="s">
        <v>111</v>
      </c>
      <c r="B9" s="1">
        <v>15</v>
      </c>
      <c r="C9" s="1" t="s">
        <v>66</v>
      </c>
      <c r="D9" s="1" t="s">
        <v>69</v>
      </c>
      <c r="E9" s="28" t="s">
        <v>112</v>
      </c>
      <c r="F9" s="2">
        <v>250</v>
      </c>
      <c r="G9" s="2">
        <v>6</v>
      </c>
      <c r="H9" s="15">
        <f>תקן_מקור[[#This Row],[עלות פריט]]*תקן_מקור[[#This Row],[כמות]]</f>
        <v>1500</v>
      </c>
    </row>
    <row r="10" spans="1:8" x14ac:dyDescent="0.2">
      <c r="A10" s="27" t="s">
        <v>111</v>
      </c>
      <c r="B10" s="1">
        <v>15</v>
      </c>
      <c r="C10" s="1" t="s">
        <v>66</v>
      </c>
      <c r="D10" s="1" t="s">
        <v>113</v>
      </c>
      <c r="E10" s="28" t="s">
        <v>114</v>
      </c>
      <c r="F10" s="2">
        <v>500</v>
      </c>
      <c r="G10" s="2">
        <v>1</v>
      </c>
      <c r="H10" s="15">
        <f>תקן_מקור[[#This Row],[עלות פריט]]*תקן_מקור[[#This Row],[כמות]]</f>
        <v>500</v>
      </c>
    </row>
    <row r="11" spans="1:8" x14ac:dyDescent="0.2">
      <c r="A11" s="27" t="s">
        <v>111</v>
      </c>
      <c r="B11" s="1">
        <v>15</v>
      </c>
      <c r="C11" s="1" t="s">
        <v>66</v>
      </c>
      <c r="D11" s="1" t="s">
        <v>115</v>
      </c>
      <c r="E11" s="28" t="s">
        <v>114</v>
      </c>
      <c r="F11" s="2">
        <v>500</v>
      </c>
      <c r="G11" s="2">
        <v>0</v>
      </c>
      <c r="H11" s="15">
        <f>תקן_מקור[[#This Row],[עלות פריט]]*תקן_מקור[[#This Row],[כמות]]</f>
        <v>0</v>
      </c>
    </row>
    <row r="12" spans="1:8" x14ac:dyDescent="0.2">
      <c r="A12" s="27" t="s">
        <v>111</v>
      </c>
      <c r="B12" s="1">
        <v>15</v>
      </c>
      <c r="C12" s="1" t="s">
        <v>66</v>
      </c>
      <c r="D12" s="1" t="s">
        <v>116</v>
      </c>
      <c r="E12" s="28" t="s">
        <v>117</v>
      </c>
      <c r="F12" s="2">
        <v>500</v>
      </c>
      <c r="G12" s="2">
        <v>1</v>
      </c>
      <c r="H12" s="15">
        <f>תקן_מקור[[#This Row],[עלות פריט]]*תקן_מקור[[#This Row],[כמות]]</f>
        <v>500</v>
      </c>
    </row>
    <row r="13" spans="1:8" x14ac:dyDescent="0.2">
      <c r="A13" s="27" t="s">
        <v>111</v>
      </c>
      <c r="B13" s="1">
        <v>15</v>
      </c>
      <c r="C13" s="1" t="s">
        <v>66</v>
      </c>
      <c r="D13" s="1" t="s">
        <v>118</v>
      </c>
      <c r="E13" s="28" t="s">
        <v>119</v>
      </c>
      <c r="F13" s="2">
        <v>500</v>
      </c>
      <c r="G13" s="1">
        <v>2</v>
      </c>
      <c r="H13" s="15">
        <f>תקן_מקור[[#This Row],[עלות פריט]]*תקן_מקור[[#This Row],[כמות]]</f>
        <v>1000</v>
      </c>
    </row>
    <row r="14" spans="1:8" x14ac:dyDescent="0.2">
      <c r="A14" s="27" t="s">
        <v>111</v>
      </c>
      <c r="B14" s="1">
        <v>15</v>
      </c>
      <c r="C14" s="1" t="s">
        <v>66</v>
      </c>
      <c r="D14" s="1" t="s">
        <v>120</v>
      </c>
      <c r="E14" s="28" t="s">
        <v>121</v>
      </c>
      <c r="F14" s="2">
        <v>500</v>
      </c>
      <c r="G14" s="2">
        <v>1</v>
      </c>
      <c r="H14" s="15">
        <f>תקן_מקור[[#This Row],[עלות פריט]]*תקן_מקור[[#This Row],[כמות]]</f>
        <v>500</v>
      </c>
    </row>
    <row r="15" spans="1:8" x14ac:dyDescent="0.2">
      <c r="A15" s="27" t="s">
        <v>111</v>
      </c>
      <c r="B15" s="1">
        <v>15</v>
      </c>
      <c r="C15" s="1" t="s">
        <v>66</v>
      </c>
      <c r="D15" s="1" t="s">
        <v>122</v>
      </c>
      <c r="E15" s="28" t="s">
        <v>123</v>
      </c>
      <c r="F15" s="2">
        <v>500</v>
      </c>
      <c r="G15" s="2">
        <v>1</v>
      </c>
      <c r="H15" s="15">
        <f>תקן_מקור[[#This Row],[עלות פריט]]*תקן_מקור[[#This Row],[כמות]]</f>
        <v>500</v>
      </c>
    </row>
    <row r="16" spans="1:8" x14ac:dyDescent="0.2">
      <c r="A16" s="27" t="s">
        <v>111</v>
      </c>
      <c r="B16" s="1">
        <v>15</v>
      </c>
      <c r="C16" s="1" t="s">
        <v>66</v>
      </c>
      <c r="D16" s="29" t="s">
        <v>124</v>
      </c>
      <c r="E16" s="30" t="s">
        <v>125</v>
      </c>
      <c r="F16" s="2">
        <v>500</v>
      </c>
      <c r="G16" s="2">
        <v>1</v>
      </c>
      <c r="H16" s="15">
        <f>תקן_מקור[[#This Row],[עלות פריט]]*תקן_מקור[[#This Row],[כמות]]</f>
        <v>500</v>
      </c>
    </row>
    <row r="17" spans="1:8" x14ac:dyDescent="0.2">
      <c r="A17" s="27" t="s">
        <v>111</v>
      </c>
      <c r="B17" s="1">
        <v>15</v>
      </c>
      <c r="C17" s="1" t="s">
        <v>66</v>
      </c>
      <c r="D17" s="1" t="s">
        <v>126</v>
      </c>
      <c r="E17" s="31" t="s">
        <v>127</v>
      </c>
      <c r="F17" s="2">
        <v>1300</v>
      </c>
      <c r="G17" s="1">
        <v>1</v>
      </c>
      <c r="H17" s="15">
        <f>תקן_מקור[[#This Row],[עלות פריט]]*תקן_מקור[[#This Row],[כמות]]</f>
        <v>1300</v>
      </c>
    </row>
    <row r="18" spans="1:8" x14ac:dyDescent="0.2">
      <c r="A18" s="27" t="s">
        <v>111</v>
      </c>
      <c r="B18" s="1">
        <v>15</v>
      </c>
      <c r="C18" s="1" t="s">
        <v>66</v>
      </c>
      <c r="D18" s="1" t="s">
        <v>128</v>
      </c>
      <c r="E18" s="31" t="s">
        <v>129</v>
      </c>
      <c r="F18" s="2">
        <v>150</v>
      </c>
      <c r="G18" s="1">
        <v>1</v>
      </c>
      <c r="H18" s="15">
        <f>תקן_מקור[[#This Row],[עלות פריט]]*תקן_מקור[[#This Row],[כמות]]</f>
        <v>150</v>
      </c>
    </row>
    <row r="19" spans="1:8" x14ac:dyDescent="0.2">
      <c r="A19" s="27" t="s">
        <v>111</v>
      </c>
      <c r="B19" s="1">
        <v>15</v>
      </c>
      <c r="C19" s="1" t="s">
        <v>66</v>
      </c>
      <c r="D19" s="1" t="s">
        <v>128</v>
      </c>
      <c r="E19" s="31" t="s">
        <v>130</v>
      </c>
      <c r="F19" s="2">
        <v>300</v>
      </c>
      <c r="G19" s="2">
        <v>2</v>
      </c>
      <c r="H19" s="15">
        <f>תקן_מקור[[#This Row],[עלות פריט]]*תקן_מקור[[#This Row],[כמות]]</f>
        <v>600</v>
      </c>
    </row>
    <row r="20" spans="1:8" x14ac:dyDescent="0.2">
      <c r="A20" s="27" t="s">
        <v>111</v>
      </c>
      <c r="B20" s="1">
        <v>15</v>
      </c>
      <c r="C20" s="1" t="s">
        <v>66</v>
      </c>
      <c r="D20" s="1" t="s">
        <v>131</v>
      </c>
      <c r="E20" s="30" t="s">
        <v>132</v>
      </c>
      <c r="F20" s="2">
        <v>200</v>
      </c>
      <c r="G20" s="2">
        <v>2</v>
      </c>
      <c r="H20" s="15">
        <f>תקן_מקור[[#This Row],[עלות פריט]]*תקן_מקור[[#This Row],[כמות]]</f>
        <v>400</v>
      </c>
    </row>
    <row r="21" spans="1:8" x14ac:dyDescent="0.2">
      <c r="A21" s="27" t="s">
        <v>111</v>
      </c>
      <c r="B21" s="1">
        <v>15</v>
      </c>
      <c r="C21" s="1" t="s">
        <v>66</v>
      </c>
      <c r="D21" s="1" t="s">
        <v>124</v>
      </c>
      <c r="E21" s="30" t="s">
        <v>132</v>
      </c>
      <c r="F21" s="2">
        <v>200</v>
      </c>
      <c r="G21" s="2">
        <v>1</v>
      </c>
      <c r="H21" s="15">
        <f>תקן_מקור[[#This Row],[עלות פריט]]*תקן_מקור[[#This Row],[כמות]]</f>
        <v>200</v>
      </c>
    </row>
    <row r="22" spans="1:8" x14ac:dyDescent="0.2">
      <c r="A22" s="27" t="s">
        <v>111</v>
      </c>
      <c r="B22" s="1">
        <v>15</v>
      </c>
      <c r="C22" s="1" t="s">
        <v>66</v>
      </c>
      <c r="D22" s="1" t="s">
        <v>133</v>
      </c>
      <c r="E22" s="31" t="s">
        <v>132</v>
      </c>
      <c r="F22" s="2">
        <v>200</v>
      </c>
      <c r="G22" s="2">
        <v>2</v>
      </c>
      <c r="H22" s="15">
        <f>תקן_מקור[[#This Row],[עלות פריט]]*תקן_מקור[[#This Row],[כמות]]</f>
        <v>400</v>
      </c>
    </row>
    <row r="23" spans="1:8" x14ac:dyDescent="0.2">
      <c r="A23" s="27" t="s">
        <v>111</v>
      </c>
      <c r="B23" s="1">
        <v>15</v>
      </c>
      <c r="C23" s="1" t="s">
        <v>66</v>
      </c>
      <c r="D23" s="1" t="s">
        <v>134</v>
      </c>
      <c r="E23" s="31" t="s">
        <v>132</v>
      </c>
      <c r="F23" s="2">
        <v>200</v>
      </c>
      <c r="G23" s="2">
        <v>1</v>
      </c>
      <c r="H23" s="15">
        <f>תקן_מקור[[#This Row],[עלות פריט]]*תקן_מקור[[#This Row],[כמות]]</f>
        <v>200</v>
      </c>
    </row>
    <row r="24" spans="1:8" x14ac:dyDescent="0.2">
      <c r="A24" s="27" t="s">
        <v>111</v>
      </c>
      <c r="B24" s="1">
        <v>15</v>
      </c>
      <c r="C24" s="1" t="s">
        <v>66</v>
      </c>
      <c r="D24" s="1" t="s">
        <v>69</v>
      </c>
      <c r="E24" s="31" t="s">
        <v>135</v>
      </c>
      <c r="F24" s="2">
        <v>250</v>
      </c>
      <c r="G24" s="2">
        <v>1</v>
      </c>
      <c r="H24" s="15">
        <f>תקן_מקור[[#This Row],[עלות פריט]]*תקן_מקור[[#This Row],[כמות]]</f>
        <v>250</v>
      </c>
    </row>
    <row r="25" spans="1:8" x14ac:dyDescent="0.2">
      <c r="A25" s="27" t="s">
        <v>111</v>
      </c>
      <c r="B25" s="1">
        <v>15</v>
      </c>
      <c r="C25" s="1" t="s">
        <v>66</v>
      </c>
      <c r="D25" s="1" t="s">
        <v>128</v>
      </c>
      <c r="E25" s="31" t="s">
        <v>136</v>
      </c>
      <c r="F25" s="2">
        <v>350</v>
      </c>
      <c r="G25" s="1">
        <v>1</v>
      </c>
      <c r="H25" s="15">
        <f>תקן_מקור[[#This Row],[עלות פריט]]*תקן_מקור[[#This Row],[כמות]]</f>
        <v>350</v>
      </c>
    </row>
    <row r="26" spans="1:8" x14ac:dyDescent="0.2">
      <c r="A26" s="27" t="s">
        <v>111</v>
      </c>
      <c r="B26" s="1">
        <v>15</v>
      </c>
      <c r="C26" s="1" t="s">
        <v>66</v>
      </c>
      <c r="D26" s="1" t="s">
        <v>118</v>
      </c>
      <c r="E26" s="31" t="s">
        <v>137</v>
      </c>
      <c r="F26" s="2">
        <v>500</v>
      </c>
      <c r="G26" s="1">
        <v>2</v>
      </c>
      <c r="H26" s="15">
        <f>תקן_מקור[[#This Row],[עלות פריט]]*תקן_מקור[[#This Row],[כמות]]</f>
        <v>1000</v>
      </c>
    </row>
    <row r="27" spans="1:8" x14ac:dyDescent="0.2">
      <c r="A27" s="27" t="s">
        <v>111</v>
      </c>
      <c r="B27" s="1">
        <v>15</v>
      </c>
      <c r="C27" s="1" t="s">
        <v>66</v>
      </c>
      <c r="D27" s="1" t="s">
        <v>69</v>
      </c>
      <c r="E27" s="31" t="s">
        <v>138</v>
      </c>
      <c r="F27" s="2">
        <v>200</v>
      </c>
      <c r="G27" s="2">
        <v>6</v>
      </c>
      <c r="H27" s="15">
        <f>תקן_מקור[[#This Row],[עלות פריט]]*תקן_מקור[[#This Row],[כמות]]</f>
        <v>1200</v>
      </c>
    </row>
    <row r="28" spans="1:8" x14ac:dyDescent="0.2">
      <c r="A28" s="27" t="s">
        <v>111</v>
      </c>
      <c r="B28" s="1">
        <v>15</v>
      </c>
      <c r="C28" s="1" t="s">
        <v>66</v>
      </c>
      <c r="D28" s="1" t="s">
        <v>134</v>
      </c>
      <c r="E28" s="31" t="s">
        <v>139</v>
      </c>
      <c r="F28" s="2">
        <v>50</v>
      </c>
      <c r="G28" s="2">
        <v>1</v>
      </c>
      <c r="H28" s="15">
        <f>תקן_מקור[[#This Row],[עלות פריט]]*תקן_מקור[[#This Row],[כמות]]</f>
        <v>50</v>
      </c>
    </row>
    <row r="29" spans="1:8" x14ac:dyDescent="0.2">
      <c r="A29" s="27" t="s">
        <v>111</v>
      </c>
      <c r="B29" s="1">
        <v>15</v>
      </c>
      <c r="C29" s="1" t="s">
        <v>66</v>
      </c>
      <c r="D29" s="1" t="s">
        <v>134</v>
      </c>
      <c r="E29" s="31" t="s">
        <v>140</v>
      </c>
      <c r="F29" s="2">
        <v>150</v>
      </c>
      <c r="G29" s="2">
        <v>1</v>
      </c>
      <c r="H29" s="15">
        <f>תקן_מקור[[#This Row],[עלות פריט]]*תקן_מקור[[#This Row],[כמות]]</f>
        <v>150</v>
      </c>
    </row>
    <row r="30" spans="1:8" x14ac:dyDescent="0.2">
      <c r="A30" s="27" t="s">
        <v>111</v>
      </c>
      <c r="B30" s="1">
        <v>15</v>
      </c>
      <c r="C30" s="1" t="s">
        <v>66</v>
      </c>
      <c r="D30" s="1" t="s">
        <v>141</v>
      </c>
      <c r="E30" s="31" t="s">
        <v>142</v>
      </c>
      <c r="F30" s="2">
        <v>650</v>
      </c>
      <c r="G30" s="1">
        <v>1</v>
      </c>
      <c r="H30" s="15">
        <f>תקן_מקור[[#This Row],[עלות פריט]]*תקן_מקור[[#This Row],[כמות]]</f>
        <v>650</v>
      </c>
    </row>
    <row r="31" spans="1:8" x14ac:dyDescent="0.2">
      <c r="A31" s="27" t="s">
        <v>111</v>
      </c>
      <c r="B31" s="1">
        <v>15</v>
      </c>
      <c r="C31" s="1" t="s">
        <v>66</v>
      </c>
      <c r="D31" s="1" t="s">
        <v>143</v>
      </c>
      <c r="E31" s="31" t="s">
        <v>144</v>
      </c>
      <c r="F31" s="2">
        <v>150</v>
      </c>
      <c r="G31" s="1">
        <v>1</v>
      </c>
      <c r="H31" s="15">
        <f>תקן_מקור[[#This Row],[עלות פריט]]*תקן_מקור[[#This Row],[כמות]]</f>
        <v>150</v>
      </c>
    </row>
    <row r="32" spans="1:8" x14ac:dyDescent="0.2">
      <c r="A32" s="27" t="s">
        <v>111</v>
      </c>
      <c r="B32" s="1">
        <v>15</v>
      </c>
      <c r="C32" s="1" t="s">
        <v>66</v>
      </c>
      <c r="D32" s="1" t="s">
        <v>133</v>
      </c>
      <c r="E32" s="31" t="s">
        <v>145</v>
      </c>
      <c r="F32" s="2">
        <v>30</v>
      </c>
      <c r="G32" s="2">
        <v>10</v>
      </c>
      <c r="H32" s="15">
        <f>תקן_מקור[[#This Row],[עלות פריט]]*תקן_מקור[[#This Row],[כמות]]</f>
        <v>300</v>
      </c>
    </row>
    <row r="33" spans="1:8" ht="15" customHeight="1" x14ac:dyDescent="0.2">
      <c r="A33" s="27" t="s">
        <v>111</v>
      </c>
      <c r="B33" s="1">
        <v>15</v>
      </c>
      <c r="C33" s="1" t="s">
        <v>66</v>
      </c>
      <c r="D33" s="1" t="s">
        <v>141</v>
      </c>
      <c r="E33" s="31" t="s">
        <v>146</v>
      </c>
      <c r="F33" s="2">
        <v>750</v>
      </c>
      <c r="G33" s="1">
        <v>1</v>
      </c>
      <c r="H33" s="15">
        <f>תקן_מקור[[#This Row],[עלות פריט]]*תקן_מקור[[#This Row],[כמות]]</f>
        <v>750</v>
      </c>
    </row>
    <row r="34" spans="1:8" x14ac:dyDescent="0.2">
      <c r="A34" s="27" t="s">
        <v>111</v>
      </c>
      <c r="B34" s="1">
        <v>15</v>
      </c>
      <c r="C34" s="1" t="s">
        <v>66</v>
      </c>
      <c r="D34" s="1" t="s">
        <v>141</v>
      </c>
      <c r="E34" s="31" t="s">
        <v>147</v>
      </c>
      <c r="F34" s="2">
        <v>150</v>
      </c>
      <c r="G34" s="1">
        <v>1</v>
      </c>
      <c r="H34" s="15">
        <f>תקן_מקור[[#This Row],[עלות פריט]]*תקן_מקור[[#This Row],[כמות]]</f>
        <v>150</v>
      </c>
    </row>
    <row r="35" spans="1:8" x14ac:dyDescent="0.2">
      <c r="A35" s="27" t="s">
        <v>111</v>
      </c>
      <c r="B35" s="1">
        <v>15</v>
      </c>
      <c r="C35" s="1" t="s">
        <v>66</v>
      </c>
      <c r="D35" s="1" t="s">
        <v>128</v>
      </c>
      <c r="E35" s="31" t="s">
        <v>147</v>
      </c>
      <c r="F35" s="2">
        <v>150</v>
      </c>
      <c r="G35" s="1">
        <v>1</v>
      </c>
      <c r="H35" s="15">
        <f>תקן_מקור[[#This Row],[עלות פריט]]*תקן_מקור[[#This Row],[כמות]]</f>
        <v>150</v>
      </c>
    </row>
    <row r="36" spans="1:8" x14ac:dyDescent="0.2">
      <c r="A36" s="27" t="s">
        <v>111</v>
      </c>
      <c r="B36" s="1">
        <v>15</v>
      </c>
      <c r="C36" s="1" t="s">
        <v>66</v>
      </c>
      <c r="D36" s="1" t="s">
        <v>133</v>
      </c>
      <c r="E36" s="31" t="s">
        <v>147</v>
      </c>
      <c r="F36" s="2">
        <v>150</v>
      </c>
      <c r="G36" s="2">
        <v>2</v>
      </c>
      <c r="H36" s="15">
        <f>תקן_מקור[[#This Row],[עלות פריט]]*תקן_מקור[[#This Row],[כמות]]</f>
        <v>300</v>
      </c>
    </row>
    <row r="37" spans="1:8" x14ac:dyDescent="0.2">
      <c r="A37" s="27" t="s">
        <v>111</v>
      </c>
      <c r="B37" s="1">
        <v>15</v>
      </c>
      <c r="C37" s="1" t="s">
        <v>66</v>
      </c>
      <c r="D37" s="1" t="s">
        <v>131</v>
      </c>
      <c r="E37" s="30" t="s">
        <v>148</v>
      </c>
      <c r="F37" s="2">
        <v>1000</v>
      </c>
      <c r="G37" s="2">
        <v>2</v>
      </c>
      <c r="H37" s="15">
        <f>תקן_מקור[[#This Row],[עלות פריט]]*תקן_מקור[[#This Row],[כמות]]</f>
        <v>2000</v>
      </c>
    </row>
    <row r="38" spans="1:8" x14ac:dyDescent="0.2">
      <c r="A38" s="27" t="s">
        <v>111</v>
      </c>
      <c r="B38" s="1">
        <v>15</v>
      </c>
      <c r="C38" s="1" t="s">
        <v>66</v>
      </c>
      <c r="D38" s="1" t="s">
        <v>128</v>
      </c>
      <c r="E38" s="31" t="s">
        <v>149</v>
      </c>
      <c r="F38" s="2">
        <v>300</v>
      </c>
      <c r="G38" s="1">
        <v>1</v>
      </c>
      <c r="H38" s="15">
        <f>תקן_מקור[[#This Row],[עלות פריט]]*תקן_מקור[[#This Row],[כמות]]</f>
        <v>300</v>
      </c>
    </row>
    <row r="39" spans="1:8" x14ac:dyDescent="0.2">
      <c r="A39" s="27" t="s">
        <v>111</v>
      </c>
      <c r="B39" s="1">
        <v>15</v>
      </c>
      <c r="C39" s="1" t="s">
        <v>66</v>
      </c>
      <c r="D39" s="1" t="s">
        <v>134</v>
      </c>
      <c r="E39" s="31" t="s">
        <v>149</v>
      </c>
      <c r="F39" s="2">
        <v>300</v>
      </c>
      <c r="G39" s="1">
        <v>1</v>
      </c>
      <c r="H39" s="15">
        <f>תקן_מקור[[#This Row],[עלות פריט]]*תקן_מקור[[#This Row],[כמות]]</f>
        <v>300</v>
      </c>
    </row>
    <row r="40" spans="1:8" x14ac:dyDescent="0.2">
      <c r="A40" s="27" t="s">
        <v>111</v>
      </c>
      <c r="B40" s="1">
        <v>15</v>
      </c>
      <c r="C40" s="1" t="s">
        <v>66</v>
      </c>
      <c r="D40" s="1" t="s">
        <v>143</v>
      </c>
      <c r="E40" s="31" t="s">
        <v>150</v>
      </c>
      <c r="F40" s="2">
        <v>1000</v>
      </c>
      <c r="G40" s="1">
        <v>1</v>
      </c>
      <c r="H40" s="15">
        <f>תקן_מקור[[#This Row],[עלות פריט]]*תקן_מקור[[#This Row],[כמות]]</f>
        <v>1000</v>
      </c>
    </row>
    <row r="41" spans="1:8" x14ac:dyDescent="0.2">
      <c r="A41" s="27" t="s">
        <v>111</v>
      </c>
      <c r="B41" s="1">
        <v>15</v>
      </c>
      <c r="C41" s="1" t="s">
        <v>66</v>
      </c>
      <c r="D41" s="1" t="s">
        <v>128</v>
      </c>
      <c r="E41" s="31" t="s">
        <v>151</v>
      </c>
      <c r="F41" s="2">
        <v>200</v>
      </c>
      <c r="G41" s="1">
        <v>1</v>
      </c>
      <c r="H41" s="15">
        <f>תקן_מקור[[#This Row],[עלות פריט]]*תקן_מקור[[#This Row],[כמות]]</f>
        <v>200</v>
      </c>
    </row>
    <row r="42" spans="1:8" x14ac:dyDescent="0.2">
      <c r="A42" s="27" t="s">
        <v>111</v>
      </c>
      <c r="B42" s="1">
        <v>15</v>
      </c>
      <c r="C42" s="1" t="s">
        <v>66</v>
      </c>
      <c r="D42" s="1" t="s">
        <v>69</v>
      </c>
      <c r="E42" s="31" t="s">
        <v>152</v>
      </c>
      <c r="F42" s="2">
        <v>8000</v>
      </c>
      <c r="G42" s="2">
        <v>1</v>
      </c>
      <c r="H42" s="15">
        <f>תקן_מקור[[#This Row],[עלות פריט]]*תקן_מקור[[#This Row],[כמות]]</f>
        <v>8000</v>
      </c>
    </row>
    <row r="43" spans="1:8" x14ac:dyDescent="0.2">
      <c r="A43" s="27" t="s">
        <v>111</v>
      </c>
      <c r="B43" s="1">
        <v>15</v>
      </c>
      <c r="C43" s="1" t="s">
        <v>66</v>
      </c>
      <c r="D43" s="29" t="s">
        <v>69</v>
      </c>
      <c r="E43" s="31" t="s">
        <v>153</v>
      </c>
      <c r="F43" s="2">
        <v>900</v>
      </c>
      <c r="G43" s="1">
        <v>1</v>
      </c>
      <c r="H43" s="15">
        <f>תקן_מקור[[#This Row],[עלות פריט]]*תקן_מקור[[#This Row],[כמות]]</f>
        <v>900</v>
      </c>
    </row>
    <row r="44" spans="1:8" x14ac:dyDescent="0.2">
      <c r="A44" s="27" t="s">
        <v>111</v>
      </c>
      <c r="B44" s="1">
        <v>15</v>
      </c>
      <c r="C44" s="1" t="s">
        <v>66</v>
      </c>
      <c r="D44" s="1" t="s">
        <v>69</v>
      </c>
      <c r="E44" s="31" t="s">
        <v>154</v>
      </c>
      <c r="F44" s="2">
        <v>150</v>
      </c>
      <c r="G44" s="2">
        <v>1</v>
      </c>
      <c r="H44" s="15">
        <f>תקן_מקור[[#This Row],[עלות פריט]]*תקן_מקור[[#This Row],[כמות]]</f>
        <v>150</v>
      </c>
    </row>
    <row r="45" spans="1:8" x14ac:dyDescent="0.2">
      <c r="A45" s="27" t="s">
        <v>111</v>
      </c>
      <c r="B45" s="1">
        <v>15</v>
      </c>
      <c r="C45" s="1" t="s">
        <v>66</v>
      </c>
      <c r="D45" s="1" t="s">
        <v>69</v>
      </c>
      <c r="E45" s="31" t="s">
        <v>155</v>
      </c>
      <c r="F45" s="2">
        <v>2200</v>
      </c>
      <c r="G45" s="2">
        <v>1</v>
      </c>
      <c r="H45" s="15">
        <f>תקן_מקור[[#This Row],[עלות פריט]]*תקן_מקור[[#This Row],[כמות]]</f>
        <v>2200</v>
      </c>
    </row>
    <row r="46" spans="1:8" x14ac:dyDescent="0.2">
      <c r="A46" s="27" t="s">
        <v>111</v>
      </c>
      <c r="B46" s="1">
        <v>15</v>
      </c>
      <c r="C46" s="1" t="s">
        <v>67</v>
      </c>
      <c r="D46" s="1" t="s">
        <v>67</v>
      </c>
      <c r="E46" s="31" t="s">
        <v>156</v>
      </c>
      <c r="F46" s="2">
        <v>1000</v>
      </c>
      <c r="G46" s="2">
        <v>1</v>
      </c>
      <c r="H46" s="15">
        <f>תקן_מקור[[#This Row],[עלות פריט]]*תקן_מקור[[#This Row],[כמות]]</f>
        <v>1000</v>
      </c>
    </row>
    <row r="47" spans="1:8" x14ac:dyDescent="0.2">
      <c r="A47" s="27" t="s">
        <v>111</v>
      </c>
      <c r="B47" s="1">
        <v>15</v>
      </c>
      <c r="C47" s="1" t="s">
        <v>67</v>
      </c>
      <c r="D47" s="1" t="s">
        <v>67</v>
      </c>
      <c r="E47" s="31" t="s">
        <v>157</v>
      </c>
      <c r="F47" s="2">
        <v>2500</v>
      </c>
      <c r="G47" s="2">
        <v>1</v>
      </c>
      <c r="H47" s="15">
        <f>תקן_מקור[[#This Row],[עלות פריט]]*תקן_מקור[[#This Row],[כמות]]</f>
        <v>2500</v>
      </c>
    </row>
    <row r="48" spans="1:8" x14ac:dyDescent="0.2">
      <c r="A48" s="27" t="s">
        <v>111</v>
      </c>
      <c r="B48" s="1">
        <v>15</v>
      </c>
      <c r="C48" s="1" t="s">
        <v>67</v>
      </c>
      <c r="D48" s="1" t="s">
        <v>67</v>
      </c>
      <c r="E48" s="31" t="s">
        <v>158</v>
      </c>
      <c r="F48" s="2">
        <v>2000</v>
      </c>
      <c r="G48" s="2">
        <v>1</v>
      </c>
      <c r="H48" s="15">
        <f>תקן_מקור[[#This Row],[עלות פריט]]*תקן_מקור[[#This Row],[כמות]]</f>
        <v>2000</v>
      </c>
    </row>
    <row r="49" spans="1:8" x14ac:dyDescent="0.2">
      <c r="A49" s="27" t="s">
        <v>111</v>
      </c>
      <c r="B49" s="1">
        <v>15</v>
      </c>
      <c r="C49" s="1" t="s">
        <v>67</v>
      </c>
      <c r="D49" s="1" t="s">
        <v>67</v>
      </c>
      <c r="E49" s="31" t="s">
        <v>159</v>
      </c>
      <c r="F49" s="2">
        <v>1500</v>
      </c>
      <c r="G49" s="2">
        <v>1</v>
      </c>
      <c r="H49" s="15">
        <f>תקן_מקור[[#This Row],[עלות פריט]]*תקן_מקור[[#This Row],[כמות]]</f>
        <v>1500</v>
      </c>
    </row>
    <row r="50" spans="1:8" x14ac:dyDescent="0.2">
      <c r="A50" s="27" t="s">
        <v>111</v>
      </c>
      <c r="B50" s="1">
        <v>15</v>
      </c>
      <c r="C50" s="1" t="s">
        <v>67</v>
      </c>
      <c r="D50" s="1" t="s">
        <v>67</v>
      </c>
      <c r="E50" s="31" t="s">
        <v>160</v>
      </c>
      <c r="F50" s="2">
        <v>1600</v>
      </c>
      <c r="G50" s="2">
        <v>1</v>
      </c>
      <c r="H50" s="15">
        <f>תקן_מקור[[#This Row],[עלות פריט]]*תקן_מקור[[#This Row],[כמות]]</f>
        <v>1600</v>
      </c>
    </row>
    <row r="51" spans="1:8" x14ac:dyDescent="0.2">
      <c r="A51" s="27" t="s">
        <v>111</v>
      </c>
      <c r="B51" s="1">
        <v>15</v>
      </c>
      <c r="C51" s="1" t="s">
        <v>67</v>
      </c>
      <c r="D51" s="1" t="s">
        <v>67</v>
      </c>
      <c r="E51" s="31" t="s">
        <v>161</v>
      </c>
      <c r="F51" s="2">
        <v>2950</v>
      </c>
      <c r="G51" s="2">
        <v>1</v>
      </c>
      <c r="H51" s="15">
        <f>תקן_מקור[[#This Row],[עלות פריט]]*תקן_מקור[[#This Row],[כמות]]</f>
        <v>2950</v>
      </c>
    </row>
    <row r="52" spans="1:8" x14ac:dyDescent="0.2">
      <c r="A52" s="27" t="s">
        <v>111</v>
      </c>
      <c r="B52" s="1">
        <v>15</v>
      </c>
      <c r="C52" s="1" t="s">
        <v>67</v>
      </c>
      <c r="D52" s="1" t="s">
        <v>67</v>
      </c>
      <c r="E52" s="31" t="s">
        <v>162</v>
      </c>
      <c r="F52" s="2">
        <v>450</v>
      </c>
      <c r="G52" s="2">
        <v>2</v>
      </c>
      <c r="H52" s="15">
        <f>תקן_מקור[[#This Row],[עלות פריט]]*תקן_מקור[[#This Row],[כמות]]</f>
        <v>900</v>
      </c>
    </row>
    <row r="53" spans="1:8" x14ac:dyDescent="0.2">
      <c r="A53" s="27" t="s">
        <v>111</v>
      </c>
      <c r="B53" s="1">
        <v>15</v>
      </c>
      <c r="C53" s="1" t="s">
        <v>67</v>
      </c>
      <c r="D53" s="1" t="s">
        <v>67</v>
      </c>
      <c r="E53" s="31" t="s">
        <v>163</v>
      </c>
      <c r="F53" s="2">
        <v>2500</v>
      </c>
      <c r="G53" s="2">
        <v>1</v>
      </c>
      <c r="H53" s="15">
        <f>תקן_מקור[[#This Row],[עלות פריט]]*תקן_מקור[[#This Row],[כמות]]</f>
        <v>2500</v>
      </c>
    </row>
    <row r="54" spans="1:8" x14ac:dyDescent="0.2">
      <c r="A54" s="27" t="s">
        <v>111</v>
      </c>
      <c r="B54" s="1">
        <v>15</v>
      </c>
      <c r="C54" s="1" t="s">
        <v>67</v>
      </c>
      <c r="D54" s="1" t="s">
        <v>67</v>
      </c>
      <c r="E54" s="31" t="s">
        <v>164</v>
      </c>
      <c r="F54" s="2">
        <v>500</v>
      </c>
      <c r="G54" s="2">
        <v>2</v>
      </c>
      <c r="H54" s="15">
        <f>תקן_מקור[[#This Row],[עלות פריט]]*תקן_מקור[[#This Row],[כמות]]</f>
        <v>1000</v>
      </c>
    </row>
    <row r="55" spans="1:8" x14ac:dyDescent="0.2">
      <c r="A55" s="27" t="s">
        <v>111</v>
      </c>
      <c r="B55" s="1">
        <v>15</v>
      </c>
      <c r="C55" s="1" t="s">
        <v>67</v>
      </c>
      <c r="D55" s="1" t="s">
        <v>67</v>
      </c>
      <c r="E55" s="31" t="s">
        <v>165</v>
      </c>
      <c r="F55" s="2">
        <v>2200</v>
      </c>
      <c r="G55" s="2">
        <v>1</v>
      </c>
      <c r="H55" s="15">
        <f>תקן_מקור[[#This Row],[עלות פריט]]*תקן_מקור[[#This Row],[כמות]]</f>
        <v>2200</v>
      </c>
    </row>
    <row r="56" spans="1:8" x14ac:dyDescent="0.2">
      <c r="A56" s="27" t="s">
        <v>111</v>
      </c>
      <c r="B56" s="1">
        <v>15</v>
      </c>
      <c r="C56" s="1" t="s">
        <v>67</v>
      </c>
      <c r="D56" s="1" t="s">
        <v>67</v>
      </c>
      <c r="E56" s="31" t="s">
        <v>166</v>
      </c>
      <c r="F56" s="2">
        <v>550</v>
      </c>
      <c r="G56" s="2">
        <v>1</v>
      </c>
      <c r="H56" s="15">
        <f>תקן_מקור[[#This Row],[עלות פריט]]*תקן_מקור[[#This Row],[כמות]]</f>
        <v>550</v>
      </c>
    </row>
    <row r="57" spans="1:8" x14ac:dyDescent="0.2">
      <c r="A57" s="27" t="s">
        <v>111</v>
      </c>
      <c r="B57" s="1">
        <v>15</v>
      </c>
      <c r="C57" s="1" t="s">
        <v>67</v>
      </c>
      <c r="D57" s="1" t="s">
        <v>67</v>
      </c>
      <c r="E57" s="31" t="s">
        <v>167</v>
      </c>
      <c r="F57" s="2">
        <v>400</v>
      </c>
      <c r="G57" s="2">
        <v>1</v>
      </c>
      <c r="H57" s="15">
        <f>תקן_מקור[[#This Row],[עלות פריט]]*תקן_מקור[[#This Row],[כמות]]</f>
        <v>400</v>
      </c>
    </row>
    <row r="58" spans="1:8" x14ac:dyDescent="0.2">
      <c r="A58" s="27" t="s">
        <v>111</v>
      </c>
      <c r="B58" s="1">
        <v>15</v>
      </c>
      <c r="C58" s="1" t="s">
        <v>67</v>
      </c>
      <c r="D58" s="1" t="s">
        <v>67</v>
      </c>
      <c r="E58" s="31" t="s">
        <v>168</v>
      </c>
      <c r="F58" s="2">
        <v>600</v>
      </c>
      <c r="G58" s="2">
        <v>1</v>
      </c>
      <c r="H58" s="15">
        <f>תקן_מקור[[#This Row],[עלות פריט]]*תקן_מקור[[#This Row],[כמות]]</f>
        <v>600</v>
      </c>
    </row>
    <row r="59" spans="1:8" x14ac:dyDescent="0.2">
      <c r="A59" s="27" t="s">
        <v>111</v>
      </c>
      <c r="B59" s="1">
        <v>15</v>
      </c>
      <c r="C59" s="1" t="s">
        <v>67</v>
      </c>
      <c r="D59" s="1" t="s">
        <v>67</v>
      </c>
      <c r="E59" s="31" t="s">
        <v>169</v>
      </c>
      <c r="F59" s="2">
        <v>300</v>
      </c>
      <c r="G59" s="2">
        <v>1</v>
      </c>
      <c r="H59" s="15">
        <f>תקן_מקור[[#This Row],[עלות פריט]]*תקן_מקור[[#This Row],[כמות]]</f>
        <v>300</v>
      </c>
    </row>
    <row r="60" spans="1:8" x14ac:dyDescent="0.2">
      <c r="A60" s="27" t="s">
        <v>111</v>
      </c>
      <c r="B60" s="1">
        <v>15</v>
      </c>
      <c r="C60" s="1" t="s">
        <v>67</v>
      </c>
      <c r="D60" s="1" t="s">
        <v>67</v>
      </c>
      <c r="E60" s="31" t="s">
        <v>170</v>
      </c>
      <c r="F60" s="2">
        <v>900</v>
      </c>
      <c r="G60" s="2">
        <v>1</v>
      </c>
      <c r="H60" s="15">
        <f>תקן_מקור[[#This Row],[עלות פריט]]*תקן_מקור[[#This Row],[כמות]]</f>
        <v>900</v>
      </c>
    </row>
    <row r="61" spans="1:8" x14ac:dyDescent="0.2">
      <c r="A61" s="27" t="s">
        <v>111</v>
      </c>
      <c r="B61" s="1">
        <v>15</v>
      </c>
      <c r="C61" s="1" t="s">
        <v>67</v>
      </c>
      <c r="D61" s="1" t="s">
        <v>67</v>
      </c>
      <c r="E61" s="31" t="s">
        <v>171</v>
      </c>
      <c r="F61" s="2">
        <v>800</v>
      </c>
      <c r="G61" s="2">
        <v>1</v>
      </c>
      <c r="H61" s="15">
        <f>תקן_מקור[[#This Row],[עלות פריט]]*תקן_מקור[[#This Row],[כמות]]</f>
        <v>800</v>
      </c>
    </row>
    <row r="62" spans="1:8" x14ac:dyDescent="0.2">
      <c r="A62" s="27" t="s">
        <v>111</v>
      </c>
      <c r="B62" s="1">
        <v>15</v>
      </c>
      <c r="C62" s="1" t="s">
        <v>67</v>
      </c>
      <c r="D62" s="1" t="s">
        <v>67</v>
      </c>
      <c r="E62" s="31" t="s">
        <v>147</v>
      </c>
      <c r="F62" s="2">
        <v>150</v>
      </c>
      <c r="G62" s="2">
        <v>1</v>
      </c>
      <c r="H62" s="15">
        <f>תקן_מקור[[#This Row],[עלות פריט]]*תקן_מקור[[#This Row],[כמות]]</f>
        <v>150</v>
      </c>
    </row>
    <row r="63" spans="1:8" x14ac:dyDescent="0.2">
      <c r="A63" s="27" t="s">
        <v>111</v>
      </c>
      <c r="B63" s="1">
        <v>15</v>
      </c>
      <c r="C63" s="1" t="s">
        <v>67</v>
      </c>
      <c r="D63" s="1" t="s">
        <v>67</v>
      </c>
      <c r="E63" s="31" t="s">
        <v>149</v>
      </c>
      <c r="F63" s="2">
        <v>300</v>
      </c>
      <c r="G63" s="2">
        <v>1</v>
      </c>
      <c r="H63" s="15">
        <f>תקן_מקור[[#This Row],[עלות פריט]]*תקן_מקור[[#This Row],[כמות]]</f>
        <v>300</v>
      </c>
    </row>
    <row r="64" spans="1:8" x14ac:dyDescent="0.2">
      <c r="A64" s="27" t="s">
        <v>111</v>
      </c>
      <c r="B64" s="1">
        <v>15</v>
      </c>
      <c r="C64" s="1" t="s">
        <v>67</v>
      </c>
      <c r="D64" s="1" t="s">
        <v>67</v>
      </c>
      <c r="E64" s="31" t="s">
        <v>172</v>
      </c>
      <c r="F64" s="2">
        <v>350</v>
      </c>
      <c r="G64" s="2">
        <v>1</v>
      </c>
      <c r="H64" s="15">
        <f>תקן_מקור[[#This Row],[עלות פריט]]*תקן_מקור[[#This Row],[כמות]]</f>
        <v>350</v>
      </c>
    </row>
    <row r="65" spans="1:8" x14ac:dyDescent="0.2">
      <c r="A65" s="27" t="s">
        <v>111</v>
      </c>
      <c r="B65" s="1">
        <v>15</v>
      </c>
      <c r="C65" s="1" t="s">
        <v>67</v>
      </c>
      <c r="D65" s="1" t="s">
        <v>67</v>
      </c>
      <c r="E65" s="31" t="s">
        <v>173</v>
      </c>
      <c r="F65" s="2">
        <v>750</v>
      </c>
      <c r="G65" s="2">
        <v>1</v>
      </c>
      <c r="H65" s="15">
        <f>תקן_מקור[[#This Row],[עלות פריט]]*תקן_מקור[[#This Row],[כמות]]</f>
        <v>750</v>
      </c>
    </row>
    <row r="66" spans="1:8" x14ac:dyDescent="0.2">
      <c r="A66" s="27" t="s">
        <v>111</v>
      </c>
      <c r="B66" s="1">
        <v>15</v>
      </c>
      <c r="C66" s="1" t="s">
        <v>68</v>
      </c>
      <c r="D66" s="1" t="s">
        <v>143</v>
      </c>
      <c r="E66" s="31" t="s">
        <v>174</v>
      </c>
      <c r="F66" s="2">
        <v>2500</v>
      </c>
      <c r="G66" s="1">
        <v>1</v>
      </c>
      <c r="H66" s="15">
        <f>תקן_מקור[[#This Row],[עלות פריט]]*תקן_מקור[[#This Row],[כמות]]</f>
        <v>2500</v>
      </c>
    </row>
    <row r="67" spans="1:8" x14ac:dyDescent="0.2">
      <c r="A67" s="27" t="s">
        <v>111</v>
      </c>
      <c r="B67" s="1">
        <v>15</v>
      </c>
      <c r="C67" s="1" t="s">
        <v>68</v>
      </c>
      <c r="D67" s="1" t="s">
        <v>128</v>
      </c>
      <c r="E67" s="31" t="s">
        <v>175</v>
      </c>
      <c r="F67" s="2">
        <v>250</v>
      </c>
      <c r="G67" s="1">
        <v>1</v>
      </c>
      <c r="H67" s="15">
        <f>תקן_מקור[[#This Row],[עלות פריט]]*תקן_מקור[[#This Row],[כמות]]</f>
        <v>250</v>
      </c>
    </row>
    <row r="68" spans="1:8" x14ac:dyDescent="0.2">
      <c r="A68" s="27" t="s">
        <v>111</v>
      </c>
      <c r="B68" s="1">
        <v>15</v>
      </c>
      <c r="C68" s="1" t="s">
        <v>68</v>
      </c>
      <c r="D68" s="1" t="s">
        <v>143</v>
      </c>
      <c r="E68" s="31" t="s">
        <v>176</v>
      </c>
      <c r="F68" s="2">
        <v>3500</v>
      </c>
      <c r="G68" s="1">
        <v>1</v>
      </c>
      <c r="H68" s="15">
        <f>תקן_מקור[[#This Row],[עלות פריט]]*תקן_מקור[[#This Row],[כמות]]</f>
        <v>3500</v>
      </c>
    </row>
    <row r="69" spans="1:8" x14ac:dyDescent="0.2">
      <c r="A69" s="27" t="s">
        <v>111</v>
      </c>
      <c r="B69" s="1">
        <v>15</v>
      </c>
      <c r="C69" s="1" t="s">
        <v>68</v>
      </c>
      <c r="D69" s="1" t="s">
        <v>141</v>
      </c>
      <c r="E69" s="31" t="s">
        <v>177</v>
      </c>
      <c r="F69" s="2">
        <v>15000</v>
      </c>
      <c r="G69" s="1">
        <v>1</v>
      </c>
      <c r="H69" s="15">
        <f>תקן_מקור[[#This Row],[עלות פריט]]*תקן_מקור[[#This Row],[כמות]]</f>
        <v>15000</v>
      </c>
    </row>
    <row r="70" spans="1:8" x14ac:dyDescent="0.2">
      <c r="A70" s="27" t="s">
        <v>111</v>
      </c>
      <c r="B70" s="1">
        <v>15</v>
      </c>
      <c r="C70" s="1" t="s">
        <v>68</v>
      </c>
      <c r="D70" s="1" t="s">
        <v>118</v>
      </c>
      <c r="E70" s="31" t="s">
        <v>178</v>
      </c>
      <c r="F70" s="2">
        <v>650</v>
      </c>
      <c r="G70" s="1">
        <v>2</v>
      </c>
      <c r="H70" s="15">
        <f>תקן_מקור[[#This Row],[עלות פריט]]*תקן_מקור[[#This Row],[כמות]]</f>
        <v>1300</v>
      </c>
    </row>
    <row r="71" spans="1:8" x14ac:dyDescent="0.2">
      <c r="A71" s="27" t="s">
        <v>111</v>
      </c>
      <c r="B71" s="1">
        <v>15</v>
      </c>
      <c r="C71" s="1" t="s">
        <v>68</v>
      </c>
      <c r="D71" s="1" t="s">
        <v>120</v>
      </c>
      <c r="E71" s="31" t="s">
        <v>179</v>
      </c>
      <c r="F71" s="2">
        <v>2500</v>
      </c>
      <c r="G71" s="2">
        <v>1</v>
      </c>
      <c r="H71" s="15">
        <f>תקן_מקור[[#This Row],[עלות פריט]]*תקן_מקור[[#This Row],[כמות]]</f>
        <v>2500</v>
      </c>
    </row>
    <row r="72" spans="1:8" x14ac:dyDescent="0.2">
      <c r="A72" s="27" t="s">
        <v>111</v>
      </c>
      <c r="B72" s="1">
        <v>15</v>
      </c>
      <c r="C72" s="1" t="s">
        <v>68</v>
      </c>
      <c r="D72" s="1" t="s">
        <v>131</v>
      </c>
      <c r="E72" s="31" t="s">
        <v>180</v>
      </c>
      <c r="F72" s="2">
        <v>4500</v>
      </c>
      <c r="G72" s="2">
        <v>1</v>
      </c>
      <c r="H72" s="15">
        <f>תקן_מקור[[#This Row],[עלות פריט]]*תקן_מקור[[#This Row],[כמות]]</f>
        <v>4500</v>
      </c>
    </row>
    <row r="73" spans="1:8" x14ac:dyDescent="0.2">
      <c r="A73" s="27" t="s">
        <v>111</v>
      </c>
      <c r="B73" s="1">
        <v>15</v>
      </c>
      <c r="C73" s="1" t="s">
        <v>68</v>
      </c>
      <c r="D73" s="1" t="s">
        <v>128</v>
      </c>
      <c r="E73" s="31" t="s">
        <v>181</v>
      </c>
      <c r="F73" s="2">
        <v>250</v>
      </c>
      <c r="G73" s="1">
        <v>1</v>
      </c>
      <c r="H73" s="15">
        <f>תקן_מקור[[#This Row],[עלות פריט]]*תקן_מקור[[#This Row],[כמות]]</f>
        <v>250</v>
      </c>
    </row>
    <row r="74" spans="1:8" x14ac:dyDescent="0.2">
      <c r="A74" s="27" t="s">
        <v>111</v>
      </c>
      <c r="B74" s="1">
        <v>15</v>
      </c>
      <c r="C74" s="1" t="s">
        <v>69</v>
      </c>
      <c r="D74" s="29" t="s">
        <v>134</v>
      </c>
      <c r="E74" s="31" t="s">
        <v>182</v>
      </c>
      <c r="F74" s="2">
        <v>250</v>
      </c>
      <c r="G74" s="1">
        <v>1</v>
      </c>
      <c r="H74" s="15">
        <f>תקן_מקור[[#This Row],[עלות פריט]]*תקן_מקור[[#This Row],[כמות]]</f>
        <v>250</v>
      </c>
    </row>
    <row r="75" spans="1:8" x14ac:dyDescent="0.2">
      <c r="A75" s="27" t="s">
        <v>111</v>
      </c>
      <c r="B75" s="1">
        <v>15</v>
      </c>
      <c r="C75" s="1" t="s">
        <v>69</v>
      </c>
      <c r="D75" s="1" t="s">
        <v>134</v>
      </c>
      <c r="E75" s="31" t="s">
        <v>183</v>
      </c>
      <c r="F75" s="2">
        <v>2500</v>
      </c>
      <c r="G75" s="1">
        <v>1</v>
      </c>
      <c r="H75" s="15">
        <f>תקן_מקור[[#This Row],[עלות פריט]]*תקן_מקור[[#This Row],[כמות]]</f>
        <v>2500</v>
      </c>
    </row>
    <row r="76" spans="1:8" x14ac:dyDescent="0.2">
      <c r="A76" s="27" t="s">
        <v>111</v>
      </c>
      <c r="B76" s="1">
        <v>15</v>
      </c>
      <c r="C76" s="1" t="s">
        <v>69</v>
      </c>
      <c r="D76" s="29" t="s">
        <v>69</v>
      </c>
      <c r="E76" s="31" t="s">
        <v>184</v>
      </c>
      <c r="F76" s="2">
        <v>350</v>
      </c>
      <c r="G76" s="1">
        <v>1</v>
      </c>
      <c r="H76" s="15">
        <f>תקן_מקור[[#This Row],[עלות פריט]]*תקן_מקור[[#This Row],[כמות]]</f>
        <v>350</v>
      </c>
    </row>
    <row r="77" spans="1:8" x14ac:dyDescent="0.2">
      <c r="A77" s="27" t="s">
        <v>111</v>
      </c>
      <c r="B77" s="1">
        <v>15</v>
      </c>
      <c r="C77" s="1" t="s">
        <v>69</v>
      </c>
      <c r="D77" s="29" t="s">
        <v>69</v>
      </c>
      <c r="E77" s="31" t="s">
        <v>185</v>
      </c>
      <c r="F77" s="2">
        <v>10000</v>
      </c>
      <c r="G77" s="1">
        <v>1</v>
      </c>
      <c r="H77" s="15">
        <f>תקן_מקור[[#This Row],[עלות פריט]]*תקן_מקור[[#This Row],[כמות]]</f>
        <v>10000</v>
      </c>
    </row>
    <row r="78" spans="1:8" x14ac:dyDescent="0.2">
      <c r="A78" s="27" t="s">
        <v>111</v>
      </c>
      <c r="B78" s="1">
        <v>15</v>
      </c>
      <c r="C78" s="1" t="s">
        <v>69</v>
      </c>
      <c r="D78" s="1" t="s">
        <v>69</v>
      </c>
      <c r="E78" s="32" t="s">
        <v>186</v>
      </c>
      <c r="F78" s="2">
        <v>250</v>
      </c>
      <c r="G78" s="2">
        <v>2</v>
      </c>
      <c r="H78" s="15">
        <f>תקן_מקור[[#This Row],[עלות פריט]]*תקן_מקור[[#This Row],[כמות]]</f>
        <v>500</v>
      </c>
    </row>
    <row r="79" spans="1:8" x14ac:dyDescent="0.2">
      <c r="A79" s="27" t="s">
        <v>111</v>
      </c>
      <c r="B79" s="1">
        <v>15</v>
      </c>
      <c r="C79" s="1" t="s">
        <v>70</v>
      </c>
      <c r="D79" s="1" t="s">
        <v>187</v>
      </c>
      <c r="E79" s="31" t="s">
        <v>188</v>
      </c>
      <c r="F79" s="2">
        <v>7500</v>
      </c>
      <c r="G79" s="2">
        <v>1</v>
      </c>
      <c r="H79" s="15">
        <f>תקן_מקור[[#This Row],[עלות פריט]]*תקן_מקור[[#This Row],[כמות]]</f>
        <v>7500</v>
      </c>
    </row>
    <row r="80" spans="1:8" x14ac:dyDescent="0.2">
      <c r="A80" s="27" t="s">
        <v>111</v>
      </c>
      <c r="B80" s="1">
        <v>15</v>
      </c>
      <c r="C80" s="1" t="s">
        <v>70</v>
      </c>
      <c r="D80" s="1" t="s">
        <v>187</v>
      </c>
      <c r="E80" s="31" t="s">
        <v>189</v>
      </c>
      <c r="F80" s="2">
        <v>1500</v>
      </c>
      <c r="G80" s="2">
        <v>1</v>
      </c>
      <c r="H80" s="15">
        <f>תקן_מקור[[#This Row],[עלות פריט]]*תקן_מקור[[#This Row],[כמות]]</f>
        <v>1500</v>
      </c>
    </row>
    <row r="81" spans="1:8" x14ac:dyDescent="0.2">
      <c r="A81" s="27" t="s">
        <v>111</v>
      </c>
      <c r="B81" s="1">
        <v>15</v>
      </c>
      <c r="C81" s="1" t="s">
        <v>70</v>
      </c>
      <c r="D81" s="1" t="s">
        <v>131</v>
      </c>
      <c r="E81" s="31" t="s">
        <v>190</v>
      </c>
      <c r="F81" s="2">
        <v>1000</v>
      </c>
      <c r="G81" s="2">
        <v>5</v>
      </c>
      <c r="H81" s="15">
        <f>תקן_מקור[[#This Row],[עלות פריט]]*תקן_מקור[[#This Row],[כמות]]</f>
        <v>5000</v>
      </c>
    </row>
    <row r="82" spans="1:8" x14ac:dyDescent="0.2">
      <c r="A82" s="27" t="s">
        <v>111</v>
      </c>
      <c r="B82" s="1">
        <v>15</v>
      </c>
      <c r="C82" s="1" t="s">
        <v>70</v>
      </c>
      <c r="D82" s="1" t="s">
        <v>191</v>
      </c>
      <c r="E82" s="31" t="s">
        <v>192</v>
      </c>
      <c r="F82" s="2">
        <v>3500</v>
      </c>
      <c r="G82" s="2">
        <v>1</v>
      </c>
      <c r="H82" s="15">
        <f>תקן_מקור[[#This Row],[עלות פריט]]*תקן_מקור[[#This Row],[כמות]]</f>
        <v>3500</v>
      </c>
    </row>
    <row r="83" spans="1:8" x14ac:dyDescent="0.2">
      <c r="A83" s="27" t="s">
        <v>111</v>
      </c>
      <c r="B83" s="1">
        <v>15</v>
      </c>
      <c r="C83" s="1" t="s">
        <v>70</v>
      </c>
      <c r="D83" s="1" t="s">
        <v>187</v>
      </c>
      <c r="E83" s="31" t="s">
        <v>193</v>
      </c>
      <c r="F83" s="2">
        <v>8500</v>
      </c>
      <c r="G83" s="2">
        <v>1</v>
      </c>
      <c r="H83" s="15">
        <f>תקן_מקור[[#This Row],[עלות פריט]]*תקן_מקור[[#This Row],[כמות]]</f>
        <v>8500</v>
      </c>
    </row>
    <row r="84" spans="1:8" x14ac:dyDescent="0.2">
      <c r="A84" s="27" t="s">
        <v>111</v>
      </c>
      <c r="B84" s="1">
        <v>15</v>
      </c>
      <c r="C84" s="1" t="s">
        <v>70</v>
      </c>
      <c r="D84" s="1" t="s">
        <v>187</v>
      </c>
      <c r="E84" s="31" t="s">
        <v>194</v>
      </c>
      <c r="F84" s="2">
        <v>17000</v>
      </c>
      <c r="G84" s="2">
        <v>0</v>
      </c>
      <c r="H84" s="15">
        <f>תקן_מקור[[#This Row],[עלות פריט]]*תקן_מקור[[#This Row],[כמות]]</f>
        <v>0</v>
      </c>
    </row>
    <row r="85" spans="1:8" x14ac:dyDescent="0.2">
      <c r="A85" s="27" t="s">
        <v>111</v>
      </c>
      <c r="B85" s="1">
        <v>15</v>
      </c>
      <c r="C85" s="1" t="s">
        <v>70</v>
      </c>
      <c r="D85" s="1" t="s">
        <v>187</v>
      </c>
      <c r="E85" s="31" t="s">
        <v>195</v>
      </c>
      <c r="F85" s="2">
        <v>5000</v>
      </c>
      <c r="G85" s="2">
        <v>1</v>
      </c>
      <c r="H85" s="15">
        <f>תקן_מקור[[#This Row],[עלות פריט]]*תקן_מקור[[#This Row],[כמות]]</f>
        <v>5000</v>
      </c>
    </row>
    <row r="86" spans="1:8" x14ac:dyDescent="0.2">
      <c r="A86" s="27" t="s">
        <v>111</v>
      </c>
      <c r="B86" s="1">
        <v>15</v>
      </c>
      <c r="C86" s="1" t="s">
        <v>70</v>
      </c>
      <c r="D86" s="1" t="s">
        <v>187</v>
      </c>
      <c r="E86" s="31" t="s">
        <v>196</v>
      </c>
      <c r="F86" s="2">
        <v>400</v>
      </c>
      <c r="G86" s="2">
        <v>3</v>
      </c>
      <c r="H86" s="15">
        <f>תקן_מקור[[#This Row],[עלות פריט]]*תקן_מקור[[#This Row],[כמות]]</f>
        <v>1200</v>
      </c>
    </row>
    <row r="87" spans="1:8" x14ac:dyDescent="0.2">
      <c r="A87" s="27" t="s">
        <v>111</v>
      </c>
      <c r="B87" s="1">
        <v>15</v>
      </c>
      <c r="C87" s="1" t="s">
        <v>70</v>
      </c>
      <c r="D87" s="29" t="s">
        <v>187</v>
      </c>
      <c r="E87" s="31" t="s">
        <v>197</v>
      </c>
      <c r="F87" s="2">
        <v>4500</v>
      </c>
      <c r="G87" s="2">
        <v>0</v>
      </c>
      <c r="H87" s="15">
        <f>תקן_מקור[[#This Row],[עלות פריט]]*תקן_מקור[[#This Row],[כמות]]</f>
        <v>0</v>
      </c>
    </row>
    <row r="88" spans="1:8" x14ac:dyDescent="0.2">
      <c r="A88" s="27" t="s">
        <v>111</v>
      </c>
      <c r="B88" s="1">
        <v>15</v>
      </c>
      <c r="C88" s="1" t="s">
        <v>70</v>
      </c>
      <c r="D88" s="1" t="s">
        <v>187</v>
      </c>
      <c r="E88" s="31" t="s">
        <v>198</v>
      </c>
      <c r="F88" s="2">
        <v>8000</v>
      </c>
      <c r="G88" s="2">
        <v>0</v>
      </c>
      <c r="H88" s="15">
        <f>תקן_מקור[[#This Row],[עלות פריט]]*תקן_מקור[[#This Row],[כמות]]</f>
        <v>0</v>
      </c>
    </row>
    <row r="89" spans="1:8" x14ac:dyDescent="0.2">
      <c r="A89" s="27" t="s">
        <v>111</v>
      </c>
      <c r="B89" s="1">
        <v>15</v>
      </c>
      <c r="C89" s="1" t="s">
        <v>70</v>
      </c>
      <c r="D89" s="1" t="s">
        <v>187</v>
      </c>
      <c r="E89" s="31" t="s">
        <v>199</v>
      </c>
      <c r="F89" s="2">
        <v>2500</v>
      </c>
      <c r="G89" s="2">
        <v>1</v>
      </c>
      <c r="H89" s="15">
        <f>תקן_מקור[[#This Row],[עלות פריט]]*תקן_מקור[[#This Row],[כמות]]</f>
        <v>2500</v>
      </c>
    </row>
    <row r="90" spans="1:8" x14ac:dyDescent="0.2">
      <c r="A90" s="27" t="s">
        <v>111</v>
      </c>
      <c r="B90" s="1">
        <v>15</v>
      </c>
      <c r="C90" s="1" t="s">
        <v>70</v>
      </c>
      <c r="D90" s="1" t="s">
        <v>200</v>
      </c>
      <c r="E90" s="31" t="s">
        <v>201</v>
      </c>
      <c r="F90" s="2">
        <v>150</v>
      </c>
      <c r="G90" s="2">
        <v>10</v>
      </c>
      <c r="H90" s="15">
        <f>תקן_מקור[[#This Row],[עלות פריט]]*תקן_מקור[[#This Row],[כמות]]</f>
        <v>1500</v>
      </c>
    </row>
    <row r="91" spans="1:8" x14ac:dyDescent="0.2">
      <c r="A91" s="27" t="s">
        <v>111</v>
      </c>
      <c r="B91" s="1">
        <v>15</v>
      </c>
      <c r="C91" s="1" t="s">
        <v>70</v>
      </c>
      <c r="D91" s="1" t="s">
        <v>187</v>
      </c>
      <c r="E91" s="31" t="s">
        <v>202</v>
      </c>
      <c r="F91" s="2">
        <v>9000</v>
      </c>
      <c r="G91" s="2">
        <v>1</v>
      </c>
      <c r="H91" s="15">
        <f>תקן_מקור[[#This Row],[עלות פריט]]*תקן_מקור[[#This Row],[כמות]]</f>
        <v>9000</v>
      </c>
    </row>
    <row r="92" spans="1:8" x14ac:dyDescent="0.2">
      <c r="A92" s="27" t="s">
        <v>111</v>
      </c>
      <c r="B92" s="1">
        <v>15</v>
      </c>
      <c r="C92" s="1" t="s">
        <v>70</v>
      </c>
      <c r="D92" s="1" t="s">
        <v>187</v>
      </c>
      <c r="E92" s="31" t="s">
        <v>203</v>
      </c>
      <c r="F92" s="2">
        <v>7700</v>
      </c>
      <c r="G92" s="2">
        <v>1</v>
      </c>
      <c r="H92" s="15">
        <f>תקן_מקור[[#This Row],[עלות פריט]]*תקן_מקור[[#This Row],[כמות]]</f>
        <v>7700</v>
      </c>
    </row>
    <row r="93" spans="1:8" x14ac:dyDescent="0.2">
      <c r="A93" s="27" t="s">
        <v>111</v>
      </c>
      <c r="B93" s="1">
        <v>15</v>
      </c>
      <c r="C93" s="1" t="s">
        <v>70</v>
      </c>
      <c r="D93" s="1" t="s">
        <v>187</v>
      </c>
      <c r="E93" s="31" t="s">
        <v>204</v>
      </c>
      <c r="F93" s="2">
        <v>10800</v>
      </c>
      <c r="G93" s="2">
        <v>0</v>
      </c>
      <c r="H93" s="15">
        <f>תקן_מקור[[#This Row],[עלות פריט]]*תקן_מקור[[#This Row],[כמות]]</f>
        <v>0</v>
      </c>
    </row>
    <row r="94" spans="1:8" x14ac:dyDescent="0.2">
      <c r="A94" s="27" t="s">
        <v>111</v>
      </c>
      <c r="B94" s="1">
        <v>15</v>
      </c>
      <c r="C94" s="1" t="s">
        <v>70</v>
      </c>
      <c r="D94" s="29" t="s">
        <v>187</v>
      </c>
      <c r="E94" s="31" t="s">
        <v>205</v>
      </c>
      <c r="F94" s="2">
        <v>3000</v>
      </c>
      <c r="G94" s="1">
        <v>1</v>
      </c>
      <c r="H94" s="15">
        <f>תקן_מקור[[#This Row],[עלות פריט]]*תקן_מקור[[#This Row],[כמות]]</f>
        <v>3000</v>
      </c>
    </row>
    <row r="95" spans="1:8" x14ac:dyDescent="0.2">
      <c r="A95" s="27" t="s">
        <v>111</v>
      </c>
      <c r="B95" s="1">
        <v>15</v>
      </c>
      <c r="C95" s="1" t="s">
        <v>70</v>
      </c>
      <c r="D95" s="1" t="s">
        <v>200</v>
      </c>
      <c r="E95" s="31" t="s">
        <v>206</v>
      </c>
      <c r="F95" s="2">
        <v>250</v>
      </c>
      <c r="G95" s="2">
        <v>6</v>
      </c>
      <c r="H95" s="15">
        <f>תקן_מקור[[#This Row],[עלות פריט]]*תקן_מקור[[#This Row],[כמות]]</f>
        <v>1500</v>
      </c>
    </row>
    <row r="96" spans="1:8" x14ac:dyDescent="0.2">
      <c r="A96" s="27" t="s">
        <v>111</v>
      </c>
      <c r="B96" s="1">
        <v>15</v>
      </c>
      <c r="C96" s="1" t="s">
        <v>70</v>
      </c>
      <c r="D96" s="1" t="s">
        <v>187</v>
      </c>
      <c r="E96" s="31" t="s">
        <v>207</v>
      </c>
      <c r="F96" s="2">
        <v>1000</v>
      </c>
      <c r="G96" s="2">
        <v>1</v>
      </c>
      <c r="H96" s="15">
        <f>תקן_מקור[[#This Row],[עלות פריט]]*תקן_מקור[[#This Row],[כמות]]</f>
        <v>1000</v>
      </c>
    </row>
    <row r="97" spans="1:8" x14ac:dyDescent="0.2">
      <c r="A97" s="27" t="s">
        <v>111</v>
      </c>
      <c r="B97" s="1">
        <v>15</v>
      </c>
      <c r="C97" s="1" t="s">
        <v>70</v>
      </c>
      <c r="D97" s="1" t="s">
        <v>187</v>
      </c>
      <c r="E97" s="31" t="s">
        <v>208</v>
      </c>
      <c r="F97" s="2">
        <v>500</v>
      </c>
      <c r="G97" s="2">
        <v>1</v>
      </c>
      <c r="H97" s="15">
        <f>תקן_מקור[[#This Row],[עלות פריט]]*תקן_מקור[[#This Row],[כמות]]</f>
        <v>500</v>
      </c>
    </row>
    <row r="98" spans="1:8" x14ac:dyDescent="0.2">
      <c r="A98" s="27" t="s">
        <v>111</v>
      </c>
      <c r="B98" s="1">
        <v>15</v>
      </c>
      <c r="C98" s="1" t="s">
        <v>70</v>
      </c>
      <c r="D98" s="1" t="s">
        <v>187</v>
      </c>
      <c r="E98" s="31" t="s">
        <v>209</v>
      </c>
      <c r="F98" s="2">
        <v>15000</v>
      </c>
      <c r="G98" s="2">
        <v>1</v>
      </c>
      <c r="H98" s="15">
        <f>תקן_מקור[[#This Row],[עלות פריט]]*תקן_מקור[[#This Row],[כמות]]</f>
        <v>15000</v>
      </c>
    </row>
    <row r="99" spans="1:8" x14ac:dyDescent="0.2">
      <c r="A99" s="27" t="s">
        <v>111</v>
      </c>
      <c r="B99" s="1">
        <v>15</v>
      </c>
      <c r="C99" s="1" t="s">
        <v>70</v>
      </c>
      <c r="D99" s="29" t="s">
        <v>187</v>
      </c>
      <c r="E99" s="31" t="s">
        <v>210</v>
      </c>
      <c r="F99" s="2">
        <v>5000</v>
      </c>
      <c r="G99" s="2">
        <v>0</v>
      </c>
      <c r="H99" s="15">
        <f>תקן_מקור[[#This Row],[עלות פריט]]*תקן_מקור[[#This Row],[כמות]]</f>
        <v>0</v>
      </c>
    </row>
    <row r="100" spans="1:8" x14ac:dyDescent="0.2">
      <c r="A100" s="27" t="s">
        <v>111</v>
      </c>
      <c r="B100" s="1">
        <v>15</v>
      </c>
      <c r="C100" s="1" t="s">
        <v>70</v>
      </c>
      <c r="D100" s="1" t="s">
        <v>200</v>
      </c>
      <c r="E100" s="31" t="s">
        <v>211</v>
      </c>
      <c r="F100" s="2">
        <v>1200</v>
      </c>
      <c r="G100" s="2">
        <v>2</v>
      </c>
      <c r="H100" s="15">
        <f>תקן_מקור[[#This Row],[עלות פריט]]*תקן_מקור[[#This Row],[כמות]]</f>
        <v>2400</v>
      </c>
    </row>
    <row r="101" spans="1:8" x14ac:dyDescent="0.2">
      <c r="A101" s="27" t="s">
        <v>111</v>
      </c>
      <c r="B101" s="1">
        <v>15</v>
      </c>
      <c r="C101" s="1" t="s">
        <v>70</v>
      </c>
      <c r="D101" s="1" t="s">
        <v>191</v>
      </c>
      <c r="E101" s="31" t="s">
        <v>212</v>
      </c>
      <c r="F101" s="2">
        <v>500</v>
      </c>
      <c r="G101" s="2">
        <v>1</v>
      </c>
      <c r="H101" s="15">
        <f>תקן_מקור[[#This Row],[עלות פריט]]*תקן_מקור[[#This Row],[כמות]]</f>
        <v>500</v>
      </c>
    </row>
    <row r="102" spans="1:8" x14ac:dyDescent="0.2">
      <c r="A102" s="27" t="s">
        <v>111</v>
      </c>
      <c r="B102" s="1">
        <v>15</v>
      </c>
      <c r="C102" s="1" t="s">
        <v>70</v>
      </c>
      <c r="D102" s="1" t="s">
        <v>187</v>
      </c>
      <c r="E102" s="31" t="s">
        <v>213</v>
      </c>
      <c r="F102" s="2">
        <v>4200</v>
      </c>
      <c r="G102" s="2">
        <v>0</v>
      </c>
      <c r="H102" s="15">
        <f>תקן_מקור[[#This Row],[עלות פריט]]*תקן_מקור[[#This Row],[כמות]]</f>
        <v>0</v>
      </c>
    </row>
    <row r="103" spans="1:8" x14ac:dyDescent="0.2">
      <c r="A103" s="27" t="s">
        <v>111</v>
      </c>
      <c r="B103" s="1">
        <v>15</v>
      </c>
      <c r="C103" s="1" t="s">
        <v>70</v>
      </c>
      <c r="D103" s="1" t="s">
        <v>187</v>
      </c>
      <c r="E103" s="31" t="s">
        <v>214</v>
      </c>
      <c r="F103" s="2">
        <v>2500</v>
      </c>
      <c r="G103" s="2">
        <v>0</v>
      </c>
      <c r="H103" s="15">
        <f>תקן_מקור[[#This Row],[עלות פריט]]*תקן_מקור[[#This Row],[כמות]]</f>
        <v>0</v>
      </c>
    </row>
    <row r="104" spans="1:8" x14ac:dyDescent="0.2">
      <c r="A104" s="27" t="s">
        <v>111</v>
      </c>
      <c r="B104" s="1">
        <v>15</v>
      </c>
      <c r="C104" s="1" t="s">
        <v>70</v>
      </c>
      <c r="D104" s="1" t="s">
        <v>187</v>
      </c>
      <c r="E104" s="31" t="s">
        <v>215</v>
      </c>
      <c r="F104" s="2">
        <v>3500</v>
      </c>
      <c r="G104" s="2">
        <v>1</v>
      </c>
      <c r="H104" s="15">
        <f>תקן_מקור[[#This Row],[עלות פריט]]*תקן_מקור[[#This Row],[כמות]]</f>
        <v>3500</v>
      </c>
    </row>
    <row r="105" spans="1:8" x14ac:dyDescent="0.2">
      <c r="A105" s="27" t="s">
        <v>111</v>
      </c>
      <c r="B105" s="1">
        <v>15</v>
      </c>
      <c r="C105" s="1" t="s">
        <v>70</v>
      </c>
      <c r="D105" s="1" t="s">
        <v>187</v>
      </c>
      <c r="E105" s="31" t="s">
        <v>216</v>
      </c>
      <c r="F105" s="2">
        <v>6500</v>
      </c>
      <c r="G105" s="2">
        <v>1</v>
      </c>
      <c r="H105" s="15">
        <f>תקן_מקור[[#This Row],[עלות פריט]]*תקן_מקור[[#This Row],[כמות]]</f>
        <v>6500</v>
      </c>
    </row>
    <row r="106" spans="1:8" x14ac:dyDescent="0.2">
      <c r="A106" s="27" t="s">
        <v>111</v>
      </c>
      <c r="B106" s="1">
        <v>15</v>
      </c>
      <c r="C106" s="1" t="s">
        <v>70</v>
      </c>
      <c r="D106" s="1" t="s">
        <v>187</v>
      </c>
      <c r="E106" s="31" t="s">
        <v>217</v>
      </c>
      <c r="F106" s="2">
        <v>1200</v>
      </c>
      <c r="G106" s="2">
        <v>1</v>
      </c>
      <c r="H106" s="15">
        <f>תקן_מקור[[#This Row],[עלות פריט]]*תקן_מקור[[#This Row],[כמות]]</f>
        <v>1200</v>
      </c>
    </row>
    <row r="107" spans="1:8" x14ac:dyDescent="0.2">
      <c r="A107" s="27" t="s">
        <v>111</v>
      </c>
      <c r="B107" s="1">
        <v>15</v>
      </c>
      <c r="C107" s="1" t="s">
        <v>70</v>
      </c>
      <c r="D107" s="29" t="s">
        <v>131</v>
      </c>
      <c r="E107" s="31" t="s">
        <v>218</v>
      </c>
      <c r="F107" s="2">
        <v>2500</v>
      </c>
      <c r="G107" s="1">
        <v>1</v>
      </c>
      <c r="H107" s="15">
        <f>תקן_מקור[[#This Row],[עלות פריט]]*תקן_מקור[[#This Row],[כמות]]</f>
        <v>2500</v>
      </c>
    </row>
    <row r="108" spans="1:8" x14ac:dyDescent="0.2">
      <c r="A108" s="27" t="s">
        <v>111</v>
      </c>
      <c r="B108" s="1">
        <v>15</v>
      </c>
      <c r="C108" s="1" t="s">
        <v>71</v>
      </c>
      <c r="D108" s="1" t="s">
        <v>113</v>
      </c>
      <c r="E108" s="31" t="s">
        <v>219</v>
      </c>
      <c r="F108" s="2">
        <v>600</v>
      </c>
      <c r="G108" s="1">
        <v>1</v>
      </c>
      <c r="H108" s="15">
        <f>תקן_מקור[[#This Row],[עלות פריט]]*תקן_מקור[[#This Row],[כמות]]</f>
        <v>600</v>
      </c>
    </row>
    <row r="109" spans="1:8" x14ac:dyDescent="0.2">
      <c r="A109" s="27" t="s">
        <v>111</v>
      </c>
      <c r="B109" s="1">
        <v>15</v>
      </c>
      <c r="C109" s="1" t="s">
        <v>71</v>
      </c>
      <c r="D109" s="1" t="s">
        <v>113</v>
      </c>
      <c r="E109" s="31" t="s">
        <v>220</v>
      </c>
      <c r="F109" s="2">
        <v>1200</v>
      </c>
      <c r="G109" s="2">
        <v>1</v>
      </c>
      <c r="H109" s="15">
        <f>תקן_מקור[[#This Row],[עלות פריט]]*תקן_מקור[[#This Row],[כמות]]</f>
        <v>1200</v>
      </c>
    </row>
    <row r="110" spans="1:8" x14ac:dyDescent="0.2">
      <c r="A110" s="27" t="s">
        <v>111</v>
      </c>
      <c r="B110" s="1">
        <v>15</v>
      </c>
      <c r="C110" s="1" t="s">
        <v>71</v>
      </c>
      <c r="D110" s="1" t="s">
        <v>124</v>
      </c>
      <c r="E110" s="31" t="s">
        <v>220</v>
      </c>
      <c r="F110" s="2">
        <v>1200</v>
      </c>
      <c r="G110" s="2">
        <v>0</v>
      </c>
      <c r="H110" s="15">
        <f>תקן_מקור[[#This Row],[עלות פריט]]*תקן_מקור[[#This Row],[כמות]]</f>
        <v>0</v>
      </c>
    </row>
    <row r="111" spans="1:8" x14ac:dyDescent="0.2">
      <c r="A111" s="27" t="s">
        <v>111</v>
      </c>
      <c r="B111" s="1">
        <v>15</v>
      </c>
      <c r="C111" s="1" t="s">
        <v>71</v>
      </c>
      <c r="D111" s="1" t="s">
        <v>124</v>
      </c>
      <c r="E111" s="31" t="s">
        <v>221</v>
      </c>
      <c r="F111" s="2">
        <v>2500</v>
      </c>
      <c r="G111" s="2">
        <v>1</v>
      </c>
      <c r="H111" s="15">
        <f>תקן_מקור[[#This Row],[עלות פריט]]*תקן_מקור[[#This Row],[כמות]]</f>
        <v>2500</v>
      </c>
    </row>
    <row r="112" spans="1:8" x14ac:dyDescent="0.2">
      <c r="A112" s="27" t="s">
        <v>111</v>
      </c>
      <c r="B112" s="1">
        <v>15</v>
      </c>
      <c r="C112" s="1" t="s">
        <v>71</v>
      </c>
      <c r="D112" s="1" t="s">
        <v>124</v>
      </c>
      <c r="E112" s="31" t="s">
        <v>222</v>
      </c>
      <c r="F112" s="2">
        <v>3500</v>
      </c>
      <c r="G112" s="2">
        <v>2</v>
      </c>
      <c r="H112" s="15">
        <f>תקן_מקור[[#This Row],[עלות פריט]]*תקן_מקור[[#This Row],[כמות]]</f>
        <v>7000</v>
      </c>
    </row>
    <row r="113" spans="1:8" x14ac:dyDescent="0.2">
      <c r="A113" s="27" t="s">
        <v>111</v>
      </c>
      <c r="B113" s="1">
        <v>15</v>
      </c>
      <c r="C113" s="1" t="s">
        <v>71</v>
      </c>
      <c r="D113" s="1" t="s">
        <v>113</v>
      </c>
      <c r="E113" s="31" t="s">
        <v>223</v>
      </c>
      <c r="F113" s="2">
        <v>3500</v>
      </c>
      <c r="G113" s="2">
        <v>1</v>
      </c>
      <c r="H113" s="15">
        <f>תקן_מקור[[#This Row],[עלות פריט]]*תקן_מקור[[#This Row],[כמות]]</f>
        <v>3500</v>
      </c>
    </row>
    <row r="114" spans="1:8" x14ac:dyDescent="0.2">
      <c r="A114" s="27" t="s">
        <v>111</v>
      </c>
      <c r="B114" s="1">
        <v>15</v>
      </c>
      <c r="C114" s="1" t="s">
        <v>71</v>
      </c>
      <c r="D114" s="1" t="s">
        <v>134</v>
      </c>
      <c r="E114" s="31" t="s">
        <v>223</v>
      </c>
      <c r="F114" s="2">
        <v>3500</v>
      </c>
      <c r="G114" s="2">
        <v>0</v>
      </c>
      <c r="H114" s="15">
        <f>תקן_מקור[[#This Row],[עלות פריט]]*תקן_מקור[[#This Row],[כמות]]</f>
        <v>0</v>
      </c>
    </row>
    <row r="115" spans="1:8" x14ac:dyDescent="0.2">
      <c r="A115" s="27" t="s">
        <v>111</v>
      </c>
      <c r="B115" s="1">
        <v>15</v>
      </c>
      <c r="C115" s="1" t="s">
        <v>72</v>
      </c>
      <c r="D115" s="29" t="s">
        <v>69</v>
      </c>
      <c r="E115" s="31" t="s">
        <v>224</v>
      </c>
      <c r="F115" s="2">
        <v>4500</v>
      </c>
      <c r="G115" s="1">
        <v>1</v>
      </c>
      <c r="H115" s="15">
        <f>תקן_מקור[[#This Row],[עלות פריט]]*תקן_מקור[[#This Row],[כמות]]</f>
        <v>4500</v>
      </c>
    </row>
    <row r="116" spans="1:8" x14ac:dyDescent="0.2">
      <c r="A116" s="27" t="s">
        <v>111</v>
      </c>
      <c r="B116" s="1">
        <v>15</v>
      </c>
      <c r="C116" s="1" t="s">
        <v>72</v>
      </c>
      <c r="D116" s="1" t="s">
        <v>124</v>
      </c>
      <c r="E116" s="31" t="s">
        <v>225</v>
      </c>
      <c r="F116" s="2">
        <v>2500</v>
      </c>
      <c r="G116" s="2">
        <v>0</v>
      </c>
      <c r="H116" s="15">
        <f>תקן_מקור[[#This Row],[עלות פריט]]*תקן_מקור[[#This Row],[כמות]]</f>
        <v>0</v>
      </c>
    </row>
    <row r="117" spans="1:8" x14ac:dyDescent="0.2">
      <c r="A117" s="27" t="s">
        <v>111</v>
      </c>
      <c r="B117" s="1">
        <v>15</v>
      </c>
      <c r="C117" s="1" t="s">
        <v>72</v>
      </c>
      <c r="D117" s="1" t="s">
        <v>115</v>
      </c>
      <c r="E117" s="31" t="s">
        <v>225</v>
      </c>
      <c r="F117" s="2">
        <v>2500</v>
      </c>
      <c r="G117" s="2">
        <v>0</v>
      </c>
      <c r="H117" s="15">
        <f>תקן_מקור[[#This Row],[עלות פריט]]*תקן_מקור[[#This Row],[כמות]]</f>
        <v>0</v>
      </c>
    </row>
    <row r="118" spans="1:8" x14ac:dyDescent="0.2">
      <c r="A118" s="27" t="s">
        <v>111</v>
      </c>
      <c r="B118" s="1">
        <v>15</v>
      </c>
      <c r="C118" s="1" t="s">
        <v>72</v>
      </c>
      <c r="D118" s="1" t="s">
        <v>133</v>
      </c>
      <c r="E118" s="31" t="s">
        <v>225</v>
      </c>
      <c r="F118" s="2">
        <v>2500</v>
      </c>
      <c r="G118" s="2">
        <v>1</v>
      </c>
      <c r="H118" s="15">
        <f>תקן_מקור[[#This Row],[עלות פריט]]*תקן_מקור[[#This Row],[כמות]]</f>
        <v>2500</v>
      </c>
    </row>
    <row r="119" spans="1:8" x14ac:dyDescent="0.2">
      <c r="A119" s="27" t="s">
        <v>111</v>
      </c>
      <c r="B119" s="1">
        <v>15</v>
      </c>
      <c r="C119" s="1" t="s">
        <v>72</v>
      </c>
      <c r="D119" s="1" t="s">
        <v>134</v>
      </c>
      <c r="E119" s="31" t="s">
        <v>225</v>
      </c>
      <c r="F119" s="2">
        <v>2500</v>
      </c>
      <c r="G119" s="2">
        <v>1</v>
      </c>
      <c r="H119" s="15">
        <f>תקן_מקור[[#This Row],[עלות פריט]]*תקן_מקור[[#This Row],[כמות]]</f>
        <v>2500</v>
      </c>
    </row>
    <row r="120" spans="1:8" x14ac:dyDescent="0.2">
      <c r="A120" s="27" t="s">
        <v>111</v>
      </c>
      <c r="B120" s="1">
        <v>15</v>
      </c>
      <c r="C120" s="1" t="s">
        <v>72</v>
      </c>
      <c r="D120" s="1" t="s">
        <v>120</v>
      </c>
      <c r="E120" s="31" t="s">
        <v>226</v>
      </c>
      <c r="F120" s="2">
        <v>5000</v>
      </c>
      <c r="G120" s="2">
        <v>1</v>
      </c>
      <c r="H120" s="15">
        <f>תקן_מקור[[#This Row],[עלות פריט]]*תקן_מקור[[#This Row],[כמות]]</f>
        <v>5000</v>
      </c>
    </row>
    <row r="121" spans="1:8" x14ac:dyDescent="0.2">
      <c r="A121" s="27" t="s">
        <v>111</v>
      </c>
      <c r="B121" s="1">
        <v>15</v>
      </c>
      <c r="C121" s="1" t="s">
        <v>72</v>
      </c>
      <c r="D121" s="1" t="s">
        <v>131</v>
      </c>
      <c r="E121" s="31" t="s">
        <v>226</v>
      </c>
      <c r="F121" s="2">
        <v>5000</v>
      </c>
      <c r="G121" s="2">
        <v>1</v>
      </c>
      <c r="H121" s="15">
        <f>תקן_מקור[[#This Row],[עלות פריט]]*תקן_מקור[[#This Row],[כמות]]</f>
        <v>5000</v>
      </c>
    </row>
    <row r="122" spans="1:8" x14ac:dyDescent="0.2">
      <c r="A122" s="27" t="s">
        <v>111</v>
      </c>
      <c r="B122" s="1">
        <v>15</v>
      </c>
      <c r="C122" s="1" t="s">
        <v>72</v>
      </c>
      <c r="D122" s="1" t="s">
        <v>131</v>
      </c>
      <c r="E122" s="31" t="s">
        <v>227</v>
      </c>
      <c r="F122" s="2">
        <v>8000</v>
      </c>
      <c r="G122" s="2">
        <v>0</v>
      </c>
      <c r="H122" s="15">
        <f>תקן_מקור[[#This Row],[עלות פריט]]*תקן_מקור[[#This Row],[כמות]]</f>
        <v>0</v>
      </c>
    </row>
    <row r="123" spans="1:8" x14ac:dyDescent="0.2">
      <c r="A123" s="27" t="s">
        <v>111</v>
      </c>
      <c r="B123" s="1">
        <v>15</v>
      </c>
      <c r="C123" s="1" t="s">
        <v>72</v>
      </c>
      <c r="D123" s="1" t="s">
        <v>72</v>
      </c>
      <c r="E123" s="31" t="s">
        <v>228</v>
      </c>
      <c r="F123" s="2">
        <v>900</v>
      </c>
      <c r="G123" s="1">
        <v>1</v>
      </c>
      <c r="H123" s="15">
        <f>תקן_מקור[[#This Row],[עלות פריט]]*תקן_מקור[[#This Row],[כמות]]</f>
        <v>900</v>
      </c>
    </row>
    <row r="124" spans="1:8" x14ac:dyDescent="0.2">
      <c r="A124" s="27" t="s">
        <v>111</v>
      </c>
      <c r="B124" s="1">
        <v>15</v>
      </c>
      <c r="C124" s="1" t="s">
        <v>72</v>
      </c>
      <c r="D124" s="1" t="s">
        <v>69</v>
      </c>
      <c r="E124" s="31" t="s">
        <v>229</v>
      </c>
      <c r="F124" s="2">
        <v>5000</v>
      </c>
      <c r="G124" s="2">
        <v>1</v>
      </c>
      <c r="H124" s="15">
        <f>תקן_מקור[[#This Row],[עלות פריט]]*תקן_מקור[[#This Row],[כמות]]</f>
        <v>5000</v>
      </c>
    </row>
    <row r="125" spans="1:8" x14ac:dyDescent="0.2">
      <c r="A125" s="27" t="s">
        <v>111</v>
      </c>
      <c r="B125" s="1">
        <v>15</v>
      </c>
      <c r="C125" s="1" t="s">
        <v>72</v>
      </c>
      <c r="D125" s="1" t="s">
        <v>72</v>
      </c>
      <c r="E125" s="31" t="s">
        <v>230</v>
      </c>
      <c r="F125" s="2">
        <v>5200</v>
      </c>
      <c r="G125" s="2">
        <v>0</v>
      </c>
      <c r="H125" s="15">
        <f>תקן_מקור[[#This Row],[עלות פריט]]*תקן_מקור[[#This Row],[כמות]]</f>
        <v>0</v>
      </c>
    </row>
    <row r="126" spans="1:8" x14ac:dyDescent="0.2">
      <c r="A126" s="27" t="s">
        <v>111</v>
      </c>
      <c r="B126" s="1">
        <v>15</v>
      </c>
      <c r="C126" s="1" t="s">
        <v>72</v>
      </c>
      <c r="D126" s="1" t="s">
        <v>72</v>
      </c>
      <c r="E126" s="31" t="s">
        <v>231</v>
      </c>
      <c r="F126" s="2">
        <v>6100</v>
      </c>
      <c r="G126" s="2">
        <v>0</v>
      </c>
      <c r="H126" s="15">
        <f>תקן_מקור[[#This Row],[עלות פריט]]*תקן_מקור[[#This Row],[כמות]]</f>
        <v>0</v>
      </c>
    </row>
    <row r="127" spans="1:8" x14ac:dyDescent="0.2">
      <c r="A127" s="27" t="s">
        <v>111</v>
      </c>
      <c r="B127" s="1">
        <v>15</v>
      </c>
      <c r="C127" s="1" t="s">
        <v>72</v>
      </c>
      <c r="D127" s="1" t="s">
        <v>72</v>
      </c>
      <c r="E127" s="31" t="s">
        <v>232</v>
      </c>
      <c r="F127" s="2">
        <v>5000</v>
      </c>
      <c r="G127" s="2">
        <v>0</v>
      </c>
      <c r="H127" s="15">
        <f>תקן_מקור[[#This Row],[עלות פריט]]*תקן_מקור[[#This Row],[כמות]]</f>
        <v>0</v>
      </c>
    </row>
    <row r="128" spans="1:8" x14ac:dyDescent="0.2">
      <c r="A128" s="27" t="s">
        <v>111</v>
      </c>
      <c r="B128" s="1">
        <v>15</v>
      </c>
      <c r="C128" s="1" t="s">
        <v>73</v>
      </c>
      <c r="D128" s="1" t="s">
        <v>233</v>
      </c>
      <c r="E128" s="31" t="s">
        <v>156</v>
      </c>
      <c r="F128" s="2">
        <v>1000</v>
      </c>
      <c r="G128" s="2">
        <v>1</v>
      </c>
      <c r="H128" s="15">
        <f>תקן_מקור[[#This Row],[עלות פריט]]*תקן_מקור[[#This Row],[כמות]]</f>
        <v>1000</v>
      </c>
    </row>
    <row r="129" spans="1:8" x14ac:dyDescent="0.2">
      <c r="A129" s="27" t="s">
        <v>111</v>
      </c>
      <c r="B129" s="1">
        <v>15</v>
      </c>
      <c r="C129" s="1" t="s">
        <v>73</v>
      </c>
      <c r="D129" s="1" t="s">
        <v>141</v>
      </c>
      <c r="E129" s="31" t="s">
        <v>156</v>
      </c>
      <c r="F129" s="2">
        <v>1000</v>
      </c>
      <c r="G129" s="1">
        <v>1</v>
      </c>
      <c r="H129" s="15">
        <f>תקן_מקור[[#This Row],[עלות פריט]]*תקן_מקור[[#This Row],[כמות]]</f>
        <v>1000</v>
      </c>
    </row>
    <row r="130" spans="1:8" x14ac:dyDescent="0.2">
      <c r="A130" s="27" t="s">
        <v>111</v>
      </c>
      <c r="B130" s="1">
        <v>15</v>
      </c>
      <c r="C130" s="1" t="s">
        <v>73</v>
      </c>
      <c r="D130" s="1" t="s">
        <v>133</v>
      </c>
      <c r="E130" s="31" t="s">
        <v>156</v>
      </c>
      <c r="F130" s="2">
        <v>1000</v>
      </c>
      <c r="G130" s="2">
        <v>2</v>
      </c>
      <c r="H130" s="15">
        <f>תקן_מקור[[#This Row],[עלות פריט]]*תקן_מקור[[#This Row],[כמות]]</f>
        <v>2000</v>
      </c>
    </row>
    <row r="131" spans="1:8" x14ac:dyDescent="0.2">
      <c r="A131" s="27" t="s">
        <v>111</v>
      </c>
      <c r="B131" s="1">
        <v>15</v>
      </c>
      <c r="C131" s="1" t="s">
        <v>73</v>
      </c>
      <c r="D131" s="1" t="s">
        <v>126</v>
      </c>
      <c r="E131" s="31" t="s">
        <v>156</v>
      </c>
      <c r="F131" s="2">
        <v>1000</v>
      </c>
      <c r="G131" s="1">
        <v>1</v>
      </c>
      <c r="H131" s="15">
        <f>תקן_מקור[[#This Row],[עלות פריט]]*תקן_מקור[[#This Row],[כמות]]</f>
        <v>1000</v>
      </c>
    </row>
    <row r="132" spans="1:8" x14ac:dyDescent="0.2">
      <c r="A132" s="27" t="s">
        <v>111</v>
      </c>
      <c r="B132" s="1">
        <v>15</v>
      </c>
      <c r="C132" s="1" t="s">
        <v>73</v>
      </c>
      <c r="D132" s="1" t="s">
        <v>143</v>
      </c>
      <c r="E132" s="31" t="s">
        <v>156</v>
      </c>
      <c r="F132" s="2">
        <v>1000</v>
      </c>
      <c r="G132" s="1">
        <v>1</v>
      </c>
      <c r="H132" s="15">
        <f>תקן_מקור[[#This Row],[עלות פריט]]*תקן_מקור[[#This Row],[כמות]]</f>
        <v>1000</v>
      </c>
    </row>
    <row r="133" spans="1:8" x14ac:dyDescent="0.2">
      <c r="A133" s="27" t="s">
        <v>111</v>
      </c>
      <c r="B133" s="1">
        <v>15</v>
      </c>
      <c r="C133" s="1" t="s">
        <v>73</v>
      </c>
      <c r="D133" s="1" t="s">
        <v>113</v>
      </c>
      <c r="E133" s="31" t="s">
        <v>234</v>
      </c>
      <c r="F133" s="2">
        <v>1500</v>
      </c>
      <c r="G133" s="2">
        <v>1</v>
      </c>
      <c r="H133" s="15">
        <f>תקן_מקור[[#This Row],[עלות פריט]]*תקן_מקור[[#This Row],[כמות]]</f>
        <v>1500</v>
      </c>
    </row>
    <row r="134" spans="1:8" x14ac:dyDescent="0.2">
      <c r="A134" s="27" t="s">
        <v>111</v>
      </c>
      <c r="B134" s="1">
        <v>15</v>
      </c>
      <c r="C134" s="1" t="s">
        <v>73</v>
      </c>
      <c r="D134" s="1" t="s">
        <v>124</v>
      </c>
      <c r="E134" s="31" t="s">
        <v>234</v>
      </c>
      <c r="F134" s="2">
        <v>1500</v>
      </c>
      <c r="G134" s="2">
        <v>1</v>
      </c>
      <c r="H134" s="15">
        <f>תקן_מקור[[#This Row],[עלות פריט]]*תקן_מקור[[#This Row],[כמות]]</f>
        <v>1500</v>
      </c>
    </row>
    <row r="135" spans="1:8" x14ac:dyDescent="0.2">
      <c r="A135" s="27" t="s">
        <v>111</v>
      </c>
      <c r="B135" s="1">
        <v>15</v>
      </c>
      <c r="C135" s="1" t="s">
        <v>73</v>
      </c>
      <c r="D135" s="1" t="s">
        <v>115</v>
      </c>
      <c r="E135" s="31" t="s">
        <v>234</v>
      </c>
      <c r="F135" s="2">
        <v>1500</v>
      </c>
      <c r="G135" s="2">
        <v>0</v>
      </c>
      <c r="H135" s="15">
        <f>תקן_מקור[[#This Row],[עלות פריט]]*תקן_מקור[[#This Row],[כמות]]</f>
        <v>0</v>
      </c>
    </row>
    <row r="136" spans="1:8" x14ac:dyDescent="0.2">
      <c r="A136" s="27" t="s">
        <v>111</v>
      </c>
      <c r="B136" s="1">
        <v>15</v>
      </c>
      <c r="C136" s="1" t="s">
        <v>73</v>
      </c>
      <c r="D136" s="1" t="s">
        <v>134</v>
      </c>
      <c r="E136" s="31" t="s">
        <v>234</v>
      </c>
      <c r="F136" s="2">
        <v>1500</v>
      </c>
      <c r="G136" s="2">
        <v>1</v>
      </c>
      <c r="H136" s="15">
        <f>תקן_מקור[[#This Row],[עלות פריט]]*תקן_מקור[[#This Row],[כמות]]</f>
        <v>1500</v>
      </c>
    </row>
    <row r="137" spans="1:8" x14ac:dyDescent="0.2">
      <c r="A137" s="27" t="s">
        <v>111</v>
      </c>
      <c r="B137" s="1">
        <v>15</v>
      </c>
      <c r="C137" s="1" t="s">
        <v>73</v>
      </c>
      <c r="D137" s="29" t="s">
        <v>113</v>
      </c>
      <c r="E137" s="31" t="s">
        <v>235</v>
      </c>
      <c r="F137" s="2">
        <v>1500</v>
      </c>
      <c r="G137" s="1">
        <v>1</v>
      </c>
      <c r="H137" s="15">
        <f>תקן_מקור[[#This Row],[עלות פריט]]*תקן_מקור[[#This Row],[כמות]]</f>
        <v>1500</v>
      </c>
    </row>
    <row r="138" spans="1:8" x14ac:dyDescent="0.2">
      <c r="A138" s="27" t="s">
        <v>111</v>
      </c>
      <c r="B138" s="1">
        <v>15</v>
      </c>
      <c r="C138" s="1" t="s">
        <v>73</v>
      </c>
      <c r="D138" s="1" t="s">
        <v>236</v>
      </c>
      <c r="E138" s="31" t="s">
        <v>237</v>
      </c>
      <c r="F138" s="2">
        <v>1000</v>
      </c>
      <c r="G138" s="1">
        <v>1</v>
      </c>
      <c r="H138" s="15">
        <f>תקן_מקור[[#This Row],[עלות פריט]]*תקן_מקור[[#This Row],[כמות]]</f>
        <v>1000</v>
      </c>
    </row>
    <row r="139" spans="1:8" x14ac:dyDescent="0.2">
      <c r="A139" s="27" t="s">
        <v>111</v>
      </c>
      <c r="B139" s="1">
        <v>15</v>
      </c>
      <c r="C139" s="1" t="s">
        <v>73</v>
      </c>
      <c r="D139" s="1" t="s">
        <v>116</v>
      </c>
      <c r="E139" s="31" t="s">
        <v>237</v>
      </c>
      <c r="F139" s="2">
        <v>1000</v>
      </c>
      <c r="G139" s="1">
        <v>1</v>
      </c>
      <c r="H139" s="15">
        <f>תקן_מקור[[#This Row],[עלות פריט]]*תקן_מקור[[#This Row],[כמות]]</f>
        <v>1000</v>
      </c>
    </row>
    <row r="140" spans="1:8" x14ac:dyDescent="0.2">
      <c r="A140" s="27" t="s">
        <v>111</v>
      </c>
      <c r="B140" s="1">
        <v>15</v>
      </c>
      <c r="C140" s="1" t="s">
        <v>73</v>
      </c>
      <c r="D140" s="1" t="s">
        <v>113</v>
      </c>
      <c r="E140" s="31" t="s">
        <v>238</v>
      </c>
      <c r="F140" s="2">
        <v>1200</v>
      </c>
      <c r="G140" s="2">
        <v>0</v>
      </c>
      <c r="H140" s="15">
        <f>תקן_מקור[[#This Row],[עלות פריט]]*תקן_מקור[[#This Row],[כמות]]</f>
        <v>0</v>
      </c>
    </row>
    <row r="141" spans="1:8" x14ac:dyDescent="0.2">
      <c r="A141" s="27" t="s">
        <v>111</v>
      </c>
      <c r="B141" s="1">
        <v>15</v>
      </c>
      <c r="C141" s="1" t="s">
        <v>73</v>
      </c>
      <c r="D141" s="1" t="s">
        <v>115</v>
      </c>
      <c r="E141" s="31" t="s">
        <v>238</v>
      </c>
      <c r="F141" s="2">
        <v>1200</v>
      </c>
      <c r="G141" s="2">
        <v>0</v>
      </c>
      <c r="H141" s="15">
        <f>תקן_מקור[[#This Row],[עלות פריט]]*תקן_מקור[[#This Row],[כמות]]</f>
        <v>0</v>
      </c>
    </row>
    <row r="142" spans="1:8" x14ac:dyDescent="0.2">
      <c r="A142" s="27" t="s">
        <v>111</v>
      </c>
      <c r="B142" s="1">
        <v>15</v>
      </c>
      <c r="C142" s="1" t="s">
        <v>73</v>
      </c>
      <c r="D142" s="1" t="s">
        <v>134</v>
      </c>
      <c r="E142" s="31" t="s">
        <v>239</v>
      </c>
      <c r="F142" s="2">
        <v>400</v>
      </c>
      <c r="G142" s="2">
        <v>1</v>
      </c>
      <c r="H142" s="15">
        <f>תקן_מקור[[#This Row],[עלות פריט]]*תקן_מקור[[#This Row],[כמות]]</f>
        <v>400</v>
      </c>
    </row>
    <row r="143" spans="1:8" x14ac:dyDescent="0.2">
      <c r="A143" s="27" t="s">
        <v>111</v>
      </c>
      <c r="B143" s="1">
        <v>15</v>
      </c>
      <c r="C143" s="1" t="s">
        <v>73</v>
      </c>
      <c r="D143" s="1" t="s">
        <v>133</v>
      </c>
      <c r="E143" s="31" t="s">
        <v>157</v>
      </c>
      <c r="F143" s="2">
        <v>2500</v>
      </c>
      <c r="G143" s="2">
        <v>1</v>
      </c>
      <c r="H143" s="15">
        <f>תקן_מקור[[#This Row],[עלות פריט]]*תקן_מקור[[#This Row],[כמות]]</f>
        <v>2500</v>
      </c>
    </row>
    <row r="144" spans="1:8" x14ac:dyDescent="0.2">
      <c r="A144" s="27" t="s">
        <v>111</v>
      </c>
      <c r="B144" s="1">
        <v>15</v>
      </c>
      <c r="C144" s="1" t="s">
        <v>73</v>
      </c>
      <c r="D144" s="1" t="s">
        <v>134</v>
      </c>
      <c r="E144" s="31" t="s">
        <v>157</v>
      </c>
      <c r="F144" s="2">
        <v>2500</v>
      </c>
      <c r="G144" s="2">
        <v>1</v>
      </c>
      <c r="H144" s="15">
        <f>תקן_מקור[[#This Row],[עלות פריט]]*תקן_מקור[[#This Row],[כמות]]</f>
        <v>2500</v>
      </c>
    </row>
    <row r="145" spans="1:8" ht="15" customHeight="1" x14ac:dyDescent="0.2">
      <c r="A145" s="27" t="s">
        <v>111</v>
      </c>
      <c r="B145" s="1">
        <v>15</v>
      </c>
      <c r="C145" s="1" t="s">
        <v>73</v>
      </c>
      <c r="D145" s="1" t="s">
        <v>113</v>
      </c>
      <c r="E145" s="31" t="s">
        <v>240</v>
      </c>
      <c r="F145" s="2">
        <v>900</v>
      </c>
      <c r="G145" s="2">
        <v>1</v>
      </c>
      <c r="H145" s="15">
        <f>תקן_מקור[[#This Row],[עלות פריט]]*תקן_מקור[[#This Row],[כמות]]</f>
        <v>900</v>
      </c>
    </row>
    <row r="146" spans="1:8" x14ac:dyDescent="0.2">
      <c r="A146" s="27" t="s">
        <v>111</v>
      </c>
      <c r="B146" s="1">
        <v>15</v>
      </c>
      <c r="C146" s="1" t="s">
        <v>73</v>
      </c>
      <c r="D146" s="1" t="s">
        <v>134</v>
      </c>
      <c r="E146" s="31" t="s">
        <v>240</v>
      </c>
      <c r="F146" s="2">
        <v>900</v>
      </c>
      <c r="G146" s="2">
        <v>1</v>
      </c>
      <c r="H146" s="15">
        <f>תקן_מקור[[#This Row],[עלות פריט]]*תקן_מקור[[#This Row],[כמות]]</f>
        <v>900</v>
      </c>
    </row>
    <row r="147" spans="1:8" x14ac:dyDescent="0.2">
      <c r="A147" s="27" t="s">
        <v>111</v>
      </c>
      <c r="B147" s="1">
        <v>15</v>
      </c>
      <c r="C147" s="1" t="s">
        <v>73</v>
      </c>
      <c r="D147" s="1" t="s">
        <v>120</v>
      </c>
      <c r="E147" s="31" t="s">
        <v>241</v>
      </c>
      <c r="F147" s="2">
        <v>1500</v>
      </c>
      <c r="G147" s="2">
        <v>1</v>
      </c>
      <c r="H147" s="15">
        <f>תקן_מקור[[#This Row],[עלות פריט]]*תקן_מקור[[#This Row],[כמות]]</f>
        <v>1500</v>
      </c>
    </row>
    <row r="148" spans="1:8" x14ac:dyDescent="0.2">
      <c r="A148" s="27" t="s">
        <v>111</v>
      </c>
      <c r="B148" s="1">
        <v>15</v>
      </c>
      <c r="C148" s="1" t="s">
        <v>73</v>
      </c>
      <c r="D148" s="1" t="s">
        <v>133</v>
      </c>
      <c r="E148" s="31" t="s">
        <v>241</v>
      </c>
      <c r="F148" s="2">
        <v>1500</v>
      </c>
      <c r="G148" s="2">
        <v>1</v>
      </c>
      <c r="H148" s="15">
        <f>תקן_מקור[[#This Row],[עלות פריט]]*תקן_מקור[[#This Row],[כמות]]</f>
        <v>1500</v>
      </c>
    </row>
    <row r="149" spans="1:8" x14ac:dyDescent="0.2">
      <c r="A149" s="27" t="s">
        <v>111</v>
      </c>
      <c r="B149" s="1">
        <v>15</v>
      </c>
      <c r="C149" s="1" t="s">
        <v>73</v>
      </c>
      <c r="D149" s="1" t="s">
        <v>128</v>
      </c>
      <c r="E149" s="31" t="s">
        <v>242</v>
      </c>
      <c r="F149" s="2">
        <v>350</v>
      </c>
      <c r="G149" s="1">
        <v>1</v>
      </c>
      <c r="H149" s="15">
        <f>תקן_מקור[[#This Row],[עלות פריט]]*תקן_מקור[[#This Row],[כמות]]</f>
        <v>350</v>
      </c>
    </row>
    <row r="150" spans="1:8" x14ac:dyDescent="0.2">
      <c r="A150" s="27" t="s">
        <v>111</v>
      </c>
      <c r="B150" s="1">
        <v>15</v>
      </c>
      <c r="C150" s="1" t="s">
        <v>73</v>
      </c>
      <c r="D150" s="1" t="s">
        <v>113</v>
      </c>
      <c r="E150" s="31" t="s">
        <v>243</v>
      </c>
      <c r="F150" s="2">
        <v>15000</v>
      </c>
      <c r="G150" s="2">
        <v>0</v>
      </c>
      <c r="H150" s="15">
        <f>תקן_מקור[[#This Row],[עלות פריט]]*תקן_מקור[[#This Row],[כמות]]</f>
        <v>0</v>
      </c>
    </row>
    <row r="151" spans="1:8" x14ac:dyDescent="0.2">
      <c r="A151" s="27" t="s">
        <v>111</v>
      </c>
      <c r="B151" s="1">
        <v>15</v>
      </c>
      <c r="C151" s="1" t="s">
        <v>73</v>
      </c>
      <c r="D151" s="1" t="s">
        <v>69</v>
      </c>
      <c r="E151" s="31" t="s">
        <v>244</v>
      </c>
      <c r="F151" s="2">
        <v>375</v>
      </c>
      <c r="G151" s="2">
        <v>20</v>
      </c>
      <c r="H151" s="15">
        <f>תקן_מקור[[#This Row],[עלות פריט]]*תקן_מקור[[#This Row],[כמות]]</f>
        <v>7500</v>
      </c>
    </row>
    <row r="152" spans="1:8" x14ac:dyDescent="0.2">
      <c r="A152" s="27" t="s">
        <v>111</v>
      </c>
      <c r="B152" s="1">
        <v>15</v>
      </c>
      <c r="C152" s="1" t="s">
        <v>73</v>
      </c>
      <c r="D152" s="1" t="s">
        <v>141</v>
      </c>
      <c r="E152" s="31" t="s">
        <v>245</v>
      </c>
      <c r="F152" s="2">
        <v>600</v>
      </c>
      <c r="G152" s="1">
        <v>1</v>
      </c>
      <c r="H152" s="15">
        <f>תקן_מקור[[#This Row],[עלות פריט]]*תקן_מקור[[#This Row],[כמות]]</f>
        <v>600</v>
      </c>
    </row>
    <row r="153" spans="1:8" x14ac:dyDescent="0.2">
      <c r="A153" s="27" t="s">
        <v>111</v>
      </c>
      <c r="B153" s="1">
        <v>15</v>
      </c>
      <c r="C153" s="1" t="s">
        <v>73</v>
      </c>
      <c r="D153" s="1" t="s">
        <v>133</v>
      </c>
      <c r="E153" s="31" t="s">
        <v>245</v>
      </c>
      <c r="F153" s="2">
        <v>600</v>
      </c>
      <c r="G153" s="2">
        <v>2</v>
      </c>
      <c r="H153" s="15">
        <f>תקן_מקור[[#This Row],[עלות פריט]]*תקן_מקור[[#This Row],[כמות]]</f>
        <v>1200</v>
      </c>
    </row>
    <row r="154" spans="1:8" x14ac:dyDescent="0.2">
      <c r="A154" s="27" t="s">
        <v>111</v>
      </c>
      <c r="B154" s="1">
        <v>15</v>
      </c>
      <c r="C154" s="1" t="s">
        <v>73</v>
      </c>
      <c r="D154" s="1" t="s">
        <v>126</v>
      </c>
      <c r="E154" s="31" t="s">
        <v>245</v>
      </c>
      <c r="F154" s="2">
        <v>600</v>
      </c>
      <c r="G154" s="1">
        <v>3</v>
      </c>
      <c r="H154" s="15">
        <f>תקן_מקור[[#This Row],[עלות פריט]]*תקן_מקור[[#This Row],[כמות]]</f>
        <v>1800</v>
      </c>
    </row>
    <row r="155" spans="1:8" x14ac:dyDescent="0.2">
      <c r="A155" s="27" t="s">
        <v>111</v>
      </c>
      <c r="B155" s="1">
        <v>15</v>
      </c>
      <c r="C155" s="1" t="s">
        <v>73</v>
      </c>
      <c r="D155" s="1" t="s">
        <v>113</v>
      </c>
      <c r="E155" s="31" t="s">
        <v>246</v>
      </c>
      <c r="F155" s="2">
        <v>800</v>
      </c>
      <c r="G155" s="2">
        <v>1</v>
      </c>
      <c r="H155" s="15">
        <f>תקן_מקור[[#This Row],[עלות פריט]]*תקן_מקור[[#This Row],[כמות]]</f>
        <v>800</v>
      </c>
    </row>
    <row r="156" spans="1:8" x14ac:dyDescent="0.2">
      <c r="A156" s="27" t="s">
        <v>111</v>
      </c>
      <c r="B156" s="1">
        <v>15</v>
      </c>
      <c r="C156" s="1" t="s">
        <v>73</v>
      </c>
      <c r="D156" s="1" t="s">
        <v>124</v>
      </c>
      <c r="E156" s="31" t="s">
        <v>246</v>
      </c>
      <c r="F156" s="2">
        <v>1400</v>
      </c>
      <c r="G156" s="2">
        <v>0</v>
      </c>
      <c r="H156" s="15">
        <f>תקן_מקור[[#This Row],[עלות פריט]]*תקן_מקור[[#This Row],[כמות]]</f>
        <v>0</v>
      </c>
    </row>
    <row r="157" spans="1:8" x14ac:dyDescent="0.2">
      <c r="A157" s="27" t="s">
        <v>111</v>
      </c>
      <c r="B157" s="1">
        <v>15</v>
      </c>
      <c r="C157" s="1" t="s">
        <v>73</v>
      </c>
      <c r="D157" s="1" t="s">
        <v>134</v>
      </c>
      <c r="E157" s="31" t="s">
        <v>246</v>
      </c>
      <c r="F157" s="2">
        <v>800</v>
      </c>
      <c r="G157" s="2">
        <v>1</v>
      </c>
      <c r="H157" s="15">
        <f>תקן_מקור[[#This Row],[עלות פריט]]*תקן_מקור[[#This Row],[כמות]]</f>
        <v>800</v>
      </c>
    </row>
    <row r="158" spans="1:8" x14ac:dyDescent="0.2">
      <c r="A158" s="27" t="s">
        <v>111</v>
      </c>
      <c r="B158" s="1">
        <v>15</v>
      </c>
      <c r="C158" s="1" t="s">
        <v>73</v>
      </c>
      <c r="D158" s="1" t="s">
        <v>143</v>
      </c>
      <c r="E158" s="31" t="s">
        <v>246</v>
      </c>
      <c r="F158" s="2">
        <v>1200</v>
      </c>
      <c r="G158" s="1">
        <v>1</v>
      </c>
      <c r="H158" s="15">
        <f>תקן_מקור[[#This Row],[עלות פריט]]*תקן_מקור[[#This Row],[כמות]]</f>
        <v>1200</v>
      </c>
    </row>
    <row r="159" spans="1:8" x14ac:dyDescent="0.2">
      <c r="A159" s="27" t="s">
        <v>111</v>
      </c>
      <c r="B159" s="1">
        <v>15</v>
      </c>
      <c r="C159" s="1" t="s">
        <v>73</v>
      </c>
      <c r="D159" s="1" t="s">
        <v>120</v>
      </c>
      <c r="E159" s="31" t="s">
        <v>247</v>
      </c>
      <c r="F159" s="2">
        <v>750</v>
      </c>
      <c r="G159" s="2">
        <v>2</v>
      </c>
      <c r="H159" s="15">
        <f>תקן_מקור[[#This Row],[עלות פריט]]*תקן_מקור[[#This Row],[כמות]]</f>
        <v>1500</v>
      </c>
    </row>
    <row r="160" spans="1:8" x14ac:dyDescent="0.2">
      <c r="A160" s="27" t="s">
        <v>111</v>
      </c>
      <c r="B160" s="1">
        <v>15</v>
      </c>
      <c r="C160" s="1" t="s">
        <v>73</v>
      </c>
      <c r="D160" s="1" t="s">
        <v>233</v>
      </c>
      <c r="E160" s="31" t="s">
        <v>248</v>
      </c>
      <c r="F160" s="2">
        <v>2000</v>
      </c>
      <c r="G160" s="2">
        <v>2</v>
      </c>
      <c r="H160" s="15">
        <f>תקן_מקור[[#This Row],[עלות פריט]]*תקן_מקור[[#This Row],[כמות]]</f>
        <v>4000</v>
      </c>
    </row>
    <row r="161" spans="1:8" x14ac:dyDescent="0.2">
      <c r="A161" s="27" t="s">
        <v>111</v>
      </c>
      <c r="B161" s="1">
        <v>15</v>
      </c>
      <c r="C161" s="1" t="s">
        <v>73</v>
      </c>
      <c r="D161" s="1" t="s">
        <v>233</v>
      </c>
      <c r="E161" s="31" t="s">
        <v>249</v>
      </c>
      <c r="F161" s="2">
        <v>4000</v>
      </c>
      <c r="G161" s="2">
        <v>1</v>
      </c>
      <c r="H161" s="15">
        <f>תקן_מקור[[#This Row],[עלות פריט]]*תקן_מקור[[#This Row],[כמות]]</f>
        <v>4000</v>
      </c>
    </row>
    <row r="162" spans="1:8" x14ac:dyDescent="0.2">
      <c r="A162" s="27" t="s">
        <v>111</v>
      </c>
      <c r="B162" s="1">
        <v>15</v>
      </c>
      <c r="C162" s="1" t="s">
        <v>73</v>
      </c>
      <c r="D162" s="1" t="s">
        <v>131</v>
      </c>
      <c r="E162" s="31" t="s">
        <v>250</v>
      </c>
      <c r="F162" s="2">
        <v>650</v>
      </c>
      <c r="G162" s="2">
        <v>20</v>
      </c>
      <c r="H162" s="15">
        <f>תקן_מקור[[#This Row],[עלות פריט]]*תקן_מקור[[#This Row],[כמות]]</f>
        <v>13000</v>
      </c>
    </row>
    <row r="163" spans="1:8" x14ac:dyDescent="0.2">
      <c r="A163" s="27" t="s">
        <v>111</v>
      </c>
      <c r="B163" s="1">
        <v>15</v>
      </c>
      <c r="C163" s="1" t="s">
        <v>73</v>
      </c>
      <c r="D163" s="29" t="s">
        <v>69</v>
      </c>
      <c r="E163" s="31" t="s">
        <v>251</v>
      </c>
      <c r="F163" s="2">
        <v>1200</v>
      </c>
      <c r="G163" s="1">
        <v>1</v>
      </c>
      <c r="H163" s="15">
        <f>תקן_מקור[[#This Row],[עלות פריט]]*תקן_מקור[[#This Row],[כמות]]</f>
        <v>1200</v>
      </c>
    </row>
    <row r="164" spans="1:8" x14ac:dyDescent="0.2">
      <c r="A164" s="27" t="s">
        <v>111</v>
      </c>
      <c r="B164" s="1">
        <v>15</v>
      </c>
      <c r="C164" s="1" t="s">
        <v>73</v>
      </c>
      <c r="D164" s="1" t="s">
        <v>122</v>
      </c>
      <c r="E164" s="31" t="s">
        <v>252</v>
      </c>
      <c r="F164" s="2">
        <v>200</v>
      </c>
      <c r="G164" s="2">
        <v>6</v>
      </c>
      <c r="H164" s="15">
        <f>תקן_מקור[[#This Row],[עלות פריט]]*תקן_מקור[[#This Row],[כמות]]</f>
        <v>1200</v>
      </c>
    </row>
    <row r="165" spans="1:8" x14ac:dyDescent="0.2">
      <c r="A165" s="27" t="s">
        <v>111</v>
      </c>
      <c r="B165" s="1">
        <v>15</v>
      </c>
      <c r="C165" s="1" t="s">
        <v>73</v>
      </c>
      <c r="D165" s="1" t="s">
        <v>124</v>
      </c>
      <c r="E165" s="31" t="s">
        <v>253</v>
      </c>
      <c r="F165" s="2">
        <v>450</v>
      </c>
      <c r="G165" s="2">
        <v>2</v>
      </c>
      <c r="H165" s="15">
        <f>תקן_מקור[[#This Row],[עלות פריט]]*תקן_מקור[[#This Row],[כמות]]</f>
        <v>900</v>
      </c>
    </row>
    <row r="166" spans="1:8" x14ac:dyDescent="0.2">
      <c r="A166" s="27" t="s">
        <v>111</v>
      </c>
      <c r="B166" s="1">
        <v>15</v>
      </c>
      <c r="C166" s="1" t="s">
        <v>73</v>
      </c>
      <c r="D166" s="1" t="s">
        <v>115</v>
      </c>
      <c r="E166" s="31" t="s">
        <v>254</v>
      </c>
      <c r="F166" s="2">
        <v>1200</v>
      </c>
      <c r="G166" s="2">
        <v>0</v>
      </c>
      <c r="H166" s="15">
        <f>תקן_מקור[[#This Row],[עלות פריט]]*תקן_מקור[[#This Row],[כמות]]</f>
        <v>0</v>
      </c>
    </row>
    <row r="167" spans="1:8" x14ac:dyDescent="0.2">
      <c r="A167" s="27" t="s">
        <v>111</v>
      </c>
      <c r="B167" s="1">
        <v>15</v>
      </c>
      <c r="C167" s="1" t="s">
        <v>73</v>
      </c>
      <c r="D167" s="1" t="s">
        <v>120</v>
      </c>
      <c r="E167" s="31" t="s">
        <v>162</v>
      </c>
      <c r="F167" s="2">
        <v>450</v>
      </c>
      <c r="G167" s="2">
        <v>2</v>
      </c>
      <c r="H167" s="15">
        <f>תקן_מקור[[#This Row],[עלות פריט]]*תקן_מקור[[#This Row],[כמות]]</f>
        <v>900</v>
      </c>
    </row>
    <row r="168" spans="1:8" x14ac:dyDescent="0.2">
      <c r="A168" s="27" t="s">
        <v>111</v>
      </c>
      <c r="B168" s="1">
        <v>15</v>
      </c>
      <c r="C168" s="1" t="s">
        <v>73</v>
      </c>
      <c r="D168" s="1" t="s">
        <v>113</v>
      </c>
      <c r="E168" s="31" t="s">
        <v>162</v>
      </c>
      <c r="F168" s="2">
        <v>450</v>
      </c>
      <c r="G168" s="2">
        <v>1</v>
      </c>
      <c r="H168" s="15">
        <f>תקן_מקור[[#This Row],[עלות פריט]]*תקן_מקור[[#This Row],[כמות]]</f>
        <v>450</v>
      </c>
    </row>
    <row r="169" spans="1:8" x14ac:dyDescent="0.2">
      <c r="A169" s="27" t="s">
        <v>111</v>
      </c>
      <c r="B169" s="1">
        <v>15</v>
      </c>
      <c r="C169" s="1" t="s">
        <v>73</v>
      </c>
      <c r="D169" s="1" t="s">
        <v>115</v>
      </c>
      <c r="E169" s="31" t="s">
        <v>162</v>
      </c>
      <c r="F169" s="2">
        <v>450</v>
      </c>
      <c r="G169" s="2">
        <v>0</v>
      </c>
      <c r="H169" s="15">
        <f>תקן_מקור[[#This Row],[עלות פריט]]*תקן_מקור[[#This Row],[כמות]]</f>
        <v>0</v>
      </c>
    </row>
    <row r="170" spans="1:8" x14ac:dyDescent="0.2">
      <c r="A170" s="27" t="s">
        <v>111</v>
      </c>
      <c r="B170" s="1">
        <v>15</v>
      </c>
      <c r="C170" s="1" t="s">
        <v>73</v>
      </c>
      <c r="D170" s="1" t="s">
        <v>133</v>
      </c>
      <c r="E170" s="31" t="s">
        <v>162</v>
      </c>
      <c r="F170" s="2">
        <v>450</v>
      </c>
      <c r="G170" s="2">
        <v>15</v>
      </c>
      <c r="H170" s="15">
        <f>תקן_מקור[[#This Row],[עלות פריט]]*תקן_מקור[[#This Row],[כמות]]</f>
        <v>6750</v>
      </c>
    </row>
    <row r="171" spans="1:8" x14ac:dyDescent="0.2">
      <c r="A171" s="27" t="s">
        <v>111</v>
      </c>
      <c r="B171" s="1">
        <v>15</v>
      </c>
      <c r="C171" s="1" t="s">
        <v>73</v>
      </c>
      <c r="D171" s="1" t="s">
        <v>134</v>
      </c>
      <c r="E171" s="31" t="s">
        <v>162</v>
      </c>
      <c r="F171" s="2">
        <v>450</v>
      </c>
      <c r="G171" s="2">
        <v>5</v>
      </c>
      <c r="H171" s="15">
        <f>תקן_מקור[[#This Row],[עלות פריט]]*תקן_מקור[[#This Row],[כמות]]</f>
        <v>2250</v>
      </c>
    </row>
    <row r="172" spans="1:8" x14ac:dyDescent="0.2">
      <c r="A172" s="27" t="s">
        <v>111</v>
      </c>
      <c r="B172" s="1">
        <v>15</v>
      </c>
      <c r="C172" s="1" t="s">
        <v>73</v>
      </c>
      <c r="D172" s="1" t="s">
        <v>128</v>
      </c>
      <c r="E172" s="31" t="s">
        <v>255</v>
      </c>
      <c r="F172" s="2">
        <v>1200</v>
      </c>
      <c r="G172" s="1">
        <v>1</v>
      </c>
      <c r="H172" s="15">
        <f>תקן_מקור[[#This Row],[עלות פריט]]*תקן_מקור[[#This Row],[כמות]]</f>
        <v>1200</v>
      </c>
    </row>
    <row r="173" spans="1:8" x14ac:dyDescent="0.2">
      <c r="A173" s="27" t="s">
        <v>111</v>
      </c>
      <c r="B173" s="1">
        <v>15</v>
      </c>
      <c r="C173" s="1" t="s">
        <v>73</v>
      </c>
      <c r="D173" s="29" t="s">
        <v>69</v>
      </c>
      <c r="E173" s="31" t="s">
        <v>256</v>
      </c>
      <c r="F173" s="2">
        <v>800</v>
      </c>
      <c r="G173" s="1">
        <v>1</v>
      </c>
      <c r="H173" s="15">
        <f>תקן_מקור[[#This Row],[עלות פריט]]*תקן_מקור[[#This Row],[כמות]]</f>
        <v>800</v>
      </c>
    </row>
    <row r="174" spans="1:8" x14ac:dyDescent="0.2">
      <c r="A174" s="27" t="s">
        <v>111</v>
      </c>
      <c r="B174" s="1">
        <v>15</v>
      </c>
      <c r="C174" s="1" t="s">
        <v>73</v>
      </c>
      <c r="D174" s="1" t="s">
        <v>128</v>
      </c>
      <c r="E174" s="31" t="s">
        <v>257</v>
      </c>
      <c r="F174" s="2">
        <v>350</v>
      </c>
      <c r="G174" s="1">
        <v>1</v>
      </c>
      <c r="H174" s="15">
        <f>תקן_מקור[[#This Row],[עלות פריט]]*תקן_מקור[[#This Row],[כמות]]</f>
        <v>350</v>
      </c>
    </row>
    <row r="175" spans="1:8" x14ac:dyDescent="0.2">
      <c r="A175" s="27" t="s">
        <v>111</v>
      </c>
      <c r="B175" s="1">
        <v>15</v>
      </c>
      <c r="C175" s="1" t="s">
        <v>73</v>
      </c>
      <c r="D175" s="1" t="s">
        <v>233</v>
      </c>
      <c r="E175" s="31" t="s">
        <v>258</v>
      </c>
      <c r="F175" s="2">
        <v>1500</v>
      </c>
      <c r="G175" s="2">
        <v>1</v>
      </c>
      <c r="H175" s="15">
        <f>תקן_מקור[[#This Row],[עלות פריט]]*תקן_מקור[[#This Row],[כמות]]</f>
        <v>1500</v>
      </c>
    </row>
    <row r="176" spans="1:8" x14ac:dyDescent="0.2">
      <c r="A176" s="27" t="s">
        <v>111</v>
      </c>
      <c r="B176" s="1">
        <v>15</v>
      </c>
      <c r="C176" s="1" t="s">
        <v>73</v>
      </c>
      <c r="D176" s="1" t="s">
        <v>134</v>
      </c>
      <c r="E176" s="31" t="s">
        <v>259</v>
      </c>
      <c r="F176" s="2">
        <v>6000</v>
      </c>
      <c r="G176" s="2">
        <v>1</v>
      </c>
      <c r="H176" s="15">
        <f>תקן_מקור[[#This Row],[עלות פריט]]*תקן_מקור[[#This Row],[כמות]]</f>
        <v>6000</v>
      </c>
    </row>
    <row r="177" spans="1:8" x14ac:dyDescent="0.2">
      <c r="A177" s="27" t="s">
        <v>111</v>
      </c>
      <c r="B177" s="1">
        <v>15</v>
      </c>
      <c r="C177" s="1" t="s">
        <v>73</v>
      </c>
      <c r="D177" s="1" t="s">
        <v>128</v>
      </c>
      <c r="E177" s="31" t="s">
        <v>168</v>
      </c>
      <c r="F177" s="2">
        <v>250</v>
      </c>
      <c r="G177" s="1">
        <v>1</v>
      </c>
      <c r="H177" s="15">
        <f>תקן_מקור[[#This Row],[עלות פריט]]*תקן_מקור[[#This Row],[כמות]]</f>
        <v>250</v>
      </c>
    </row>
    <row r="178" spans="1:8" x14ac:dyDescent="0.2">
      <c r="A178" s="27" t="s">
        <v>111</v>
      </c>
      <c r="B178" s="1">
        <v>15</v>
      </c>
      <c r="C178" s="1" t="s">
        <v>73</v>
      </c>
      <c r="D178" s="1" t="s">
        <v>236</v>
      </c>
      <c r="E178" s="31" t="s">
        <v>260</v>
      </c>
      <c r="F178" s="2">
        <v>1200</v>
      </c>
      <c r="G178" s="1">
        <v>1</v>
      </c>
      <c r="H178" s="15">
        <f>תקן_מקור[[#This Row],[עלות פריט]]*תקן_מקור[[#This Row],[כמות]]</f>
        <v>1200</v>
      </c>
    </row>
    <row r="179" spans="1:8" x14ac:dyDescent="0.2">
      <c r="A179" s="27" t="s">
        <v>111</v>
      </c>
      <c r="B179" s="1">
        <v>15</v>
      </c>
      <c r="C179" s="1" t="s">
        <v>73</v>
      </c>
      <c r="D179" s="1" t="s">
        <v>116</v>
      </c>
      <c r="E179" s="31" t="s">
        <v>260</v>
      </c>
      <c r="F179" s="2">
        <v>1200</v>
      </c>
      <c r="G179" s="2">
        <v>1</v>
      </c>
      <c r="H179" s="15">
        <f>תקן_מקור[[#This Row],[עלות פריט]]*תקן_מקור[[#This Row],[כמות]]</f>
        <v>1200</v>
      </c>
    </row>
    <row r="180" spans="1:8" x14ac:dyDescent="0.2">
      <c r="A180" s="27" t="s">
        <v>111</v>
      </c>
      <c r="B180" s="1">
        <v>15</v>
      </c>
      <c r="C180" s="1" t="s">
        <v>73</v>
      </c>
      <c r="D180" s="1" t="s">
        <v>122</v>
      </c>
      <c r="E180" s="31" t="s">
        <v>261</v>
      </c>
      <c r="F180" s="2">
        <v>1650</v>
      </c>
      <c r="G180" s="2">
        <v>2</v>
      </c>
      <c r="H180" s="15">
        <f>תקן_מקור[[#This Row],[עלות פריט]]*תקן_מקור[[#This Row],[כמות]]</f>
        <v>3300</v>
      </c>
    </row>
    <row r="181" spans="1:8" x14ac:dyDescent="0.2">
      <c r="A181" s="27" t="s">
        <v>111</v>
      </c>
      <c r="B181" s="1">
        <v>15</v>
      </c>
      <c r="C181" s="1" t="s">
        <v>73</v>
      </c>
      <c r="D181" s="1" t="s">
        <v>128</v>
      </c>
      <c r="E181" s="31" t="s">
        <v>262</v>
      </c>
      <c r="F181" s="2">
        <v>600</v>
      </c>
      <c r="G181" s="1">
        <v>1</v>
      </c>
      <c r="H181" s="15">
        <f>תקן_מקור[[#This Row],[עלות פריט]]*תקן_מקור[[#This Row],[כמות]]</f>
        <v>600</v>
      </c>
    </row>
    <row r="182" spans="1:8" x14ac:dyDescent="0.2">
      <c r="A182" s="27" t="s">
        <v>111</v>
      </c>
      <c r="B182" s="1">
        <v>15</v>
      </c>
      <c r="C182" s="1" t="s">
        <v>73</v>
      </c>
      <c r="D182" s="1" t="s">
        <v>113</v>
      </c>
      <c r="E182" s="31" t="s">
        <v>263</v>
      </c>
      <c r="F182" s="2">
        <v>1100</v>
      </c>
      <c r="G182" s="2">
        <v>1</v>
      </c>
      <c r="H182" s="15">
        <f>תקן_מקור[[#This Row],[עלות פריט]]*תקן_מקור[[#This Row],[כמות]]</f>
        <v>1100</v>
      </c>
    </row>
    <row r="183" spans="1:8" x14ac:dyDescent="0.2">
      <c r="A183" s="27" t="s">
        <v>111</v>
      </c>
      <c r="B183" s="1">
        <v>15</v>
      </c>
      <c r="C183" s="1" t="s">
        <v>73</v>
      </c>
      <c r="D183" s="1" t="s">
        <v>233</v>
      </c>
      <c r="E183" s="31" t="s">
        <v>264</v>
      </c>
      <c r="F183" s="2">
        <v>700</v>
      </c>
      <c r="G183" s="2">
        <v>1</v>
      </c>
      <c r="H183" s="15">
        <f>תקן_מקור[[#This Row],[עלות פריט]]*תקן_מקור[[#This Row],[כמות]]</f>
        <v>700</v>
      </c>
    </row>
    <row r="184" spans="1:8" x14ac:dyDescent="0.2">
      <c r="A184" s="27" t="s">
        <v>111</v>
      </c>
      <c r="B184" s="1">
        <v>15</v>
      </c>
      <c r="C184" s="1" t="s">
        <v>73</v>
      </c>
      <c r="D184" s="1" t="s">
        <v>134</v>
      </c>
      <c r="E184" s="31" t="s">
        <v>264</v>
      </c>
      <c r="F184" s="2">
        <v>700</v>
      </c>
      <c r="G184" s="2">
        <v>1</v>
      </c>
      <c r="H184" s="15">
        <f>תקן_מקור[[#This Row],[עלות פריט]]*תקן_מקור[[#This Row],[כמות]]</f>
        <v>700</v>
      </c>
    </row>
    <row r="185" spans="1:8" x14ac:dyDescent="0.2">
      <c r="A185" s="27" t="s">
        <v>111</v>
      </c>
      <c r="B185" s="1">
        <v>15</v>
      </c>
      <c r="C185" s="1" t="s">
        <v>73</v>
      </c>
      <c r="D185" s="1" t="s">
        <v>131</v>
      </c>
      <c r="E185" s="31" t="s">
        <v>265</v>
      </c>
      <c r="F185" s="2">
        <v>1590</v>
      </c>
      <c r="G185" s="2">
        <v>5</v>
      </c>
      <c r="H185" s="15">
        <f>תקן_מקור[[#This Row],[עלות פריט]]*תקן_מקור[[#This Row],[כמות]]</f>
        <v>7950</v>
      </c>
    </row>
    <row r="186" spans="1:8" x14ac:dyDescent="0.2">
      <c r="A186" s="27" t="s">
        <v>111</v>
      </c>
      <c r="B186" s="1">
        <v>15</v>
      </c>
      <c r="C186" s="1" t="s">
        <v>73</v>
      </c>
      <c r="D186" s="1" t="s">
        <v>122</v>
      </c>
      <c r="E186" s="31" t="s">
        <v>266</v>
      </c>
      <c r="F186" s="2">
        <v>850</v>
      </c>
      <c r="G186" s="2">
        <v>1</v>
      </c>
      <c r="H186" s="15">
        <f>תקן_מקור[[#This Row],[עלות פריט]]*תקן_מקור[[#This Row],[כמות]]</f>
        <v>850</v>
      </c>
    </row>
    <row r="187" spans="1:8" x14ac:dyDescent="0.2">
      <c r="A187" s="27" t="s">
        <v>111</v>
      </c>
      <c r="B187" s="1">
        <v>15</v>
      </c>
      <c r="C187" s="1" t="s">
        <v>73</v>
      </c>
      <c r="D187" s="1" t="s">
        <v>124</v>
      </c>
      <c r="E187" s="31" t="s">
        <v>267</v>
      </c>
      <c r="F187" s="2">
        <v>750</v>
      </c>
      <c r="G187" s="2">
        <v>1</v>
      </c>
      <c r="H187" s="15">
        <f>תקן_מקור[[#This Row],[עלות פריט]]*תקן_מקור[[#This Row],[כמות]]</f>
        <v>750</v>
      </c>
    </row>
    <row r="188" spans="1:8" x14ac:dyDescent="0.2">
      <c r="A188" s="27" t="s">
        <v>111</v>
      </c>
      <c r="B188" s="1">
        <v>15</v>
      </c>
      <c r="C188" s="1" t="s">
        <v>73</v>
      </c>
      <c r="D188" s="1" t="s">
        <v>124</v>
      </c>
      <c r="E188" s="31" t="s">
        <v>268</v>
      </c>
      <c r="F188" s="2">
        <v>2500</v>
      </c>
      <c r="G188" s="2">
        <v>1</v>
      </c>
      <c r="H188" s="15">
        <f>תקן_מקור[[#This Row],[עלות פריט]]*תקן_מקור[[#This Row],[כמות]]</f>
        <v>2500</v>
      </c>
    </row>
    <row r="189" spans="1:8" x14ac:dyDescent="0.2">
      <c r="A189" s="27" t="s">
        <v>111</v>
      </c>
      <c r="B189" s="1">
        <v>15</v>
      </c>
      <c r="C189" s="1" t="s">
        <v>73</v>
      </c>
      <c r="D189" s="1" t="s">
        <v>113</v>
      </c>
      <c r="E189" s="31" t="s">
        <v>269</v>
      </c>
      <c r="F189" s="2">
        <v>1700</v>
      </c>
      <c r="G189" s="2">
        <v>0</v>
      </c>
      <c r="H189" s="15">
        <f>תקן_מקור[[#This Row],[עלות פריט]]*תקן_מקור[[#This Row],[כמות]]</f>
        <v>0</v>
      </c>
    </row>
    <row r="190" spans="1:8" x14ac:dyDescent="0.2">
      <c r="A190" s="27" t="s">
        <v>111</v>
      </c>
      <c r="B190" s="1">
        <v>15</v>
      </c>
      <c r="C190" s="1" t="s">
        <v>73</v>
      </c>
      <c r="D190" s="1" t="s">
        <v>115</v>
      </c>
      <c r="E190" s="31" t="s">
        <v>269</v>
      </c>
      <c r="F190" s="2">
        <v>1700</v>
      </c>
      <c r="G190" s="2">
        <v>0</v>
      </c>
      <c r="H190" s="15">
        <f>תקן_מקור[[#This Row],[עלות פריט]]*תקן_מקור[[#This Row],[כמות]]</f>
        <v>0</v>
      </c>
    </row>
    <row r="191" spans="1:8" x14ac:dyDescent="0.2">
      <c r="A191" s="27" t="s">
        <v>111</v>
      </c>
      <c r="B191" s="1">
        <v>15</v>
      </c>
      <c r="C191" s="1" t="s">
        <v>73</v>
      </c>
      <c r="D191" s="1" t="s">
        <v>134</v>
      </c>
      <c r="E191" s="31" t="s">
        <v>269</v>
      </c>
      <c r="F191" s="2">
        <v>1700</v>
      </c>
      <c r="G191" s="2">
        <v>1</v>
      </c>
      <c r="H191" s="15">
        <f>תקן_מקור[[#This Row],[עלות פריט]]*תקן_מקור[[#This Row],[כמות]]</f>
        <v>1700</v>
      </c>
    </row>
    <row r="192" spans="1:8" x14ac:dyDescent="0.2">
      <c r="A192" s="27" t="s">
        <v>111</v>
      </c>
      <c r="B192" s="1">
        <v>15</v>
      </c>
      <c r="C192" s="1" t="s">
        <v>73</v>
      </c>
      <c r="D192" s="1" t="s">
        <v>120</v>
      </c>
      <c r="E192" s="31" t="s">
        <v>270</v>
      </c>
      <c r="F192" s="2">
        <v>800</v>
      </c>
      <c r="G192" s="2">
        <v>1</v>
      </c>
      <c r="H192" s="15">
        <f>תקן_מקור[[#This Row],[עלות פריט]]*תקן_מקור[[#This Row],[כמות]]</f>
        <v>800</v>
      </c>
    </row>
    <row r="193" spans="1:8" x14ac:dyDescent="0.2">
      <c r="A193" s="27" t="s">
        <v>111</v>
      </c>
      <c r="B193" s="1">
        <v>15</v>
      </c>
      <c r="C193" s="1" t="s">
        <v>73</v>
      </c>
      <c r="D193" s="1" t="s">
        <v>133</v>
      </c>
      <c r="E193" s="31" t="s">
        <v>271</v>
      </c>
      <c r="F193" s="2">
        <v>1500</v>
      </c>
      <c r="G193" s="2">
        <v>3</v>
      </c>
      <c r="H193" s="15">
        <f>תקן_מקור[[#This Row],[עלות פריט]]*תקן_מקור[[#This Row],[כמות]]</f>
        <v>4500</v>
      </c>
    </row>
    <row r="194" spans="1:8" x14ac:dyDescent="0.2">
      <c r="A194" s="27" t="s">
        <v>111</v>
      </c>
      <c r="B194" s="1">
        <v>15</v>
      </c>
      <c r="C194" s="1" t="s">
        <v>73</v>
      </c>
      <c r="D194" s="1" t="s">
        <v>134</v>
      </c>
      <c r="E194" s="31" t="s">
        <v>271</v>
      </c>
      <c r="F194" s="2">
        <v>1500</v>
      </c>
      <c r="G194" s="2">
        <v>1</v>
      </c>
      <c r="H194" s="15">
        <f>תקן_מקור[[#This Row],[עלות פריט]]*תקן_מקור[[#This Row],[כמות]]</f>
        <v>1500</v>
      </c>
    </row>
    <row r="195" spans="1:8" x14ac:dyDescent="0.2">
      <c r="A195" s="27" t="s">
        <v>111</v>
      </c>
      <c r="B195" s="1">
        <v>15</v>
      </c>
      <c r="C195" s="1" t="s">
        <v>73</v>
      </c>
      <c r="D195" s="1" t="s">
        <v>122</v>
      </c>
      <c r="E195" s="31" t="s">
        <v>272</v>
      </c>
      <c r="F195" s="2">
        <v>400</v>
      </c>
      <c r="G195" s="2">
        <v>1</v>
      </c>
      <c r="H195" s="15">
        <f>תקן_מקור[[#This Row],[עלות פריט]]*תקן_מקור[[#This Row],[כמות]]</f>
        <v>400</v>
      </c>
    </row>
    <row r="196" spans="1:8" x14ac:dyDescent="0.2">
      <c r="A196" s="27" t="s">
        <v>111</v>
      </c>
      <c r="B196" s="1">
        <v>15</v>
      </c>
      <c r="C196" s="1" t="s">
        <v>73</v>
      </c>
      <c r="D196" s="1" t="s">
        <v>236</v>
      </c>
      <c r="E196" s="31" t="s">
        <v>273</v>
      </c>
      <c r="F196" s="2">
        <v>250</v>
      </c>
      <c r="G196" s="1">
        <v>5</v>
      </c>
      <c r="H196" s="15">
        <f>תקן_מקור[[#This Row],[עלות פריט]]*תקן_מקור[[#This Row],[כמות]]</f>
        <v>1250</v>
      </c>
    </row>
    <row r="197" spans="1:8" x14ac:dyDescent="0.2">
      <c r="A197" s="27" t="s">
        <v>111</v>
      </c>
      <c r="B197" s="1">
        <v>15</v>
      </c>
      <c r="C197" s="1" t="s">
        <v>73</v>
      </c>
      <c r="D197" s="1" t="s">
        <v>116</v>
      </c>
      <c r="E197" s="31" t="s">
        <v>273</v>
      </c>
      <c r="F197" s="2">
        <v>250</v>
      </c>
      <c r="G197" s="2">
        <v>4</v>
      </c>
      <c r="H197" s="15">
        <f>תקן_מקור[[#This Row],[עלות פריט]]*תקן_מקור[[#This Row],[כמות]]</f>
        <v>1000</v>
      </c>
    </row>
    <row r="198" spans="1:8" x14ac:dyDescent="0.2">
      <c r="A198" s="27" t="s">
        <v>111</v>
      </c>
      <c r="B198" s="1">
        <v>20</v>
      </c>
      <c r="C198" s="1" t="s">
        <v>66</v>
      </c>
      <c r="D198" s="1" t="s">
        <v>69</v>
      </c>
      <c r="E198" s="31" t="s">
        <v>112</v>
      </c>
      <c r="F198" s="2">
        <v>250</v>
      </c>
      <c r="G198" s="2">
        <v>6</v>
      </c>
      <c r="H198" s="15">
        <f>תקן_מקור[[#This Row],[עלות פריט]]*תקן_מקור[[#This Row],[כמות]]</f>
        <v>1500</v>
      </c>
    </row>
    <row r="199" spans="1:8" x14ac:dyDescent="0.2">
      <c r="A199" s="27" t="s">
        <v>111</v>
      </c>
      <c r="B199" s="1">
        <v>20</v>
      </c>
      <c r="C199" s="1" t="s">
        <v>66</v>
      </c>
      <c r="D199" s="1" t="s">
        <v>113</v>
      </c>
      <c r="E199" s="31" t="s">
        <v>114</v>
      </c>
      <c r="F199" s="2">
        <v>500</v>
      </c>
      <c r="G199" s="2">
        <v>1</v>
      </c>
      <c r="H199" s="15">
        <f>תקן_מקור[[#This Row],[עלות פריט]]*תקן_מקור[[#This Row],[כמות]]</f>
        <v>500</v>
      </c>
    </row>
    <row r="200" spans="1:8" x14ac:dyDescent="0.2">
      <c r="A200" s="27" t="s">
        <v>111</v>
      </c>
      <c r="B200" s="1">
        <v>20</v>
      </c>
      <c r="C200" s="1" t="s">
        <v>66</v>
      </c>
      <c r="D200" s="1" t="s">
        <v>115</v>
      </c>
      <c r="E200" s="31" t="s">
        <v>114</v>
      </c>
      <c r="F200" s="2">
        <v>500</v>
      </c>
      <c r="G200" s="2">
        <v>0</v>
      </c>
      <c r="H200" s="15">
        <f>תקן_מקור[[#This Row],[עלות פריט]]*תקן_מקור[[#This Row],[כמות]]</f>
        <v>0</v>
      </c>
    </row>
    <row r="201" spans="1:8" x14ac:dyDescent="0.2">
      <c r="A201" s="27" t="s">
        <v>111</v>
      </c>
      <c r="B201" s="1">
        <v>20</v>
      </c>
      <c r="C201" s="1" t="s">
        <v>66</v>
      </c>
      <c r="D201" s="1" t="s">
        <v>116</v>
      </c>
      <c r="E201" s="31" t="s">
        <v>117</v>
      </c>
      <c r="F201" s="2">
        <v>500</v>
      </c>
      <c r="G201" s="2">
        <v>1</v>
      </c>
      <c r="H201" s="15">
        <f>תקן_מקור[[#This Row],[עלות פריט]]*תקן_מקור[[#This Row],[כמות]]</f>
        <v>500</v>
      </c>
    </row>
    <row r="202" spans="1:8" x14ac:dyDescent="0.2">
      <c r="A202" s="27" t="s">
        <v>111</v>
      </c>
      <c r="B202" s="1">
        <v>20</v>
      </c>
      <c r="C202" s="1" t="s">
        <v>66</v>
      </c>
      <c r="D202" s="1" t="s">
        <v>118</v>
      </c>
      <c r="E202" s="31" t="s">
        <v>119</v>
      </c>
      <c r="F202" s="2">
        <v>500</v>
      </c>
      <c r="G202" s="1">
        <v>2</v>
      </c>
      <c r="H202" s="15">
        <f>תקן_מקור[[#This Row],[עלות פריט]]*תקן_מקור[[#This Row],[כמות]]</f>
        <v>1000</v>
      </c>
    </row>
    <row r="203" spans="1:8" x14ac:dyDescent="0.2">
      <c r="A203" s="27" t="s">
        <v>111</v>
      </c>
      <c r="B203" s="1">
        <v>20</v>
      </c>
      <c r="C203" s="1" t="s">
        <v>66</v>
      </c>
      <c r="D203" s="1" t="s">
        <v>120</v>
      </c>
      <c r="E203" s="31" t="s">
        <v>121</v>
      </c>
      <c r="F203" s="2">
        <v>500</v>
      </c>
      <c r="G203" s="2">
        <v>1</v>
      </c>
      <c r="H203" s="15">
        <f>תקן_מקור[[#This Row],[עלות פריט]]*תקן_מקור[[#This Row],[כמות]]</f>
        <v>500</v>
      </c>
    </row>
    <row r="204" spans="1:8" x14ac:dyDescent="0.2">
      <c r="A204" s="27" t="s">
        <v>111</v>
      </c>
      <c r="B204" s="1">
        <v>20</v>
      </c>
      <c r="C204" s="1" t="s">
        <v>66</v>
      </c>
      <c r="D204" s="1" t="s">
        <v>122</v>
      </c>
      <c r="E204" s="31" t="s">
        <v>123</v>
      </c>
      <c r="F204" s="2">
        <v>500</v>
      </c>
      <c r="G204" s="2">
        <v>1</v>
      </c>
      <c r="H204" s="15">
        <f>תקן_מקור[[#This Row],[עלות פריט]]*תקן_מקור[[#This Row],[כמות]]</f>
        <v>500</v>
      </c>
    </row>
    <row r="205" spans="1:8" x14ac:dyDescent="0.2">
      <c r="A205" s="27" t="s">
        <v>111</v>
      </c>
      <c r="B205" s="1">
        <v>20</v>
      </c>
      <c r="C205" s="1" t="s">
        <v>66</v>
      </c>
      <c r="D205" s="29" t="s">
        <v>124</v>
      </c>
      <c r="E205" s="31" t="s">
        <v>125</v>
      </c>
      <c r="F205" s="2">
        <v>500</v>
      </c>
      <c r="G205" s="2">
        <v>1</v>
      </c>
      <c r="H205" s="15">
        <f>תקן_מקור[[#This Row],[עלות פריט]]*תקן_מקור[[#This Row],[כמות]]</f>
        <v>500</v>
      </c>
    </row>
    <row r="206" spans="1:8" x14ac:dyDescent="0.2">
      <c r="A206" s="27" t="s">
        <v>111</v>
      </c>
      <c r="B206" s="1">
        <v>20</v>
      </c>
      <c r="C206" s="1" t="s">
        <v>66</v>
      </c>
      <c r="D206" s="1" t="s">
        <v>126</v>
      </c>
      <c r="E206" s="31" t="s">
        <v>127</v>
      </c>
      <c r="F206" s="2">
        <v>1300</v>
      </c>
      <c r="G206" s="1">
        <v>1</v>
      </c>
      <c r="H206" s="15">
        <f>תקן_מקור[[#This Row],[עלות פריט]]*תקן_מקור[[#This Row],[כמות]]</f>
        <v>1300</v>
      </c>
    </row>
    <row r="207" spans="1:8" x14ac:dyDescent="0.2">
      <c r="A207" s="27" t="s">
        <v>111</v>
      </c>
      <c r="B207" s="1">
        <v>20</v>
      </c>
      <c r="C207" s="1" t="s">
        <v>66</v>
      </c>
      <c r="D207" s="1" t="s">
        <v>128</v>
      </c>
      <c r="E207" s="31" t="s">
        <v>129</v>
      </c>
      <c r="F207" s="2">
        <v>150</v>
      </c>
      <c r="G207" s="1">
        <v>1</v>
      </c>
      <c r="H207" s="15">
        <f>תקן_מקור[[#This Row],[עלות פריט]]*תקן_מקור[[#This Row],[כמות]]</f>
        <v>150</v>
      </c>
    </row>
    <row r="208" spans="1:8" x14ac:dyDescent="0.2">
      <c r="A208" s="27" t="s">
        <v>111</v>
      </c>
      <c r="B208" s="1">
        <v>20</v>
      </c>
      <c r="C208" s="1" t="s">
        <v>66</v>
      </c>
      <c r="D208" s="1" t="s">
        <v>128</v>
      </c>
      <c r="E208" s="31" t="s">
        <v>130</v>
      </c>
      <c r="F208" s="2">
        <v>300</v>
      </c>
      <c r="G208" s="2">
        <v>2</v>
      </c>
      <c r="H208" s="15">
        <f>תקן_מקור[[#This Row],[עלות פריט]]*תקן_מקור[[#This Row],[כמות]]</f>
        <v>600</v>
      </c>
    </row>
    <row r="209" spans="1:8" x14ac:dyDescent="0.2">
      <c r="A209" s="27" t="s">
        <v>111</v>
      </c>
      <c r="B209" s="1">
        <v>20</v>
      </c>
      <c r="C209" s="1" t="s">
        <v>66</v>
      </c>
      <c r="D209" s="1" t="s">
        <v>131</v>
      </c>
      <c r="E209" s="31" t="s">
        <v>132</v>
      </c>
      <c r="F209" s="2">
        <v>200</v>
      </c>
      <c r="G209" s="2">
        <v>2</v>
      </c>
      <c r="H209" s="15">
        <f>תקן_מקור[[#This Row],[עלות פריט]]*תקן_מקור[[#This Row],[כמות]]</f>
        <v>400</v>
      </c>
    </row>
    <row r="210" spans="1:8" x14ac:dyDescent="0.2">
      <c r="A210" s="27" t="s">
        <v>111</v>
      </c>
      <c r="B210" s="1">
        <v>20</v>
      </c>
      <c r="C210" s="1" t="s">
        <v>66</v>
      </c>
      <c r="D210" s="1" t="s">
        <v>124</v>
      </c>
      <c r="E210" s="31" t="s">
        <v>132</v>
      </c>
      <c r="F210" s="2">
        <v>200</v>
      </c>
      <c r="G210" s="2">
        <v>1</v>
      </c>
      <c r="H210" s="15">
        <f>תקן_מקור[[#This Row],[עלות פריט]]*תקן_מקור[[#This Row],[כמות]]</f>
        <v>200</v>
      </c>
    </row>
    <row r="211" spans="1:8" x14ac:dyDescent="0.2">
      <c r="A211" s="27" t="s">
        <v>111</v>
      </c>
      <c r="B211" s="1">
        <v>20</v>
      </c>
      <c r="C211" s="1" t="s">
        <v>66</v>
      </c>
      <c r="D211" s="1" t="s">
        <v>133</v>
      </c>
      <c r="E211" s="31" t="s">
        <v>132</v>
      </c>
      <c r="F211" s="2">
        <v>200</v>
      </c>
      <c r="G211" s="2">
        <v>2</v>
      </c>
      <c r="H211" s="15">
        <f>תקן_מקור[[#This Row],[עלות פריט]]*תקן_מקור[[#This Row],[כמות]]</f>
        <v>400</v>
      </c>
    </row>
    <row r="212" spans="1:8" x14ac:dyDescent="0.2">
      <c r="A212" s="27" t="s">
        <v>111</v>
      </c>
      <c r="B212" s="1">
        <v>20</v>
      </c>
      <c r="C212" s="1" t="s">
        <v>66</v>
      </c>
      <c r="D212" s="1" t="s">
        <v>134</v>
      </c>
      <c r="E212" s="31" t="s">
        <v>132</v>
      </c>
      <c r="F212" s="2">
        <v>200</v>
      </c>
      <c r="G212" s="2">
        <v>1</v>
      </c>
      <c r="H212" s="15">
        <f>תקן_מקור[[#This Row],[עלות פריט]]*תקן_מקור[[#This Row],[כמות]]</f>
        <v>200</v>
      </c>
    </row>
    <row r="213" spans="1:8" x14ac:dyDescent="0.2">
      <c r="A213" s="27" t="s">
        <v>111</v>
      </c>
      <c r="B213" s="1">
        <v>20</v>
      </c>
      <c r="C213" s="1" t="s">
        <v>66</v>
      </c>
      <c r="D213" s="1" t="s">
        <v>69</v>
      </c>
      <c r="E213" s="31" t="s">
        <v>135</v>
      </c>
      <c r="F213" s="2">
        <v>250</v>
      </c>
      <c r="G213" s="2">
        <v>1</v>
      </c>
      <c r="H213" s="15">
        <f>תקן_מקור[[#This Row],[עלות פריט]]*תקן_מקור[[#This Row],[כמות]]</f>
        <v>250</v>
      </c>
    </row>
    <row r="214" spans="1:8" x14ac:dyDescent="0.2">
      <c r="A214" s="27" t="s">
        <v>111</v>
      </c>
      <c r="B214" s="1">
        <v>20</v>
      </c>
      <c r="C214" s="1" t="s">
        <v>66</v>
      </c>
      <c r="D214" s="1" t="s">
        <v>128</v>
      </c>
      <c r="E214" s="31" t="s">
        <v>136</v>
      </c>
      <c r="F214" s="2">
        <v>350</v>
      </c>
      <c r="G214" s="1">
        <v>1</v>
      </c>
      <c r="H214" s="15">
        <f>תקן_מקור[[#This Row],[עלות פריט]]*תקן_מקור[[#This Row],[כמות]]</f>
        <v>350</v>
      </c>
    </row>
    <row r="215" spans="1:8" x14ac:dyDescent="0.2">
      <c r="A215" s="27" t="s">
        <v>111</v>
      </c>
      <c r="B215" s="1">
        <v>20</v>
      </c>
      <c r="C215" s="1" t="s">
        <v>66</v>
      </c>
      <c r="D215" s="1" t="s">
        <v>118</v>
      </c>
      <c r="E215" s="31" t="s">
        <v>137</v>
      </c>
      <c r="F215" s="2">
        <v>500</v>
      </c>
      <c r="G215" s="1">
        <v>2</v>
      </c>
      <c r="H215" s="15">
        <f>תקן_מקור[[#This Row],[עלות פריט]]*תקן_מקור[[#This Row],[כמות]]</f>
        <v>1000</v>
      </c>
    </row>
    <row r="216" spans="1:8" x14ac:dyDescent="0.2">
      <c r="A216" s="27" t="s">
        <v>111</v>
      </c>
      <c r="B216" s="1">
        <v>20</v>
      </c>
      <c r="C216" s="1" t="s">
        <v>66</v>
      </c>
      <c r="D216" s="1" t="s">
        <v>69</v>
      </c>
      <c r="E216" s="31" t="s">
        <v>138</v>
      </c>
      <c r="F216" s="2">
        <v>200</v>
      </c>
      <c r="G216" s="2">
        <v>6</v>
      </c>
      <c r="H216" s="15">
        <f>תקן_מקור[[#This Row],[עלות פריט]]*תקן_מקור[[#This Row],[כמות]]</f>
        <v>1200</v>
      </c>
    </row>
    <row r="217" spans="1:8" x14ac:dyDescent="0.2">
      <c r="A217" s="27" t="s">
        <v>111</v>
      </c>
      <c r="B217" s="1">
        <v>20</v>
      </c>
      <c r="C217" s="1" t="s">
        <v>66</v>
      </c>
      <c r="D217" s="1" t="s">
        <v>134</v>
      </c>
      <c r="E217" s="31" t="s">
        <v>139</v>
      </c>
      <c r="F217" s="2">
        <v>50</v>
      </c>
      <c r="G217" s="2">
        <v>1</v>
      </c>
      <c r="H217" s="15">
        <f>תקן_מקור[[#This Row],[עלות פריט]]*תקן_מקור[[#This Row],[כמות]]</f>
        <v>50</v>
      </c>
    </row>
    <row r="218" spans="1:8" x14ac:dyDescent="0.2">
      <c r="A218" s="27" t="s">
        <v>111</v>
      </c>
      <c r="B218" s="1">
        <v>20</v>
      </c>
      <c r="C218" s="1" t="s">
        <v>66</v>
      </c>
      <c r="D218" s="1" t="s">
        <v>134</v>
      </c>
      <c r="E218" s="31" t="s">
        <v>140</v>
      </c>
      <c r="F218" s="2">
        <v>150</v>
      </c>
      <c r="G218" s="2">
        <v>1</v>
      </c>
      <c r="H218" s="15">
        <f>תקן_מקור[[#This Row],[עלות פריט]]*תקן_מקור[[#This Row],[כמות]]</f>
        <v>150</v>
      </c>
    </row>
    <row r="219" spans="1:8" x14ac:dyDescent="0.2">
      <c r="A219" s="27" t="s">
        <v>111</v>
      </c>
      <c r="B219" s="1">
        <v>20</v>
      </c>
      <c r="C219" s="1" t="s">
        <v>66</v>
      </c>
      <c r="D219" s="1" t="s">
        <v>141</v>
      </c>
      <c r="E219" s="31" t="s">
        <v>142</v>
      </c>
      <c r="F219" s="2">
        <v>650</v>
      </c>
      <c r="G219" s="1">
        <v>1</v>
      </c>
      <c r="H219" s="15">
        <f>תקן_מקור[[#This Row],[עלות פריט]]*תקן_מקור[[#This Row],[כמות]]</f>
        <v>650</v>
      </c>
    </row>
    <row r="220" spans="1:8" x14ac:dyDescent="0.2">
      <c r="A220" s="27" t="s">
        <v>111</v>
      </c>
      <c r="B220" s="1">
        <v>20</v>
      </c>
      <c r="C220" s="1" t="s">
        <v>66</v>
      </c>
      <c r="D220" s="1" t="s">
        <v>143</v>
      </c>
      <c r="E220" s="31" t="s">
        <v>144</v>
      </c>
      <c r="F220" s="2">
        <v>150</v>
      </c>
      <c r="G220" s="1">
        <v>1</v>
      </c>
      <c r="H220" s="15">
        <f>תקן_מקור[[#This Row],[עלות פריט]]*תקן_מקור[[#This Row],[כמות]]</f>
        <v>150</v>
      </c>
    </row>
    <row r="221" spans="1:8" x14ac:dyDescent="0.2">
      <c r="A221" s="27" t="s">
        <v>111</v>
      </c>
      <c r="B221" s="1">
        <v>20</v>
      </c>
      <c r="C221" s="1" t="s">
        <v>66</v>
      </c>
      <c r="D221" s="1" t="s">
        <v>133</v>
      </c>
      <c r="E221" s="31" t="s">
        <v>145</v>
      </c>
      <c r="F221" s="2">
        <v>30</v>
      </c>
      <c r="G221" s="2">
        <v>10</v>
      </c>
      <c r="H221" s="15">
        <f>תקן_מקור[[#This Row],[עלות פריט]]*תקן_מקור[[#This Row],[כמות]]</f>
        <v>300</v>
      </c>
    </row>
    <row r="222" spans="1:8" ht="15" customHeight="1" x14ac:dyDescent="0.2">
      <c r="A222" s="27" t="s">
        <v>111</v>
      </c>
      <c r="B222" s="1">
        <v>20</v>
      </c>
      <c r="C222" s="1" t="s">
        <v>66</v>
      </c>
      <c r="D222" s="1" t="s">
        <v>141</v>
      </c>
      <c r="E222" s="31" t="s">
        <v>146</v>
      </c>
      <c r="F222" s="2">
        <v>750</v>
      </c>
      <c r="G222" s="1">
        <v>1</v>
      </c>
      <c r="H222" s="15">
        <f>תקן_מקור[[#This Row],[עלות פריט]]*תקן_מקור[[#This Row],[כמות]]</f>
        <v>750</v>
      </c>
    </row>
    <row r="223" spans="1:8" x14ac:dyDescent="0.2">
      <c r="A223" s="27" t="s">
        <v>111</v>
      </c>
      <c r="B223" s="1">
        <v>20</v>
      </c>
      <c r="C223" s="1" t="s">
        <v>66</v>
      </c>
      <c r="D223" s="1" t="s">
        <v>141</v>
      </c>
      <c r="E223" s="31" t="s">
        <v>147</v>
      </c>
      <c r="F223" s="2">
        <v>150</v>
      </c>
      <c r="G223" s="1">
        <v>1</v>
      </c>
      <c r="H223" s="15">
        <f>תקן_מקור[[#This Row],[עלות פריט]]*תקן_מקור[[#This Row],[כמות]]</f>
        <v>150</v>
      </c>
    </row>
    <row r="224" spans="1:8" x14ac:dyDescent="0.2">
      <c r="A224" s="27" t="s">
        <v>111</v>
      </c>
      <c r="B224" s="1">
        <v>20</v>
      </c>
      <c r="C224" s="1" t="s">
        <v>66</v>
      </c>
      <c r="D224" s="1" t="s">
        <v>128</v>
      </c>
      <c r="E224" s="31" t="s">
        <v>147</v>
      </c>
      <c r="F224" s="2">
        <v>150</v>
      </c>
      <c r="G224" s="1">
        <v>1</v>
      </c>
      <c r="H224" s="15">
        <f>תקן_מקור[[#This Row],[עלות פריט]]*תקן_מקור[[#This Row],[כמות]]</f>
        <v>150</v>
      </c>
    </row>
    <row r="225" spans="1:8" x14ac:dyDescent="0.2">
      <c r="A225" s="27" t="s">
        <v>111</v>
      </c>
      <c r="B225" s="1">
        <v>20</v>
      </c>
      <c r="C225" s="1" t="s">
        <v>66</v>
      </c>
      <c r="D225" s="1" t="s">
        <v>133</v>
      </c>
      <c r="E225" s="31" t="s">
        <v>147</v>
      </c>
      <c r="F225" s="2">
        <v>150</v>
      </c>
      <c r="G225" s="2">
        <v>2</v>
      </c>
      <c r="H225" s="15">
        <f>תקן_מקור[[#This Row],[עלות פריט]]*תקן_מקור[[#This Row],[כמות]]</f>
        <v>300</v>
      </c>
    </row>
    <row r="226" spans="1:8" x14ac:dyDescent="0.2">
      <c r="A226" s="27" t="s">
        <v>111</v>
      </c>
      <c r="B226" s="1">
        <v>20</v>
      </c>
      <c r="C226" s="1" t="s">
        <v>66</v>
      </c>
      <c r="D226" s="1" t="s">
        <v>131</v>
      </c>
      <c r="E226" s="31" t="s">
        <v>148</v>
      </c>
      <c r="F226" s="2">
        <v>1000</v>
      </c>
      <c r="G226" s="2">
        <v>2</v>
      </c>
      <c r="H226" s="15">
        <f>תקן_מקור[[#This Row],[עלות פריט]]*תקן_מקור[[#This Row],[כמות]]</f>
        <v>2000</v>
      </c>
    </row>
    <row r="227" spans="1:8" x14ac:dyDescent="0.2">
      <c r="A227" s="27" t="s">
        <v>111</v>
      </c>
      <c r="B227" s="1">
        <v>20</v>
      </c>
      <c r="C227" s="1" t="s">
        <v>66</v>
      </c>
      <c r="D227" s="1" t="s">
        <v>128</v>
      </c>
      <c r="E227" s="31" t="s">
        <v>149</v>
      </c>
      <c r="F227" s="2">
        <v>300</v>
      </c>
      <c r="G227" s="1">
        <v>1</v>
      </c>
      <c r="H227" s="15">
        <f>תקן_מקור[[#This Row],[עלות פריט]]*תקן_מקור[[#This Row],[כמות]]</f>
        <v>300</v>
      </c>
    </row>
    <row r="228" spans="1:8" x14ac:dyDescent="0.2">
      <c r="A228" s="27" t="s">
        <v>111</v>
      </c>
      <c r="B228" s="1">
        <v>20</v>
      </c>
      <c r="C228" s="1" t="s">
        <v>66</v>
      </c>
      <c r="D228" s="1" t="s">
        <v>134</v>
      </c>
      <c r="E228" s="31" t="s">
        <v>149</v>
      </c>
      <c r="F228" s="2">
        <v>300</v>
      </c>
      <c r="G228" s="1">
        <v>1</v>
      </c>
      <c r="H228" s="15">
        <f>תקן_מקור[[#This Row],[עלות פריט]]*תקן_מקור[[#This Row],[כמות]]</f>
        <v>300</v>
      </c>
    </row>
    <row r="229" spans="1:8" x14ac:dyDescent="0.2">
      <c r="A229" s="27" t="s">
        <v>111</v>
      </c>
      <c r="B229" s="1">
        <v>20</v>
      </c>
      <c r="C229" s="1" t="s">
        <v>66</v>
      </c>
      <c r="D229" s="1" t="s">
        <v>143</v>
      </c>
      <c r="E229" s="31" t="s">
        <v>150</v>
      </c>
      <c r="F229" s="2">
        <v>1000</v>
      </c>
      <c r="G229" s="1">
        <v>1</v>
      </c>
      <c r="H229" s="15">
        <f>תקן_מקור[[#This Row],[עלות פריט]]*תקן_מקור[[#This Row],[כמות]]</f>
        <v>1000</v>
      </c>
    </row>
    <row r="230" spans="1:8" x14ac:dyDescent="0.2">
      <c r="A230" s="27" t="s">
        <v>111</v>
      </c>
      <c r="B230" s="1">
        <v>20</v>
      </c>
      <c r="C230" s="1" t="s">
        <v>66</v>
      </c>
      <c r="D230" s="1" t="s">
        <v>128</v>
      </c>
      <c r="E230" s="31" t="s">
        <v>151</v>
      </c>
      <c r="F230" s="2">
        <v>200</v>
      </c>
      <c r="G230" s="1">
        <v>1</v>
      </c>
      <c r="H230" s="15">
        <f>תקן_מקור[[#This Row],[עלות פריט]]*תקן_מקור[[#This Row],[כמות]]</f>
        <v>200</v>
      </c>
    </row>
    <row r="231" spans="1:8" x14ac:dyDescent="0.2">
      <c r="A231" s="27" t="s">
        <v>111</v>
      </c>
      <c r="B231" s="1">
        <v>20</v>
      </c>
      <c r="C231" s="1" t="s">
        <v>66</v>
      </c>
      <c r="D231" s="1" t="s">
        <v>69</v>
      </c>
      <c r="E231" s="31" t="s">
        <v>152</v>
      </c>
      <c r="F231" s="2">
        <v>8000</v>
      </c>
      <c r="G231" s="2">
        <v>1</v>
      </c>
      <c r="H231" s="15">
        <f>תקן_מקור[[#This Row],[עלות פריט]]*תקן_מקור[[#This Row],[כמות]]</f>
        <v>8000</v>
      </c>
    </row>
    <row r="232" spans="1:8" x14ac:dyDescent="0.2">
      <c r="A232" s="27" t="s">
        <v>111</v>
      </c>
      <c r="B232" s="1">
        <v>20</v>
      </c>
      <c r="C232" s="1" t="s">
        <v>66</v>
      </c>
      <c r="D232" s="29" t="s">
        <v>69</v>
      </c>
      <c r="E232" s="31" t="s">
        <v>153</v>
      </c>
      <c r="F232" s="2">
        <v>900</v>
      </c>
      <c r="G232" s="1">
        <v>1</v>
      </c>
      <c r="H232" s="15">
        <f>תקן_מקור[[#This Row],[עלות פריט]]*תקן_מקור[[#This Row],[כמות]]</f>
        <v>900</v>
      </c>
    </row>
    <row r="233" spans="1:8" x14ac:dyDescent="0.2">
      <c r="A233" s="27" t="s">
        <v>111</v>
      </c>
      <c r="B233" s="1">
        <v>20</v>
      </c>
      <c r="C233" s="1" t="s">
        <v>66</v>
      </c>
      <c r="D233" s="1" t="s">
        <v>69</v>
      </c>
      <c r="E233" s="31" t="s">
        <v>154</v>
      </c>
      <c r="F233" s="2">
        <v>150</v>
      </c>
      <c r="G233" s="2">
        <v>1</v>
      </c>
      <c r="H233" s="15">
        <f>תקן_מקור[[#This Row],[עלות פריט]]*תקן_מקור[[#This Row],[כמות]]</f>
        <v>150</v>
      </c>
    </row>
    <row r="234" spans="1:8" x14ac:dyDescent="0.2">
      <c r="A234" s="27" t="s">
        <v>111</v>
      </c>
      <c r="B234" s="1">
        <v>20</v>
      </c>
      <c r="C234" s="1" t="s">
        <v>66</v>
      </c>
      <c r="D234" s="1" t="s">
        <v>69</v>
      </c>
      <c r="E234" s="31" t="s">
        <v>155</v>
      </c>
      <c r="F234" s="2">
        <v>2200</v>
      </c>
      <c r="G234" s="2">
        <v>1</v>
      </c>
      <c r="H234" s="15">
        <f>תקן_מקור[[#This Row],[עלות פריט]]*תקן_מקור[[#This Row],[כמות]]</f>
        <v>2200</v>
      </c>
    </row>
    <row r="235" spans="1:8" x14ac:dyDescent="0.2">
      <c r="A235" s="27" t="s">
        <v>111</v>
      </c>
      <c r="B235" s="1">
        <v>20</v>
      </c>
      <c r="C235" s="1" t="s">
        <v>67</v>
      </c>
      <c r="D235" s="1" t="s">
        <v>67</v>
      </c>
      <c r="E235" s="31" t="s">
        <v>156</v>
      </c>
      <c r="F235" s="2">
        <v>1000</v>
      </c>
      <c r="G235" s="2">
        <v>1</v>
      </c>
      <c r="H235" s="15">
        <f>תקן_מקור[[#This Row],[עלות פריט]]*תקן_מקור[[#This Row],[כמות]]</f>
        <v>1000</v>
      </c>
    </row>
    <row r="236" spans="1:8" x14ac:dyDescent="0.2">
      <c r="A236" s="27" t="s">
        <v>111</v>
      </c>
      <c r="B236" s="1">
        <v>20</v>
      </c>
      <c r="C236" s="1" t="s">
        <v>67</v>
      </c>
      <c r="D236" s="1" t="s">
        <v>67</v>
      </c>
      <c r="E236" s="31" t="s">
        <v>157</v>
      </c>
      <c r="F236" s="2">
        <v>2500</v>
      </c>
      <c r="G236" s="2">
        <v>1</v>
      </c>
      <c r="H236" s="15">
        <f>תקן_מקור[[#This Row],[עלות פריט]]*תקן_מקור[[#This Row],[כמות]]</f>
        <v>2500</v>
      </c>
    </row>
    <row r="237" spans="1:8" x14ac:dyDescent="0.2">
      <c r="A237" s="27" t="s">
        <v>111</v>
      </c>
      <c r="B237" s="1">
        <v>20</v>
      </c>
      <c r="C237" s="1" t="s">
        <v>67</v>
      </c>
      <c r="D237" s="1" t="s">
        <v>67</v>
      </c>
      <c r="E237" s="31" t="s">
        <v>158</v>
      </c>
      <c r="F237" s="2">
        <v>2000</v>
      </c>
      <c r="G237" s="2">
        <v>1</v>
      </c>
      <c r="H237" s="15">
        <f>תקן_מקור[[#This Row],[עלות פריט]]*תקן_מקור[[#This Row],[כמות]]</f>
        <v>2000</v>
      </c>
    </row>
    <row r="238" spans="1:8" x14ac:dyDescent="0.2">
      <c r="A238" s="27" t="s">
        <v>111</v>
      </c>
      <c r="B238" s="1">
        <v>20</v>
      </c>
      <c r="C238" s="1" t="s">
        <v>67</v>
      </c>
      <c r="D238" s="1" t="s">
        <v>67</v>
      </c>
      <c r="E238" s="31" t="s">
        <v>159</v>
      </c>
      <c r="F238" s="2">
        <v>1500</v>
      </c>
      <c r="G238" s="2">
        <v>1</v>
      </c>
      <c r="H238" s="15">
        <f>תקן_מקור[[#This Row],[עלות פריט]]*תקן_מקור[[#This Row],[כמות]]</f>
        <v>1500</v>
      </c>
    </row>
    <row r="239" spans="1:8" x14ac:dyDescent="0.2">
      <c r="A239" s="27" t="s">
        <v>111</v>
      </c>
      <c r="B239" s="1">
        <v>20</v>
      </c>
      <c r="C239" s="1" t="s">
        <v>67</v>
      </c>
      <c r="D239" s="1" t="s">
        <v>67</v>
      </c>
      <c r="E239" s="31" t="s">
        <v>160</v>
      </c>
      <c r="F239" s="2">
        <v>1600</v>
      </c>
      <c r="G239" s="2">
        <v>1</v>
      </c>
      <c r="H239" s="15">
        <f>תקן_מקור[[#This Row],[עלות פריט]]*תקן_מקור[[#This Row],[כמות]]</f>
        <v>1600</v>
      </c>
    </row>
    <row r="240" spans="1:8" x14ac:dyDescent="0.2">
      <c r="A240" s="27" t="s">
        <v>111</v>
      </c>
      <c r="B240" s="1">
        <v>20</v>
      </c>
      <c r="C240" s="1" t="s">
        <v>67</v>
      </c>
      <c r="D240" s="1" t="s">
        <v>67</v>
      </c>
      <c r="E240" s="31" t="s">
        <v>161</v>
      </c>
      <c r="F240" s="2">
        <v>2950</v>
      </c>
      <c r="G240" s="2">
        <v>1</v>
      </c>
      <c r="H240" s="15">
        <f>תקן_מקור[[#This Row],[עלות פריט]]*תקן_מקור[[#This Row],[כמות]]</f>
        <v>2950</v>
      </c>
    </row>
    <row r="241" spans="1:8" x14ac:dyDescent="0.2">
      <c r="A241" s="27" t="s">
        <v>111</v>
      </c>
      <c r="B241" s="1">
        <v>20</v>
      </c>
      <c r="C241" s="1" t="s">
        <v>67</v>
      </c>
      <c r="D241" s="1" t="s">
        <v>67</v>
      </c>
      <c r="E241" s="31" t="s">
        <v>162</v>
      </c>
      <c r="F241" s="2">
        <v>450</v>
      </c>
      <c r="G241" s="2">
        <v>2</v>
      </c>
      <c r="H241" s="15">
        <f>תקן_מקור[[#This Row],[עלות פריט]]*תקן_מקור[[#This Row],[כמות]]</f>
        <v>900</v>
      </c>
    </row>
    <row r="242" spans="1:8" x14ac:dyDescent="0.2">
      <c r="A242" s="27" t="s">
        <v>111</v>
      </c>
      <c r="B242" s="1">
        <v>20</v>
      </c>
      <c r="C242" s="1" t="s">
        <v>67</v>
      </c>
      <c r="D242" s="1" t="s">
        <v>67</v>
      </c>
      <c r="E242" s="31" t="s">
        <v>163</v>
      </c>
      <c r="F242" s="2">
        <v>2500</v>
      </c>
      <c r="G242" s="2">
        <v>1</v>
      </c>
      <c r="H242" s="15">
        <f>תקן_מקור[[#This Row],[עלות פריט]]*תקן_מקור[[#This Row],[כמות]]</f>
        <v>2500</v>
      </c>
    </row>
    <row r="243" spans="1:8" x14ac:dyDescent="0.2">
      <c r="A243" s="27" t="s">
        <v>111</v>
      </c>
      <c r="B243" s="1">
        <v>20</v>
      </c>
      <c r="C243" s="1" t="s">
        <v>67</v>
      </c>
      <c r="D243" s="1" t="s">
        <v>67</v>
      </c>
      <c r="E243" s="31" t="s">
        <v>164</v>
      </c>
      <c r="F243" s="2">
        <v>500</v>
      </c>
      <c r="G243" s="2">
        <v>2</v>
      </c>
      <c r="H243" s="15">
        <f>תקן_מקור[[#This Row],[עלות פריט]]*תקן_מקור[[#This Row],[כמות]]</f>
        <v>1000</v>
      </c>
    </row>
    <row r="244" spans="1:8" x14ac:dyDescent="0.2">
      <c r="A244" s="27" t="s">
        <v>111</v>
      </c>
      <c r="B244" s="1">
        <v>20</v>
      </c>
      <c r="C244" s="1" t="s">
        <v>67</v>
      </c>
      <c r="D244" s="1" t="s">
        <v>67</v>
      </c>
      <c r="E244" s="31" t="s">
        <v>165</v>
      </c>
      <c r="F244" s="2">
        <v>2200</v>
      </c>
      <c r="G244" s="2">
        <v>1</v>
      </c>
      <c r="H244" s="15">
        <f>תקן_מקור[[#This Row],[עלות פריט]]*תקן_מקור[[#This Row],[כמות]]</f>
        <v>2200</v>
      </c>
    </row>
    <row r="245" spans="1:8" x14ac:dyDescent="0.2">
      <c r="A245" s="27" t="s">
        <v>111</v>
      </c>
      <c r="B245" s="1">
        <v>20</v>
      </c>
      <c r="C245" s="1" t="s">
        <v>67</v>
      </c>
      <c r="D245" s="1" t="s">
        <v>67</v>
      </c>
      <c r="E245" s="31" t="s">
        <v>166</v>
      </c>
      <c r="F245" s="2">
        <v>550</v>
      </c>
      <c r="G245" s="2">
        <v>1</v>
      </c>
      <c r="H245" s="15">
        <f>תקן_מקור[[#This Row],[עלות פריט]]*תקן_מקור[[#This Row],[כמות]]</f>
        <v>550</v>
      </c>
    </row>
    <row r="246" spans="1:8" x14ac:dyDescent="0.2">
      <c r="A246" s="27" t="s">
        <v>111</v>
      </c>
      <c r="B246" s="1">
        <v>20</v>
      </c>
      <c r="C246" s="1" t="s">
        <v>67</v>
      </c>
      <c r="D246" s="1" t="s">
        <v>67</v>
      </c>
      <c r="E246" s="31" t="s">
        <v>167</v>
      </c>
      <c r="F246" s="2">
        <v>400</v>
      </c>
      <c r="G246" s="2">
        <v>1</v>
      </c>
      <c r="H246" s="15">
        <f>תקן_מקור[[#This Row],[עלות פריט]]*תקן_מקור[[#This Row],[כמות]]</f>
        <v>400</v>
      </c>
    </row>
    <row r="247" spans="1:8" x14ac:dyDescent="0.2">
      <c r="A247" s="27" t="s">
        <v>111</v>
      </c>
      <c r="B247" s="1">
        <v>20</v>
      </c>
      <c r="C247" s="1" t="s">
        <v>67</v>
      </c>
      <c r="D247" s="1" t="s">
        <v>67</v>
      </c>
      <c r="E247" s="31" t="s">
        <v>168</v>
      </c>
      <c r="F247" s="2">
        <v>600</v>
      </c>
      <c r="G247" s="2">
        <v>1</v>
      </c>
      <c r="H247" s="15">
        <f>תקן_מקור[[#This Row],[עלות פריט]]*תקן_מקור[[#This Row],[כמות]]</f>
        <v>600</v>
      </c>
    </row>
    <row r="248" spans="1:8" x14ac:dyDescent="0.2">
      <c r="A248" s="27" t="s">
        <v>111</v>
      </c>
      <c r="B248" s="1">
        <v>20</v>
      </c>
      <c r="C248" s="1" t="s">
        <v>67</v>
      </c>
      <c r="D248" s="1" t="s">
        <v>67</v>
      </c>
      <c r="E248" s="31" t="s">
        <v>169</v>
      </c>
      <c r="F248" s="2">
        <v>300</v>
      </c>
      <c r="G248" s="2">
        <v>1</v>
      </c>
      <c r="H248" s="15">
        <f>תקן_מקור[[#This Row],[עלות פריט]]*תקן_מקור[[#This Row],[כמות]]</f>
        <v>300</v>
      </c>
    </row>
    <row r="249" spans="1:8" x14ac:dyDescent="0.2">
      <c r="A249" s="27" t="s">
        <v>111</v>
      </c>
      <c r="B249" s="1">
        <v>20</v>
      </c>
      <c r="C249" s="1" t="s">
        <v>67</v>
      </c>
      <c r="D249" s="1" t="s">
        <v>67</v>
      </c>
      <c r="E249" s="31" t="s">
        <v>170</v>
      </c>
      <c r="F249" s="2">
        <v>900</v>
      </c>
      <c r="G249" s="2">
        <v>1</v>
      </c>
      <c r="H249" s="15">
        <f>תקן_מקור[[#This Row],[עלות פריט]]*תקן_מקור[[#This Row],[כמות]]</f>
        <v>900</v>
      </c>
    </row>
    <row r="250" spans="1:8" x14ac:dyDescent="0.2">
      <c r="A250" s="27" t="s">
        <v>111</v>
      </c>
      <c r="B250" s="1">
        <v>20</v>
      </c>
      <c r="C250" s="1" t="s">
        <v>67</v>
      </c>
      <c r="D250" s="1" t="s">
        <v>67</v>
      </c>
      <c r="E250" s="31" t="s">
        <v>171</v>
      </c>
      <c r="F250" s="2">
        <v>800</v>
      </c>
      <c r="G250" s="2">
        <v>1</v>
      </c>
      <c r="H250" s="15">
        <f>תקן_מקור[[#This Row],[עלות פריט]]*תקן_מקור[[#This Row],[כמות]]</f>
        <v>800</v>
      </c>
    </row>
    <row r="251" spans="1:8" x14ac:dyDescent="0.2">
      <c r="A251" s="27" t="s">
        <v>111</v>
      </c>
      <c r="B251" s="1">
        <v>20</v>
      </c>
      <c r="C251" s="1" t="s">
        <v>67</v>
      </c>
      <c r="D251" s="1" t="s">
        <v>67</v>
      </c>
      <c r="E251" s="31" t="s">
        <v>147</v>
      </c>
      <c r="F251" s="2">
        <v>150</v>
      </c>
      <c r="G251" s="2">
        <v>1</v>
      </c>
      <c r="H251" s="15">
        <f>תקן_מקור[[#This Row],[עלות פריט]]*תקן_מקור[[#This Row],[כמות]]</f>
        <v>150</v>
      </c>
    </row>
    <row r="252" spans="1:8" x14ac:dyDescent="0.2">
      <c r="A252" s="27" t="s">
        <v>111</v>
      </c>
      <c r="B252" s="1">
        <v>20</v>
      </c>
      <c r="C252" s="1" t="s">
        <v>67</v>
      </c>
      <c r="D252" s="1" t="s">
        <v>67</v>
      </c>
      <c r="E252" s="31" t="s">
        <v>149</v>
      </c>
      <c r="F252" s="2">
        <v>300</v>
      </c>
      <c r="G252" s="2">
        <v>1</v>
      </c>
      <c r="H252" s="15">
        <f>תקן_מקור[[#This Row],[עלות פריט]]*תקן_מקור[[#This Row],[כמות]]</f>
        <v>300</v>
      </c>
    </row>
    <row r="253" spans="1:8" x14ac:dyDescent="0.2">
      <c r="A253" s="27" t="s">
        <v>111</v>
      </c>
      <c r="B253" s="1">
        <v>20</v>
      </c>
      <c r="C253" s="1" t="s">
        <v>67</v>
      </c>
      <c r="D253" s="1" t="s">
        <v>67</v>
      </c>
      <c r="E253" s="31" t="s">
        <v>172</v>
      </c>
      <c r="F253" s="2">
        <v>350</v>
      </c>
      <c r="G253" s="2">
        <v>1</v>
      </c>
      <c r="H253" s="15">
        <f>תקן_מקור[[#This Row],[עלות פריט]]*תקן_מקור[[#This Row],[כמות]]</f>
        <v>350</v>
      </c>
    </row>
    <row r="254" spans="1:8" x14ac:dyDescent="0.2">
      <c r="A254" s="27" t="s">
        <v>111</v>
      </c>
      <c r="B254" s="1">
        <v>20</v>
      </c>
      <c r="C254" s="1" t="s">
        <v>67</v>
      </c>
      <c r="D254" s="1" t="s">
        <v>67</v>
      </c>
      <c r="E254" s="31" t="s">
        <v>173</v>
      </c>
      <c r="F254" s="2">
        <v>750</v>
      </c>
      <c r="G254" s="2">
        <v>1</v>
      </c>
      <c r="H254" s="15">
        <f>תקן_מקור[[#This Row],[עלות פריט]]*תקן_מקור[[#This Row],[כמות]]</f>
        <v>750</v>
      </c>
    </row>
    <row r="255" spans="1:8" x14ac:dyDescent="0.2">
      <c r="A255" s="27" t="s">
        <v>111</v>
      </c>
      <c r="B255" s="1">
        <v>20</v>
      </c>
      <c r="C255" s="1" t="s">
        <v>68</v>
      </c>
      <c r="D255" s="1" t="s">
        <v>143</v>
      </c>
      <c r="E255" s="31" t="s">
        <v>174</v>
      </c>
      <c r="F255" s="2">
        <v>2500</v>
      </c>
      <c r="G255" s="1">
        <v>1</v>
      </c>
      <c r="H255" s="15">
        <f>תקן_מקור[[#This Row],[עלות פריט]]*תקן_מקור[[#This Row],[כמות]]</f>
        <v>2500</v>
      </c>
    </row>
    <row r="256" spans="1:8" x14ac:dyDescent="0.2">
      <c r="A256" s="27" t="s">
        <v>111</v>
      </c>
      <c r="B256" s="1">
        <v>20</v>
      </c>
      <c r="C256" s="1" t="s">
        <v>68</v>
      </c>
      <c r="D256" s="1" t="s">
        <v>128</v>
      </c>
      <c r="E256" s="31" t="s">
        <v>175</v>
      </c>
      <c r="F256" s="2">
        <v>250</v>
      </c>
      <c r="G256" s="1">
        <v>1</v>
      </c>
      <c r="H256" s="15">
        <f>תקן_מקור[[#This Row],[עלות פריט]]*תקן_מקור[[#This Row],[כמות]]</f>
        <v>250</v>
      </c>
    </row>
    <row r="257" spans="1:8" x14ac:dyDescent="0.2">
      <c r="A257" s="27" t="s">
        <v>111</v>
      </c>
      <c r="B257" s="1">
        <v>20</v>
      </c>
      <c r="C257" s="1" t="s">
        <v>68</v>
      </c>
      <c r="D257" s="1" t="s">
        <v>143</v>
      </c>
      <c r="E257" s="31" t="s">
        <v>176</v>
      </c>
      <c r="F257" s="2">
        <v>3500</v>
      </c>
      <c r="G257" s="1">
        <v>1</v>
      </c>
      <c r="H257" s="15">
        <f>תקן_מקור[[#This Row],[עלות פריט]]*תקן_מקור[[#This Row],[כמות]]</f>
        <v>3500</v>
      </c>
    </row>
    <row r="258" spans="1:8" x14ac:dyDescent="0.2">
      <c r="A258" s="27" t="s">
        <v>111</v>
      </c>
      <c r="B258" s="1">
        <v>20</v>
      </c>
      <c r="C258" s="1" t="s">
        <v>68</v>
      </c>
      <c r="D258" s="1" t="s">
        <v>141</v>
      </c>
      <c r="E258" s="31" t="s">
        <v>177</v>
      </c>
      <c r="F258" s="2">
        <v>15000</v>
      </c>
      <c r="G258" s="1">
        <v>1</v>
      </c>
      <c r="H258" s="15">
        <f>תקן_מקור[[#This Row],[עלות פריט]]*תקן_מקור[[#This Row],[כמות]]</f>
        <v>15000</v>
      </c>
    </row>
    <row r="259" spans="1:8" x14ac:dyDescent="0.2">
      <c r="A259" s="27" t="s">
        <v>111</v>
      </c>
      <c r="B259" s="1">
        <v>20</v>
      </c>
      <c r="C259" s="1" t="s">
        <v>68</v>
      </c>
      <c r="D259" s="1" t="s">
        <v>118</v>
      </c>
      <c r="E259" s="31" t="s">
        <v>178</v>
      </c>
      <c r="F259" s="2">
        <v>650</v>
      </c>
      <c r="G259" s="1">
        <v>2</v>
      </c>
      <c r="H259" s="15">
        <f>תקן_מקור[[#This Row],[עלות פריט]]*תקן_מקור[[#This Row],[כמות]]</f>
        <v>1300</v>
      </c>
    </row>
    <row r="260" spans="1:8" x14ac:dyDescent="0.2">
      <c r="A260" s="27" t="s">
        <v>111</v>
      </c>
      <c r="B260" s="1">
        <v>20</v>
      </c>
      <c r="C260" s="1" t="s">
        <v>68</v>
      </c>
      <c r="D260" s="1" t="s">
        <v>120</v>
      </c>
      <c r="E260" s="31" t="s">
        <v>179</v>
      </c>
      <c r="F260" s="2">
        <v>2500</v>
      </c>
      <c r="G260" s="2">
        <v>1</v>
      </c>
      <c r="H260" s="15">
        <f>תקן_מקור[[#This Row],[עלות פריט]]*תקן_מקור[[#This Row],[כמות]]</f>
        <v>2500</v>
      </c>
    </row>
    <row r="261" spans="1:8" x14ac:dyDescent="0.2">
      <c r="A261" s="27" t="s">
        <v>111</v>
      </c>
      <c r="B261" s="1">
        <v>20</v>
      </c>
      <c r="C261" s="1" t="s">
        <v>68</v>
      </c>
      <c r="D261" s="1" t="s">
        <v>131</v>
      </c>
      <c r="E261" s="31" t="s">
        <v>180</v>
      </c>
      <c r="F261" s="2">
        <v>4500</v>
      </c>
      <c r="G261" s="2">
        <v>1</v>
      </c>
      <c r="H261" s="15">
        <f>תקן_מקור[[#This Row],[עלות פריט]]*תקן_מקור[[#This Row],[כמות]]</f>
        <v>4500</v>
      </c>
    </row>
    <row r="262" spans="1:8" x14ac:dyDescent="0.2">
      <c r="A262" s="27" t="s">
        <v>111</v>
      </c>
      <c r="B262" s="1">
        <v>20</v>
      </c>
      <c r="C262" s="1" t="s">
        <v>68</v>
      </c>
      <c r="D262" s="1" t="s">
        <v>128</v>
      </c>
      <c r="E262" s="31" t="s">
        <v>181</v>
      </c>
      <c r="F262" s="2">
        <v>250</v>
      </c>
      <c r="G262" s="1">
        <v>1</v>
      </c>
      <c r="H262" s="15">
        <f>תקן_מקור[[#This Row],[עלות פריט]]*תקן_מקור[[#This Row],[כמות]]</f>
        <v>250</v>
      </c>
    </row>
    <row r="263" spans="1:8" x14ac:dyDescent="0.2">
      <c r="A263" s="27" t="s">
        <v>111</v>
      </c>
      <c r="B263" s="1">
        <v>20</v>
      </c>
      <c r="C263" s="1" t="s">
        <v>69</v>
      </c>
      <c r="D263" s="29" t="s">
        <v>134</v>
      </c>
      <c r="E263" s="31" t="s">
        <v>182</v>
      </c>
      <c r="F263" s="2">
        <v>250</v>
      </c>
      <c r="G263" s="1">
        <v>1</v>
      </c>
      <c r="H263" s="15">
        <f>תקן_מקור[[#This Row],[עלות פריט]]*תקן_מקור[[#This Row],[כמות]]</f>
        <v>250</v>
      </c>
    </row>
    <row r="264" spans="1:8" x14ac:dyDescent="0.2">
      <c r="A264" s="27" t="s">
        <v>111</v>
      </c>
      <c r="B264" s="1">
        <v>20</v>
      </c>
      <c r="C264" s="1" t="s">
        <v>69</v>
      </c>
      <c r="D264" s="1" t="s">
        <v>134</v>
      </c>
      <c r="E264" s="31" t="s">
        <v>183</v>
      </c>
      <c r="F264" s="2">
        <v>2500</v>
      </c>
      <c r="G264" s="1">
        <v>1</v>
      </c>
      <c r="H264" s="15">
        <f>תקן_מקור[[#This Row],[עלות פריט]]*תקן_מקור[[#This Row],[כמות]]</f>
        <v>2500</v>
      </c>
    </row>
    <row r="265" spans="1:8" x14ac:dyDescent="0.2">
      <c r="A265" s="27" t="s">
        <v>111</v>
      </c>
      <c r="B265" s="1">
        <v>20</v>
      </c>
      <c r="C265" s="1" t="s">
        <v>69</v>
      </c>
      <c r="D265" s="29" t="s">
        <v>69</v>
      </c>
      <c r="E265" s="31" t="s">
        <v>184</v>
      </c>
      <c r="F265" s="2">
        <v>350</v>
      </c>
      <c r="G265" s="1">
        <v>1</v>
      </c>
      <c r="H265" s="15">
        <f>תקן_מקור[[#This Row],[עלות פריט]]*תקן_מקור[[#This Row],[כמות]]</f>
        <v>350</v>
      </c>
    </row>
    <row r="266" spans="1:8" x14ac:dyDescent="0.2">
      <c r="A266" s="27" t="s">
        <v>111</v>
      </c>
      <c r="B266" s="1">
        <v>20</v>
      </c>
      <c r="C266" s="1" t="s">
        <v>69</v>
      </c>
      <c r="D266" s="29" t="s">
        <v>69</v>
      </c>
      <c r="E266" s="31" t="s">
        <v>185</v>
      </c>
      <c r="F266" s="2">
        <v>10000</v>
      </c>
      <c r="G266" s="1">
        <v>1</v>
      </c>
      <c r="H266" s="15">
        <f>תקן_מקור[[#This Row],[עלות פריט]]*תקן_מקור[[#This Row],[כמות]]</f>
        <v>10000</v>
      </c>
    </row>
    <row r="267" spans="1:8" x14ac:dyDescent="0.2">
      <c r="A267" s="27" t="s">
        <v>111</v>
      </c>
      <c r="B267" s="1">
        <v>20</v>
      </c>
      <c r="C267" s="1" t="s">
        <v>69</v>
      </c>
      <c r="D267" s="1" t="s">
        <v>69</v>
      </c>
      <c r="E267" s="32" t="s">
        <v>186</v>
      </c>
      <c r="F267" s="2">
        <v>250</v>
      </c>
      <c r="G267" s="2">
        <v>2</v>
      </c>
      <c r="H267" s="15">
        <f>תקן_מקור[[#This Row],[עלות פריט]]*תקן_מקור[[#This Row],[כמות]]</f>
        <v>500</v>
      </c>
    </row>
    <row r="268" spans="1:8" x14ac:dyDescent="0.2">
      <c r="A268" s="27" t="s">
        <v>111</v>
      </c>
      <c r="B268" s="1">
        <v>20</v>
      </c>
      <c r="C268" s="1" t="s">
        <v>70</v>
      </c>
      <c r="D268" s="1" t="s">
        <v>187</v>
      </c>
      <c r="E268" s="31" t="s">
        <v>188</v>
      </c>
      <c r="F268" s="2">
        <v>7500</v>
      </c>
      <c r="G268" s="2">
        <v>1</v>
      </c>
      <c r="H268" s="15">
        <f>תקן_מקור[[#This Row],[עלות פריט]]*תקן_מקור[[#This Row],[כמות]]</f>
        <v>7500</v>
      </c>
    </row>
    <row r="269" spans="1:8" x14ac:dyDescent="0.2">
      <c r="A269" s="27" t="s">
        <v>111</v>
      </c>
      <c r="B269" s="1">
        <v>20</v>
      </c>
      <c r="C269" s="1" t="s">
        <v>70</v>
      </c>
      <c r="D269" s="1" t="s">
        <v>187</v>
      </c>
      <c r="E269" s="31" t="s">
        <v>189</v>
      </c>
      <c r="F269" s="2">
        <v>1500</v>
      </c>
      <c r="G269" s="2">
        <v>1</v>
      </c>
      <c r="H269" s="15">
        <f>תקן_מקור[[#This Row],[עלות פריט]]*תקן_מקור[[#This Row],[כמות]]</f>
        <v>1500</v>
      </c>
    </row>
    <row r="270" spans="1:8" x14ac:dyDescent="0.2">
      <c r="A270" s="27" t="s">
        <v>111</v>
      </c>
      <c r="B270" s="1">
        <v>20</v>
      </c>
      <c r="C270" s="1" t="s">
        <v>70</v>
      </c>
      <c r="D270" s="1" t="s">
        <v>131</v>
      </c>
      <c r="E270" s="31" t="s">
        <v>190</v>
      </c>
      <c r="F270" s="2">
        <v>1000</v>
      </c>
      <c r="G270" s="2">
        <v>7</v>
      </c>
      <c r="H270" s="15">
        <f>תקן_מקור[[#This Row],[עלות פריט]]*תקן_מקור[[#This Row],[כמות]]</f>
        <v>7000</v>
      </c>
    </row>
    <row r="271" spans="1:8" x14ac:dyDescent="0.2">
      <c r="A271" s="27" t="s">
        <v>111</v>
      </c>
      <c r="B271" s="1">
        <v>20</v>
      </c>
      <c r="C271" s="1" t="s">
        <v>70</v>
      </c>
      <c r="D271" s="1" t="s">
        <v>191</v>
      </c>
      <c r="E271" s="31" t="s">
        <v>192</v>
      </c>
      <c r="F271" s="2">
        <v>3500</v>
      </c>
      <c r="G271" s="2">
        <v>1</v>
      </c>
      <c r="H271" s="15">
        <f>תקן_מקור[[#This Row],[עלות פריט]]*תקן_מקור[[#This Row],[כמות]]</f>
        <v>3500</v>
      </c>
    </row>
    <row r="272" spans="1:8" x14ac:dyDescent="0.2">
      <c r="A272" s="27" t="s">
        <v>111</v>
      </c>
      <c r="B272" s="1">
        <v>20</v>
      </c>
      <c r="C272" s="1" t="s">
        <v>70</v>
      </c>
      <c r="D272" s="1" t="s">
        <v>187</v>
      </c>
      <c r="E272" s="31" t="s">
        <v>193</v>
      </c>
      <c r="F272" s="2">
        <v>8500</v>
      </c>
      <c r="G272" s="2">
        <v>1</v>
      </c>
      <c r="H272" s="15">
        <f>תקן_מקור[[#This Row],[עלות פריט]]*תקן_מקור[[#This Row],[כמות]]</f>
        <v>8500</v>
      </c>
    </row>
    <row r="273" spans="1:8" x14ac:dyDescent="0.2">
      <c r="A273" s="27" t="s">
        <v>111</v>
      </c>
      <c r="B273" s="1">
        <v>20</v>
      </c>
      <c r="C273" s="1" t="s">
        <v>70</v>
      </c>
      <c r="D273" s="1" t="s">
        <v>187</v>
      </c>
      <c r="E273" s="31" t="s">
        <v>194</v>
      </c>
      <c r="F273" s="2">
        <v>17000</v>
      </c>
      <c r="G273" s="2">
        <v>0</v>
      </c>
      <c r="H273" s="15">
        <f>תקן_מקור[[#This Row],[עלות פריט]]*תקן_מקור[[#This Row],[כמות]]</f>
        <v>0</v>
      </c>
    </row>
    <row r="274" spans="1:8" x14ac:dyDescent="0.2">
      <c r="A274" s="27" t="s">
        <v>111</v>
      </c>
      <c r="B274" s="1">
        <v>20</v>
      </c>
      <c r="C274" s="1" t="s">
        <v>70</v>
      </c>
      <c r="D274" s="1" t="s">
        <v>187</v>
      </c>
      <c r="E274" s="31" t="s">
        <v>195</v>
      </c>
      <c r="F274" s="2">
        <v>5000</v>
      </c>
      <c r="G274" s="2">
        <v>1</v>
      </c>
      <c r="H274" s="15">
        <f>תקן_מקור[[#This Row],[עלות פריט]]*תקן_מקור[[#This Row],[כמות]]</f>
        <v>5000</v>
      </c>
    </row>
    <row r="275" spans="1:8" x14ac:dyDescent="0.2">
      <c r="A275" s="27" t="s">
        <v>111</v>
      </c>
      <c r="B275" s="1">
        <v>20</v>
      </c>
      <c r="C275" s="1" t="s">
        <v>70</v>
      </c>
      <c r="D275" s="1" t="s">
        <v>187</v>
      </c>
      <c r="E275" s="31" t="s">
        <v>196</v>
      </c>
      <c r="F275" s="2">
        <v>400</v>
      </c>
      <c r="G275" s="2">
        <v>3</v>
      </c>
      <c r="H275" s="15">
        <f>תקן_מקור[[#This Row],[עלות פריט]]*תקן_מקור[[#This Row],[כמות]]</f>
        <v>1200</v>
      </c>
    </row>
    <row r="276" spans="1:8" x14ac:dyDescent="0.2">
      <c r="A276" s="27" t="s">
        <v>111</v>
      </c>
      <c r="B276" s="1">
        <v>20</v>
      </c>
      <c r="C276" s="1" t="s">
        <v>70</v>
      </c>
      <c r="D276" s="29" t="s">
        <v>187</v>
      </c>
      <c r="E276" s="31" t="s">
        <v>197</v>
      </c>
      <c r="F276" s="2">
        <v>4500</v>
      </c>
      <c r="G276" s="2">
        <v>0</v>
      </c>
      <c r="H276" s="15">
        <f>תקן_מקור[[#This Row],[עלות פריט]]*תקן_מקור[[#This Row],[כמות]]</f>
        <v>0</v>
      </c>
    </row>
    <row r="277" spans="1:8" x14ac:dyDescent="0.2">
      <c r="A277" s="27" t="s">
        <v>111</v>
      </c>
      <c r="B277" s="1">
        <v>20</v>
      </c>
      <c r="C277" s="1" t="s">
        <v>70</v>
      </c>
      <c r="D277" s="1" t="s">
        <v>187</v>
      </c>
      <c r="E277" s="31" t="s">
        <v>198</v>
      </c>
      <c r="F277" s="2">
        <v>8000</v>
      </c>
      <c r="G277" s="2">
        <v>0</v>
      </c>
      <c r="H277" s="15">
        <f>תקן_מקור[[#This Row],[עלות פריט]]*תקן_מקור[[#This Row],[כמות]]</f>
        <v>0</v>
      </c>
    </row>
    <row r="278" spans="1:8" x14ac:dyDescent="0.2">
      <c r="A278" s="27" t="s">
        <v>111</v>
      </c>
      <c r="B278" s="1">
        <v>20</v>
      </c>
      <c r="C278" s="1" t="s">
        <v>70</v>
      </c>
      <c r="D278" s="1" t="s">
        <v>187</v>
      </c>
      <c r="E278" s="31" t="s">
        <v>199</v>
      </c>
      <c r="F278" s="2">
        <v>2500</v>
      </c>
      <c r="G278" s="2">
        <v>1</v>
      </c>
      <c r="H278" s="15">
        <f>תקן_מקור[[#This Row],[עלות פריט]]*תקן_מקור[[#This Row],[כמות]]</f>
        <v>2500</v>
      </c>
    </row>
    <row r="279" spans="1:8" x14ac:dyDescent="0.2">
      <c r="A279" s="27" t="s">
        <v>111</v>
      </c>
      <c r="B279" s="1">
        <v>20</v>
      </c>
      <c r="C279" s="1" t="s">
        <v>70</v>
      </c>
      <c r="D279" s="1" t="s">
        <v>200</v>
      </c>
      <c r="E279" s="31" t="s">
        <v>201</v>
      </c>
      <c r="F279" s="2">
        <v>150</v>
      </c>
      <c r="G279" s="2">
        <v>10</v>
      </c>
      <c r="H279" s="15">
        <f>תקן_מקור[[#This Row],[עלות פריט]]*תקן_מקור[[#This Row],[כמות]]</f>
        <v>1500</v>
      </c>
    </row>
    <row r="280" spans="1:8" x14ac:dyDescent="0.2">
      <c r="A280" s="27" t="s">
        <v>111</v>
      </c>
      <c r="B280" s="1">
        <v>20</v>
      </c>
      <c r="C280" s="1" t="s">
        <v>70</v>
      </c>
      <c r="D280" s="1" t="s">
        <v>187</v>
      </c>
      <c r="E280" s="31" t="s">
        <v>202</v>
      </c>
      <c r="F280" s="2">
        <v>9000</v>
      </c>
      <c r="G280" s="2">
        <v>1</v>
      </c>
      <c r="H280" s="15">
        <f>תקן_מקור[[#This Row],[עלות פריט]]*תקן_מקור[[#This Row],[כמות]]</f>
        <v>9000</v>
      </c>
    </row>
    <row r="281" spans="1:8" x14ac:dyDescent="0.2">
      <c r="A281" s="27" t="s">
        <v>111</v>
      </c>
      <c r="B281" s="1">
        <v>20</v>
      </c>
      <c r="C281" s="1" t="s">
        <v>70</v>
      </c>
      <c r="D281" s="1" t="s">
        <v>187</v>
      </c>
      <c r="E281" s="31" t="s">
        <v>203</v>
      </c>
      <c r="F281" s="2">
        <v>7700</v>
      </c>
      <c r="G281" s="2">
        <v>1</v>
      </c>
      <c r="H281" s="15">
        <f>תקן_מקור[[#This Row],[עלות פריט]]*תקן_מקור[[#This Row],[כמות]]</f>
        <v>7700</v>
      </c>
    </row>
    <row r="282" spans="1:8" x14ac:dyDescent="0.2">
      <c r="A282" s="27" t="s">
        <v>111</v>
      </c>
      <c r="B282" s="1">
        <v>20</v>
      </c>
      <c r="C282" s="1" t="s">
        <v>70</v>
      </c>
      <c r="D282" s="1" t="s">
        <v>187</v>
      </c>
      <c r="E282" s="31" t="s">
        <v>204</v>
      </c>
      <c r="F282" s="2">
        <v>10800</v>
      </c>
      <c r="G282" s="2">
        <v>0</v>
      </c>
      <c r="H282" s="15">
        <f>תקן_מקור[[#This Row],[עלות פריט]]*תקן_מקור[[#This Row],[כמות]]</f>
        <v>0</v>
      </c>
    </row>
    <row r="283" spans="1:8" x14ac:dyDescent="0.2">
      <c r="A283" s="27" t="s">
        <v>111</v>
      </c>
      <c r="B283" s="1">
        <v>20</v>
      </c>
      <c r="C283" s="1" t="s">
        <v>70</v>
      </c>
      <c r="D283" s="29" t="s">
        <v>187</v>
      </c>
      <c r="E283" s="31" t="s">
        <v>205</v>
      </c>
      <c r="F283" s="2">
        <v>3000</v>
      </c>
      <c r="G283" s="1">
        <v>1</v>
      </c>
      <c r="H283" s="15">
        <f>תקן_מקור[[#This Row],[עלות פריט]]*תקן_מקור[[#This Row],[כמות]]</f>
        <v>3000</v>
      </c>
    </row>
    <row r="284" spans="1:8" x14ac:dyDescent="0.2">
      <c r="A284" s="27" t="s">
        <v>111</v>
      </c>
      <c r="B284" s="1">
        <v>20</v>
      </c>
      <c r="C284" s="1" t="s">
        <v>70</v>
      </c>
      <c r="D284" s="1" t="s">
        <v>200</v>
      </c>
      <c r="E284" s="31" t="s">
        <v>206</v>
      </c>
      <c r="F284" s="2">
        <v>250</v>
      </c>
      <c r="G284" s="2">
        <v>6</v>
      </c>
      <c r="H284" s="15">
        <f>תקן_מקור[[#This Row],[עלות פריט]]*תקן_מקור[[#This Row],[כמות]]</f>
        <v>1500</v>
      </c>
    </row>
    <row r="285" spans="1:8" x14ac:dyDescent="0.2">
      <c r="A285" s="27" t="s">
        <v>111</v>
      </c>
      <c r="B285" s="1">
        <v>20</v>
      </c>
      <c r="C285" s="1" t="s">
        <v>70</v>
      </c>
      <c r="D285" s="1" t="s">
        <v>187</v>
      </c>
      <c r="E285" s="31" t="s">
        <v>207</v>
      </c>
      <c r="F285" s="2">
        <v>1000</v>
      </c>
      <c r="G285" s="2">
        <v>1</v>
      </c>
      <c r="H285" s="15">
        <f>תקן_מקור[[#This Row],[עלות פריט]]*תקן_מקור[[#This Row],[כמות]]</f>
        <v>1000</v>
      </c>
    </row>
    <row r="286" spans="1:8" x14ac:dyDescent="0.2">
      <c r="A286" s="27" t="s">
        <v>111</v>
      </c>
      <c r="B286" s="1">
        <v>20</v>
      </c>
      <c r="C286" s="1" t="s">
        <v>70</v>
      </c>
      <c r="D286" s="1" t="s">
        <v>187</v>
      </c>
      <c r="E286" s="31" t="s">
        <v>208</v>
      </c>
      <c r="F286" s="2">
        <v>500</v>
      </c>
      <c r="G286" s="2">
        <v>1</v>
      </c>
      <c r="H286" s="15">
        <f>תקן_מקור[[#This Row],[עלות פריט]]*תקן_מקור[[#This Row],[כמות]]</f>
        <v>500</v>
      </c>
    </row>
    <row r="287" spans="1:8" x14ac:dyDescent="0.2">
      <c r="A287" s="27" t="s">
        <v>111</v>
      </c>
      <c r="B287" s="1">
        <v>20</v>
      </c>
      <c r="C287" s="1" t="s">
        <v>70</v>
      </c>
      <c r="D287" s="1" t="s">
        <v>187</v>
      </c>
      <c r="E287" s="31" t="s">
        <v>209</v>
      </c>
      <c r="F287" s="2">
        <v>15000</v>
      </c>
      <c r="G287" s="2">
        <v>1</v>
      </c>
      <c r="H287" s="15">
        <f>תקן_מקור[[#This Row],[עלות פריט]]*תקן_מקור[[#This Row],[כמות]]</f>
        <v>15000</v>
      </c>
    </row>
    <row r="288" spans="1:8" x14ac:dyDescent="0.2">
      <c r="A288" s="27" t="s">
        <v>111</v>
      </c>
      <c r="B288" s="1">
        <v>20</v>
      </c>
      <c r="C288" s="1" t="s">
        <v>70</v>
      </c>
      <c r="D288" s="29" t="s">
        <v>187</v>
      </c>
      <c r="E288" s="31" t="s">
        <v>210</v>
      </c>
      <c r="F288" s="2">
        <v>5000</v>
      </c>
      <c r="G288" s="2">
        <v>0</v>
      </c>
      <c r="H288" s="15">
        <f>תקן_מקור[[#This Row],[עלות פריט]]*תקן_מקור[[#This Row],[כמות]]</f>
        <v>0</v>
      </c>
    </row>
    <row r="289" spans="1:8" x14ac:dyDescent="0.2">
      <c r="A289" s="27" t="s">
        <v>111</v>
      </c>
      <c r="B289" s="1">
        <v>20</v>
      </c>
      <c r="C289" s="1" t="s">
        <v>70</v>
      </c>
      <c r="D289" s="1" t="s">
        <v>200</v>
      </c>
      <c r="E289" s="31" t="s">
        <v>211</v>
      </c>
      <c r="F289" s="2">
        <v>1200</v>
      </c>
      <c r="G289" s="2">
        <v>2</v>
      </c>
      <c r="H289" s="15">
        <f>תקן_מקור[[#This Row],[עלות פריט]]*תקן_מקור[[#This Row],[כמות]]</f>
        <v>2400</v>
      </c>
    </row>
    <row r="290" spans="1:8" x14ac:dyDescent="0.2">
      <c r="A290" s="27" t="s">
        <v>111</v>
      </c>
      <c r="B290" s="1">
        <v>20</v>
      </c>
      <c r="C290" s="1" t="s">
        <v>70</v>
      </c>
      <c r="D290" s="1" t="s">
        <v>191</v>
      </c>
      <c r="E290" s="31" t="s">
        <v>212</v>
      </c>
      <c r="F290" s="2">
        <v>500</v>
      </c>
      <c r="G290" s="2">
        <v>1</v>
      </c>
      <c r="H290" s="15">
        <f>תקן_מקור[[#This Row],[עלות פריט]]*תקן_מקור[[#This Row],[כמות]]</f>
        <v>500</v>
      </c>
    </row>
    <row r="291" spans="1:8" x14ac:dyDescent="0.2">
      <c r="A291" s="27" t="s">
        <v>111</v>
      </c>
      <c r="B291" s="1">
        <v>20</v>
      </c>
      <c r="C291" s="1" t="s">
        <v>70</v>
      </c>
      <c r="D291" s="1" t="s">
        <v>187</v>
      </c>
      <c r="E291" s="31" t="s">
        <v>213</v>
      </c>
      <c r="F291" s="2">
        <v>4200</v>
      </c>
      <c r="G291" s="2">
        <v>0</v>
      </c>
      <c r="H291" s="15">
        <f>תקן_מקור[[#This Row],[עלות פריט]]*תקן_מקור[[#This Row],[כמות]]</f>
        <v>0</v>
      </c>
    </row>
    <row r="292" spans="1:8" x14ac:dyDescent="0.2">
      <c r="A292" s="27" t="s">
        <v>111</v>
      </c>
      <c r="B292" s="1">
        <v>20</v>
      </c>
      <c r="C292" s="1" t="s">
        <v>70</v>
      </c>
      <c r="D292" s="1" t="s">
        <v>187</v>
      </c>
      <c r="E292" s="31" t="s">
        <v>214</v>
      </c>
      <c r="F292" s="2">
        <v>2500</v>
      </c>
      <c r="G292" s="2">
        <v>0</v>
      </c>
      <c r="H292" s="15">
        <f>תקן_מקור[[#This Row],[עלות פריט]]*תקן_מקור[[#This Row],[כמות]]</f>
        <v>0</v>
      </c>
    </row>
    <row r="293" spans="1:8" x14ac:dyDescent="0.2">
      <c r="A293" s="27" t="s">
        <v>111</v>
      </c>
      <c r="B293" s="1">
        <v>20</v>
      </c>
      <c r="C293" s="1" t="s">
        <v>70</v>
      </c>
      <c r="D293" s="1" t="s">
        <v>187</v>
      </c>
      <c r="E293" s="31" t="s">
        <v>215</v>
      </c>
      <c r="F293" s="2">
        <v>3500</v>
      </c>
      <c r="G293" s="2">
        <v>1</v>
      </c>
      <c r="H293" s="15">
        <f>תקן_מקור[[#This Row],[עלות פריט]]*תקן_מקור[[#This Row],[כמות]]</f>
        <v>3500</v>
      </c>
    </row>
    <row r="294" spans="1:8" x14ac:dyDescent="0.2">
      <c r="A294" s="27" t="s">
        <v>111</v>
      </c>
      <c r="B294" s="1">
        <v>20</v>
      </c>
      <c r="C294" s="1" t="s">
        <v>70</v>
      </c>
      <c r="D294" s="1" t="s">
        <v>187</v>
      </c>
      <c r="E294" s="31" t="s">
        <v>216</v>
      </c>
      <c r="F294" s="2">
        <v>6500</v>
      </c>
      <c r="G294" s="2">
        <v>1</v>
      </c>
      <c r="H294" s="15">
        <f>תקן_מקור[[#This Row],[עלות פריט]]*תקן_מקור[[#This Row],[כמות]]</f>
        <v>6500</v>
      </c>
    </row>
    <row r="295" spans="1:8" x14ac:dyDescent="0.2">
      <c r="A295" s="27" t="s">
        <v>111</v>
      </c>
      <c r="B295" s="1">
        <v>20</v>
      </c>
      <c r="C295" s="1" t="s">
        <v>70</v>
      </c>
      <c r="D295" s="1" t="s">
        <v>187</v>
      </c>
      <c r="E295" s="31" t="s">
        <v>217</v>
      </c>
      <c r="F295" s="2">
        <v>1200</v>
      </c>
      <c r="G295" s="2">
        <v>1</v>
      </c>
      <c r="H295" s="15">
        <f>תקן_מקור[[#This Row],[עלות פריט]]*תקן_מקור[[#This Row],[כמות]]</f>
        <v>1200</v>
      </c>
    </row>
    <row r="296" spans="1:8" x14ac:dyDescent="0.2">
      <c r="A296" s="27" t="s">
        <v>111</v>
      </c>
      <c r="B296" s="1">
        <v>20</v>
      </c>
      <c r="C296" s="1" t="s">
        <v>70</v>
      </c>
      <c r="D296" s="29" t="s">
        <v>131</v>
      </c>
      <c r="E296" s="31" t="s">
        <v>218</v>
      </c>
      <c r="F296" s="2">
        <v>2500</v>
      </c>
      <c r="G296" s="1">
        <v>1</v>
      </c>
      <c r="H296" s="15">
        <f>תקן_מקור[[#This Row],[עלות פריט]]*תקן_מקור[[#This Row],[כמות]]</f>
        <v>2500</v>
      </c>
    </row>
    <row r="297" spans="1:8" x14ac:dyDescent="0.2">
      <c r="A297" s="27" t="s">
        <v>111</v>
      </c>
      <c r="B297" s="1">
        <v>20</v>
      </c>
      <c r="C297" s="1" t="s">
        <v>71</v>
      </c>
      <c r="D297" s="1" t="s">
        <v>113</v>
      </c>
      <c r="E297" s="31" t="s">
        <v>219</v>
      </c>
      <c r="F297" s="2">
        <v>600</v>
      </c>
      <c r="G297" s="1">
        <v>1</v>
      </c>
      <c r="H297" s="15">
        <f>תקן_מקור[[#This Row],[עלות פריט]]*תקן_מקור[[#This Row],[כמות]]</f>
        <v>600</v>
      </c>
    </row>
    <row r="298" spans="1:8" x14ac:dyDescent="0.2">
      <c r="A298" s="27" t="s">
        <v>111</v>
      </c>
      <c r="B298" s="1">
        <v>20</v>
      </c>
      <c r="C298" s="1" t="s">
        <v>71</v>
      </c>
      <c r="D298" s="1" t="s">
        <v>113</v>
      </c>
      <c r="E298" s="31" t="s">
        <v>220</v>
      </c>
      <c r="F298" s="2">
        <v>1200</v>
      </c>
      <c r="G298" s="2">
        <v>1</v>
      </c>
      <c r="H298" s="15">
        <f>תקן_מקור[[#This Row],[עלות פריט]]*תקן_מקור[[#This Row],[כמות]]</f>
        <v>1200</v>
      </c>
    </row>
    <row r="299" spans="1:8" x14ac:dyDescent="0.2">
      <c r="A299" s="27" t="s">
        <v>111</v>
      </c>
      <c r="B299" s="1">
        <v>20</v>
      </c>
      <c r="C299" s="1" t="s">
        <v>71</v>
      </c>
      <c r="D299" s="1" t="s">
        <v>124</v>
      </c>
      <c r="E299" s="31" t="s">
        <v>220</v>
      </c>
      <c r="F299" s="2">
        <v>1200</v>
      </c>
      <c r="G299" s="2">
        <v>0</v>
      </c>
      <c r="H299" s="15">
        <f>תקן_מקור[[#This Row],[עלות פריט]]*תקן_מקור[[#This Row],[כמות]]</f>
        <v>0</v>
      </c>
    </row>
    <row r="300" spans="1:8" x14ac:dyDescent="0.2">
      <c r="A300" s="27" t="s">
        <v>111</v>
      </c>
      <c r="B300" s="1">
        <v>20</v>
      </c>
      <c r="C300" s="1" t="s">
        <v>71</v>
      </c>
      <c r="D300" s="1" t="s">
        <v>124</v>
      </c>
      <c r="E300" s="31" t="s">
        <v>221</v>
      </c>
      <c r="F300" s="2">
        <v>2500</v>
      </c>
      <c r="G300" s="2">
        <v>1</v>
      </c>
      <c r="H300" s="15">
        <f>תקן_מקור[[#This Row],[עלות פריט]]*תקן_מקור[[#This Row],[כמות]]</f>
        <v>2500</v>
      </c>
    </row>
    <row r="301" spans="1:8" x14ac:dyDescent="0.2">
      <c r="A301" s="27" t="s">
        <v>111</v>
      </c>
      <c r="B301" s="1">
        <v>20</v>
      </c>
      <c r="C301" s="1" t="s">
        <v>71</v>
      </c>
      <c r="D301" s="1" t="s">
        <v>124</v>
      </c>
      <c r="E301" s="31" t="s">
        <v>222</v>
      </c>
      <c r="F301" s="2">
        <v>3500</v>
      </c>
      <c r="G301" s="2">
        <v>2</v>
      </c>
      <c r="H301" s="15">
        <f>תקן_מקור[[#This Row],[עלות פריט]]*תקן_מקור[[#This Row],[כמות]]</f>
        <v>7000</v>
      </c>
    </row>
    <row r="302" spans="1:8" x14ac:dyDescent="0.2">
      <c r="A302" s="27" t="s">
        <v>111</v>
      </c>
      <c r="B302" s="1">
        <v>20</v>
      </c>
      <c r="C302" s="1" t="s">
        <v>71</v>
      </c>
      <c r="D302" s="1" t="s">
        <v>113</v>
      </c>
      <c r="E302" s="31" t="s">
        <v>223</v>
      </c>
      <c r="F302" s="2">
        <v>3500</v>
      </c>
      <c r="G302" s="2">
        <v>1</v>
      </c>
      <c r="H302" s="15">
        <f>תקן_מקור[[#This Row],[עלות פריט]]*תקן_מקור[[#This Row],[כמות]]</f>
        <v>3500</v>
      </c>
    </row>
    <row r="303" spans="1:8" x14ac:dyDescent="0.2">
      <c r="A303" s="27" t="s">
        <v>111</v>
      </c>
      <c r="B303" s="1">
        <v>20</v>
      </c>
      <c r="C303" s="1" t="s">
        <v>71</v>
      </c>
      <c r="D303" s="1" t="s">
        <v>134</v>
      </c>
      <c r="E303" s="31" t="s">
        <v>223</v>
      </c>
      <c r="F303" s="2">
        <v>3500</v>
      </c>
      <c r="G303" s="2">
        <v>0</v>
      </c>
      <c r="H303" s="15">
        <f>תקן_מקור[[#This Row],[עלות פריט]]*תקן_מקור[[#This Row],[כמות]]</f>
        <v>0</v>
      </c>
    </row>
    <row r="304" spans="1:8" x14ac:dyDescent="0.2">
      <c r="A304" s="27" t="s">
        <v>111</v>
      </c>
      <c r="B304" s="1">
        <v>20</v>
      </c>
      <c r="C304" s="1" t="s">
        <v>72</v>
      </c>
      <c r="D304" s="29" t="s">
        <v>69</v>
      </c>
      <c r="E304" s="31" t="s">
        <v>224</v>
      </c>
      <c r="F304" s="2">
        <v>4500</v>
      </c>
      <c r="G304" s="1">
        <v>1</v>
      </c>
      <c r="H304" s="15">
        <f>תקן_מקור[[#This Row],[עלות פריט]]*תקן_מקור[[#This Row],[כמות]]</f>
        <v>4500</v>
      </c>
    </row>
    <row r="305" spans="1:8" x14ac:dyDescent="0.2">
      <c r="A305" s="27" t="s">
        <v>111</v>
      </c>
      <c r="B305" s="1">
        <v>20</v>
      </c>
      <c r="C305" s="1" t="s">
        <v>72</v>
      </c>
      <c r="D305" s="1" t="s">
        <v>124</v>
      </c>
      <c r="E305" s="31" t="s">
        <v>225</v>
      </c>
      <c r="F305" s="2">
        <v>2500</v>
      </c>
      <c r="G305" s="2">
        <v>0</v>
      </c>
      <c r="H305" s="15">
        <f>תקן_מקור[[#This Row],[עלות פריט]]*תקן_מקור[[#This Row],[כמות]]</f>
        <v>0</v>
      </c>
    </row>
    <row r="306" spans="1:8" x14ac:dyDescent="0.2">
      <c r="A306" s="27" t="s">
        <v>111</v>
      </c>
      <c r="B306" s="1">
        <v>20</v>
      </c>
      <c r="C306" s="1" t="s">
        <v>72</v>
      </c>
      <c r="D306" s="1" t="s">
        <v>115</v>
      </c>
      <c r="E306" s="31" t="s">
        <v>225</v>
      </c>
      <c r="F306" s="2">
        <v>2500</v>
      </c>
      <c r="G306" s="2">
        <v>0</v>
      </c>
      <c r="H306" s="15">
        <f>תקן_מקור[[#This Row],[עלות פריט]]*תקן_מקור[[#This Row],[כמות]]</f>
        <v>0</v>
      </c>
    </row>
    <row r="307" spans="1:8" x14ac:dyDescent="0.2">
      <c r="A307" s="27" t="s">
        <v>111</v>
      </c>
      <c r="B307" s="1">
        <v>20</v>
      </c>
      <c r="C307" s="1" t="s">
        <v>72</v>
      </c>
      <c r="D307" s="1" t="s">
        <v>133</v>
      </c>
      <c r="E307" s="31" t="s">
        <v>225</v>
      </c>
      <c r="F307" s="2">
        <v>2500</v>
      </c>
      <c r="G307" s="2">
        <v>1</v>
      </c>
      <c r="H307" s="15">
        <f>תקן_מקור[[#This Row],[עלות פריט]]*תקן_מקור[[#This Row],[כמות]]</f>
        <v>2500</v>
      </c>
    </row>
    <row r="308" spans="1:8" x14ac:dyDescent="0.2">
      <c r="A308" s="27" t="s">
        <v>111</v>
      </c>
      <c r="B308" s="1">
        <v>20</v>
      </c>
      <c r="C308" s="1" t="s">
        <v>72</v>
      </c>
      <c r="D308" s="1" t="s">
        <v>134</v>
      </c>
      <c r="E308" s="31" t="s">
        <v>225</v>
      </c>
      <c r="F308" s="2">
        <v>2500</v>
      </c>
      <c r="G308" s="2">
        <v>1</v>
      </c>
      <c r="H308" s="15">
        <f>תקן_מקור[[#This Row],[עלות פריט]]*תקן_מקור[[#This Row],[כמות]]</f>
        <v>2500</v>
      </c>
    </row>
    <row r="309" spans="1:8" x14ac:dyDescent="0.2">
      <c r="A309" s="27" t="s">
        <v>111</v>
      </c>
      <c r="B309" s="1">
        <v>20</v>
      </c>
      <c r="C309" s="1" t="s">
        <v>72</v>
      </c>
      <c r="D309" s="1" t="s">
        <v>120</v>
      </c>
      <c r="E309" s="31" t="s">
        <v>226</v>
      </c>
      <c r="F309" s="2">
        <v>5000</v>
      </c>
      <c r="G309" s="2">
        <v>1</v>
      </c>
      <c r="H309" s="15">
        <f>תקן_מקור[[#This Row],[עלות פריט]]*תקן_מקור[[#This Row],[כמות]]</f>
        <v>5000</v>
      </c>
    </row>
    <row r="310" spans="1:8" x14ac:dyDescent="0.2">
      <c r="A310" s="27" t="s">
        <v>111</v>
      </c>
      <c r="B310" s="1">
        <v>20</v>
      </c>
      <c r="C310" s="1" t="s">
        <v>72</v>
      </c>
      <c r="D310" s="1" t="s">
        <v>131</v>
      </c>
      <c r="E310" s="31" t="s">
        <v>226</v>
      </c>
      <c r="F310" s="2">
        <v>5000</v>
      </c>
      <c r="G310" s="2">
        <v>1</v>
      </c>
      <c r="H310" s="15">
        <f>תקן_מקור[[#This Row],[עלות פריט]]*תקן_מקור[[#This Row],[כמות]]</f>
        <v>5000</v>
      </c>
    </row>
    <row r="311" spans="1:8" x14ac:dyDescent="0.2">
      <c r="A311" s="27" t="s">
        <v>111</v>
      </c>
      <c r="B311" s="1">
        <v>20</v>
      </c>
      <c r="C311" s="1" t="s">
        <v>72</v>
      </c>
      <c r="D311" s="1" t="s">
        <v>131</v>
      </c>
      <c r="E311" s="31" t="s">
        <v>227</v>
      </c>
      <c r="F311" s="2">
        <v>8000</v>
      </c>
      <c r="G311" s="2">
        <v>0</v>
      </c>
      <c r="H311" s="15">
        <f>תקן_מקור[[#This Row],[עלות פריט]]*תקן_מקור[[#This Row],[כמות]]</f>
        <v>0</v>
      </c>
    </row>
    <row r="312" spans="1:8" x14ac:dyDescent="0.2">
      <c r="A312" s="27" t="s">
        <v>111</v>
      </c>
      <c r="B312" s="1">
        <v>20</v>
      </c>
      <c r="C312" s="1" t="s">
        <v>72</v>
      </c>
      <c r="D312" s="1" t="s">
        <v>72</v>
      </c>
      <c r="E312" s="31" t="s">
        <v>228</v>
      </c>
      <c r="F312" s="2">
        <v>900</v>
      </c>
      <c r="G312" s="2">
        <v>1</v>
      </c>
      <c r="H312" s="15">
        <f>תקן_מקור[[#This Row],[עלות פריט]]*תקן_מקור[[#This Row],[כמות]]</f>
        <v>900</v>
      </c>
    </row>
    <row r="313" spans="1:8" x14ac:dyDescent="0.2">
      <c r="A313" s="27" t="s">
        <v>111</v>
      </c>
      <c r="B313" s="1">
        <v>20</v>
      </c>
      <c r="C313" s="1" t="s">
        <v>72</v>
      </c>
      <c r="D313" s="1" t="s">
        <v>69</v>
      </c>
      <c r="E313" s="31" t="s">
        <v>229</v>
      </c>
      <c r="F313" s="2">
        <v>5000</v>
      </c>
      <c r="G313" s="2">
        <v>1</v>
      </c>
      <c r="H313" s="15">
        <f>תקן_מקור[[#This Row],[עלות פריט]]*תקן_מקור[[#This Row],[כמות]]</f>
        <v>5000</v>
      </c>
    </row>
    <row r="314" spans="1:8" x14ac:dyDescent="0.2">
      <c r="A314" s="27" t="s">
        <v>111</v>
      </c>
      <c r="B314" s="1">
        <v>20</v>
      </c>
      <c r="C314" s="1" t="s">
        <v>72</v>
      </c>
      <c r="D314" s="1" t="s">
        <v>72</v>
      </c>
      <c r="E314" s="31" t="s">
        <v>230</v>
      </c>
      <c r="F314" s="2">
        <v>5200</v>
      </c>
      <c r="G314" s="2">
        <v>0</v>
      </c>
      <c r="H314" s="15">
        <f>תקן_מקור[[#This Row],[עלות פריט]]*תקן_מקור[[#This Row],[כמות]]</f>
        <v>0</v>
      </c>
    </row>
    <row r="315" spans="1:8" x14ac:dyDescent="0.2">
      <c r="A315" s="27" t="s">
        <v>111</v>
      </c>
      <c r="B315" s="1">
        <v>20</v>
      </c>
      <c r="C315" s="1" t="s">
        <v>72</v>
      </c>
      <c r="D315" s="1" t="s">
        <v>72</v>
      </c>
      <c r="E315" s="31" t="s">
        <v>231</v>
      </c>
      <c r="F315" s="2">
        <v>6100</v>
      </c>
      <c r="G315" s="2">
        <v>0</v>
      </c>
      <c r="H315" s="15">
        <f>תקן_מקור[[#This Row],[עלות פריט]]*תקן_מקור[[#This Row],[כמות]]</f>
        <v>0</v>
      </c>
    </row>
    <row r="316" spans="1:8" x14ac:dyDescent="0.2">
      <c r="A316" s="27" t="s">
        <v>111</v>
      </c>
      <c r="B316" s="1">
        <v>20</v>
      </c>
      <c r="C316" s="1" t="s">
        <v>72</v>
      </c>
      <c r="D316" s="1" t="s">
        <v>72</v>
      </c>
      <c r="E316" s="31" t="s">
        <v>232</v>
      </c>
      <c r="F316" s="2">
        <v>5000</v>
      </c>
      <c r="G316" s="2">
        <v>0</v>
      </c>
      <c r="H316" s="15">
        <f>תקן_מקור[[#This Row],[עלות פריט]]*תקן_מקור[[#This Row],[כמות]]</f>
        <v>0</v>
      </c>
    </row>
    <row r="317" spans="1:8" x14ac:dyDescent="0.2">
      <c r="A317" s="27" t="s">
        <v>111</v>
      </c>
      <c r="B317" s="1">
        <v>20</v>
      </c>
      <c r="C317" s="1" t="s">
        <v>73</v>
      </c>
      <c r="D317" s="1" t="s">
        <v>233</v>
      </c>
      <c r="E317" s="31" t="s">
        <v>156</v>
      </c>
      <c r="F317" s="2">
        <v>1000</v>
      </c>
      <c r="G317" s="2">
        <v>1</v>
      </c>
      <c r="H317" s="15">
        <f>תקן_מקור[[#This Row],[עלות פריט]]*תקן_מקור[[#This Row],[כמות]]</f>
        <v>1000</v>
      </c>
    </row>
    <row r="318" spans="1:8" x14ac:dyDescent="0.2">
      <c r="A318" s="27" t="s">
        <v>111</v>
      </c>
      <c r="B318" s="1">
        <v>20</v>
      </c>
      <c r="C318" s="1" t="s">
        <v>73</v>
      </c>
      <c r="D318" s="1" t="s">
        <v>141</v>
      </c>
      <c r="E318" s="31" t="s">
        <v>156</v>
      </c>
      <c r="F318" s="2">
        <v>1000</v>
      </c>
      <c r="G318" s="1">
        <v>1</v>
      </c>
      <c r="H318" s="15">
        <f>תקן_מקור[[#This Row],[עלות פריט]]*תקן_מקור[[#This Row],[כמות]]</f>
        <v>1000</v>
      </c>
    </row>
    <row r="319" spans="1:8" x14ac:dyDescent="0.2">
      <c r="A319" s="27" t="s">
        <v>111</v>
      </c>
      <c r="B319" s="1">
        <v>20</v>
      </c>
      <c r="C319" s="1" t="s">
        <v>73</v>
      </c>
      <c r="D319" s="1" t="s">
        <v>133</v>
      </c>
      <c r="E319" s="31" t="s">
        <v>156</v>
      </c>
      <c r="F319" s="2">
        <v>1000</v>
      </c>
      <c r="G319" s="2">
        <v>2</v>
      </c>
      <c r="H319" s="15">
        <f>תקן_מקור[[#This Row],[עלות פריט]]*תקן_מקור[[#This Row],[כמות]]</f>
        <v>2000</v>
      </c>
    </row>
    <row r="320" spans="1:8" x14ac:dyDescent="0.2">
      <c r="A320" s="27" t="s">
        <v>111</v>
      </c>
      <c r="B320" s="1">
        <v>20</v>
      </c>
      <c r="C320" s="1" t="s">
        <v>73</v>
      </c>
      <c r="D320" s="1" t="s">
        <v>126</v>
      </c>
      <c r="E320" s="31" t="s">
        <v>156</v>
      </c>
      <c r="F320" s="2">
        <v>1000</v>
      </c>
      <c r="G320" s="1">
        <v>1</v>
      </c>
      <c r="H320" s="15">
        <f>תקן_מקור[[#This Row],[עלות פריט]]*תקן_מקור[[#This Row],[כמות]]</f>
        <v>1000</v>
      </c>
    </row>
    <row r="321" spans="1:8" x14ac:dyDescent="0.2">
      <c r="A321" s="27" t="s">
        <v>111</v>
      </c>
      <c r="B321" s="1">
        <v>20</v>
      </c>
      <c r="C321" s="1" t="s">
        <v>73</v>
      </c>
      <c r="D321" s="1" t="s">
        <v>143</v>
      </c>
      <c r="E321" s="31" t="s">
        <v>156</v>
      </c>
      <c r="F321" s="2">
        <v>1000</v>
      </c>
      <c r="G321" s="1">
        <v>1</v>
      </c>
      <c r="H321" s="15">
        <f>תקן_מקור[[#This Row],[עלות פריט]]*תקן_מקור[[#This Row],[כמות]]</f>
        <v>1000</v>
      </c>
    </row>
    <row r="322" spans="1:8" x14ac:dyDescent="0.2">
      <c r="A322" s="27" t="s">
        <v>111</v>
      </c>
      <c r="B322" s="1">
        <v>20</v>
      </c>
      <c r="C322" s="1" t="s">
        <v>73</v>
      </c>
      <c r="D322" s="1" t="s">
        <v>113</v>
      </c>
      <c r="E322" s="31" t="s">
        <v>234</v>
      </c>
      <c r="F322" s="2">
        <v>1500</v>
      </c>
      <c r="G322" s="2">
        <v>1</v>
      </c>
      <c r="H322" s="15">
        <f>תקן_מקור[[#This Row],[עלות פריט]]*תקן_מקור[[#This Row],[כמות]]</f>
        <v>1500</v>
      </c>
    </row>
    <row r="323" spans="1:8" x14ac:dyDescent="0.2">
      <c r="A323" s="27" t="s">
        <v>111</v>
      </c>
      <c r="B323" s="1">
        <v>20</v>
      </c>
      <c r="C323" s="1" t="s">
        <v>73</v>
      </c>
      <c r="D323" s="1" t="s">
        <v>124</v>
      </c>
      <c r="E323" s="31" t="s">
        <v>234</v>
      </c>
      <c r="F323" s="2">
        <v>1500</v>
      </c>
      <c r="G323" s="2">
        <v>1</v>
      </c>
      <c r="H323" s="15">
        <f>תקן_מקור[[#This Row],[עלות פריט]]*תקן_מקור[[#This Row],[כמות]]</f>
        <v>1500</v>
      </c>
    </row>
    <row r="324" spans="1:8" x14ac:dyDescent="0.2">
      <c r="A324" s="27" t="s">
        <v>111</v>
      </c>
      <c r="B324" s="1">
        <v>20</v>
      </c>
      <c r="C324" s="1" t="s">
        <v>73</v>
      </c>
      <c r="D324" s="1" t="s">
        <v>115</v>
      </c>
      <c r="E324" s="31" t="s">
        <v>234</v>
      </c>
      <c r="F324" s="2">
        <v>1500</v>
      </c>
      <c r="G324" s="2">
        <v>0</v>
      </c>
      <c r="H324" s="15">
        <f>תקן_מקור[[#This Row],[עלות פריט]]*תקן_מקור[[#This Row],[כמות]]</f>
        <v>0</v>
      </c>
    </row>
    <row r="325" spans="1:8" x14ac:dyDescent="0.2">
      <c r="A325" s="27" t="s">
        <v>111</v>
      </c>
      <c r="B325" s="1">
        <v>20</v>
      </c>
      <c r="C325" s="1" t="s">
        <v>73</v>
      </c>
      <c r="D325" s="1" t="s">
        <v>134</v>
      </c>
      <c r="E325" s="31" t="s">
        <v>234</v>
      </c>
      <c r="F325" s="2">
        <v>1500</v>
      </c>
      <c r="G325" s="2">
        <v>1</v>
      </c>
      <c r="H325" s="15">
        <f>תקן_מקור[[#This Row],[עלות פריט]]*תקן_מקור[[#This Row],[כמות]]</f>
        <v>1500</v>
      </c>
    </row>
    <row r="326" spans="1:8" x14ac:dyDescent="0.2">
      <c r="A326" s="27" t="s">
        <v>111</v>
      </c>
      <c r="B326" s="1">
        <v>20</v>
      </c>
      <c r="C326" s="1" t="s">
        <v>73</v>
      </c>
      <c r="D326" s="29" t="s">
        <v>113</v>
      </c>
      <c r="E326" s="31" t="s">
        <v>235</v>
      </c>
      <c r="F326" s="2">
        <v>1500</v>
      </c>
      <c r="G326" s="1">
        <v>1</v>
      </c>
      <c r="H326" s="15">
        <f>תקן_מקור[[#This Row],[עלות פריט]]*תקן_מקור[[#This Row],[כמות]]</f>
        <v>1500</v>
      </c>
    </row>
    <row r="327" spans="1:8" x14ac:dyDescent="0.2">
      <c r="A327" s="27" t="s">
        <v>111</v>
      </c>
      <c r="B327" s="1">
        <v>20</v>
      </c>
      <c r="C327" s="1" t="s">
        <v>73</v>
      </c>
      <c r="D327" s="1" t="s">
        <v>236</v>
      </c>
      <c r="E327" s="31" t="s">
        <v>237</v>
      </c>
      <c r="F327" s="2">
        <v>1000</v>
      </c>
      <c r="G327" s="1">
        <v>1</v>
      </c>
      <c r="H327" s="15">
        <f>תקן_מקור[[#This Row],[עלות פריט]]*תקן_מקור[[#This Row],[כמות]]</f>
        <v>1000</v>
      </c>
    </row>
    <row r="328" spans="1:8" x14ac:dyDescent="0.2">
      <c r="A328" s="27" t="s">
        <v>111</v>
      </c>
      <c r="B328" s="1">
        <v>20</v>
      </c>
      <c r="C328" s="1" t="s">
        <v>73</v>
      </c>
      <c r="D328" s="1" t="s">
        <v>116</v>
      </c>
      <c r="E328" s="31" t="s">
        <v>237</v>
      </c>
      <c r="F328" s="2">
        <v>1000</v>
      </c>
      <c r="G328" s="1">
        <v>1</v>
      </c>
      <c r="H328" s="15">
        <f>תקן_מקור[[#This Row],[עלות פריט]]*תקן_מקור[[#This Row],[כמות]]</f>
        <v>1000</v>
      </c>
    </row>
    <row r="329" spans="1:8" x14ac:dyDescent="0.2">
      <c r="A329" s="27" t="s">
        <v>111</v>
      </c>
      <c r="B329" s="1">
        <v>20</v>
      </c>
      <c r="C329" s="1" t="s">
        <v>73</v>
      </c>
      <c r="D329" s="1" t="s">
        <v>113</v>
      </c>
      <c r="E329" s="31" t="s">
        <v>238</v>
      </c>
      <c r="F329" s="2">
        <v>1200</v>
      </c>
      <c r="G329" s="2">
        <v>0</v>
      </c>
      <c r="H329" s="15">
        <f>תקן_מקור[[#This Row],[עלות פריט]]*תקן_מקור[[#This Row],[כמות]]</f>
        <v>0</v>
      </c>
    </row>
    <row r="330" spans="1:8" x14ac:dyDescent="0.2">
      <c r="A330" s="27" t="s">
        <v>111</v>
      </c>
      <c r="B330" s="1">
        <v>20</v>
      </c>
      <c r="C330" s="1" t="s">
        <v>73</v>
      </c>
      <c r="D330" s="1" t="s">
        <v>115</v>
      </c>
      <c r="E330" s="31" t="s">
        <v>238</v>
      </c>
      <c r="F330" s="2">
        <v>1200</v>
      </c>
      <c r="G330" s="2">
        <v>0</v>
      </c>
      <c r="H330" s="15">
        <f>תקן_מקור[[#This Row],[עלות פריט]]*תקן_מקור[[#This Row],[כמות]]</f>
        <v>0</v>
      </c>
    </row>
    <row r="331" spans="1:8" x14ac:dyDescent="0.2">
      <c r="A331" s="27" t="s">
        <v>111</v>
      </c>
      <c r="B331" s="1">
        <v>20</v>
      </c>
      <c r="C331" s="1" t="s">
        <v>73</v>
      </c>
      <c r="D331" s="1" t="s">
        <v>134</v>
      </c>
      <c r="E331" s="31" t="s">
        <v>239</v>
      </c>
      <c r="F331" s="2">
        <v>400</v>
      </c>
      <c r="G331" s="2">
        <v>1</v>
      </c>
      <c r="H331" s="15">
        <f>תקן_מקור[[#This Row],[עלות פריט]]*תקן_מקור[[#This Row],[כמות]]</f>
        <v>400</v>
      </c>
    </row>
    <row r="332" spans="1:8" x14ac:dyDescent="0.2">
      <c r="A332" s="27" t="s">
        <v>111</v>
      </c>
      <c r="B332" s="1">
        <v>20</v>
      </c>
      <c r="C332" s="1" t="s">
        <v>73</v>
      </c>
      <c r="D332" s="1" t="s">
        <v>133</v>
      </c>
      <c r="E332" s="31" t="s">
        <v>157</v>
      </c>
      <c r="F332" s="2">
        <v>2500</v>
      </c>
      <c r="G332" s="2">
        <v>1</v>
      </c>
      <c r="H332" s="15">
        <f>תקן_מקור[[#This Row],[עלות פריט]]*תקן_מקור[[#This Row],[כמות]]</f>
        <v>2500</v>
      </c>
    </row>
    <row r="333" spans="1:8" ht="15" customHeight="1" x14ac:dyDescent="0.2">
      <c r="A333" s="27" t="s">
        <v>111</v>
      </c>
      <c r="B333" s="1">
        <v>20</v>
      </c>
      <c r="C333" s="1" t="s">
        <v>73</v>
      </c>
      <c r="D333" s="1" t="s">
        <v>134</v>
      </c>
      <c r="E333" s="31" t="s">
        <v>157</v>
      </c>
      <c r="F333" s="2">
        <v>2500</v>
      </c>
      <c r="G333" s="2">
        <v>1</v>
      </c>
      <c r="H333" s="15">
        <f>תקן_מקור[[#This Row],[עלות פריט]]*תקן_מקור[[#This Row],[כמות]]</f>
        <v>2500</v>
      </c>
    </row>
    <row r="334" spans="1:8" x14ac:dyDescent="0.2">
      <c r="A334" s="27" t="s">
        <v>111</v>
      </c>
      <c r="B334" s="1">
        <v>20</v>
      </c>
      <c r="C334" s="1" t="s">
        <v>73</v>
      </c>
      <c r="D334" s="1" t="s">
        <v>113</v>
      </c>
      <c r="E334" s="31" t="s">
        <v>240</v>
      </c>
      <c r="F334" s="2">
        <v>900</v>
      </c>
      <c r="G334" s="2">
        <v>1</v>
      </c>
      <c r="H334" s="15">
        <f>תקן_מקור[[#This Row],[עלות פריט]]*תקן_מקור[[#This Row],[כמות]]</f>
        <v>900</v>
      </c>
    </row>
    <row r="335" spans="1:8" x14ac:dyDescent="0.2">
      <c r="A335" s="27" t="s">
        <v>111</v>
      </c>
      <c r="B335" s="1">
        <v>20</v>
      </c>
      <c r="C335" s="1" t="s">
        <v>73</v>
      </c>
      <c r="D335" s="1" t="s">
        <v>134</v>
      </c>
      <c r="E335" s="31" t="s">
        <v>240</v>
      </c>
      <c r="F335" s="2">
        <v>900</v>
      </c>
      <c r="G335" s="2">
        <v>1</v>
      </c>
      <c r="H335" s="15">
        <f>תקן_מקור[[#This Row],[עלות פריט]]*תקן_מקור[[#This Row],[כמות]]</f>
        <v>900</v>
      </c>
    </row>
    <row r="336" spans="1:8" x14ac:dyDescent="0.2">
      <c r="A336" s="27" t="s">
        <v>111</v>
      </c>
      <c r="B336" s="1">
        <v>20</v>
      </c>
      <c r="C336" s="1" t="s">
        <v>73</v>
      </c>
      <c r="D336" s="1" t="s">
        <v>120</v>
      </c>
      <c r="E336" s="31" t="s">
        <v>241</v>
      </c>
      <c r="F336" s="2">
        <v>1500</v>
      </c>
      <c r="G336" s="2">
        <v>1</v>
      </c>
      <c r="H336" s="15">
        <f>תקן_מקור[[#This Row],[עלות פריט]]*תקן_מקור[[#This Row],[כמות]]</f>
        <v>1500</v>
      </c>
    </row>
    <row r="337" spans="1:8" x14ac:dyDescent="0.2">
      <c r="A337" s="27" t="s">
        <v>111</v>
      </c>
      <c r="B337" s="1">
        <v>20</v>
      </c>
      <c r="C337" s="1" t="s">
        <v>73</v>
      </c>
      <c r="D337" s="1" t="s">
        <v>133</v>
      </c>
      <c r="E337" s="31" t="s">
        <v>241</v>
      </c>
      <c r="F337" s="2">
        <v>1500</v>
      </c>
      <c r="G337" s="2">
        <v>1</v>
      </c>
      <c r="H337" s="15">
        <f>תקן_מקור[[#This Row],[עלות פריט]]*תקן_מקור[[#This Row],[כמות]]</f>
        <v>1500</v>
      </c>
    </row>
    <row r="338" spans="1:8" x14ac:dyDescent="0.2">
      <c r="A338" s="27" t="s">
        <v>111</v>
      </c>
      <c r="B338" s="1">
        <v>20</v>
      </c>
      <c r="C338" s="1" t="s">
        <v>73</v>
      </c>
      <c r="D338" s="1" t="s">
        <v>128</v>
      </c>
      <c r="E338" s="31" t="s">
        <v>242</v>
      </c>
      <c r="F338" s="2">
        <v>350</v>
      </c>
      <c r="G338" s="1">
        <v>1</v>
      </c>
      <c r="H338" s="15">
        <f>תקן_מקור[[#This Row],[עלות פריט]]*תקן_מקור[[#This Row],[כמות]]</f>
        <v>350</v>
      </c>
    </row>
    <row r="339" spans="1:8" x14ac:dyDescent="0.2">
      <c r="A339" s="27" t="s">
        <v>111</v>
      </c>
      <c r="B339" s="1">
        <v>20</v>
      </c>
      <c r="C339" s="1" t="s">
        <v>73</v>
      </c>
      <c r="D339" s="1" t="s">
        <v>113</v>
      </c>
      <c r="E339" s="31" t="s">
        <v>243</v>
      </c>
      <c r="F339" s="2">
        <v>15000</v>
      </c>
      <c r="G339" s="2">
        <v>0</v>
      </c>
      <c r="H339" s="15">
        <f>תקן_מקור[[#This Row],[עלות פריט]]*תקן_מקור[[#This Row],[כמות]]</f>
        <v>0</v>
      </c>
    </row>
    <row r="340" spans="1:8" x14ac:dyDescent="0.2">
      <c r="A340" s="27" t="s">
        <v>111</v>
      </c>
      <c r="B340" s="1">
        <v>20</v>
      </c>
      <c r="C340" s="1" t="s">
        <v>73</v>
      </c>
      <c r="D340" s="1" t="s">
        <v>69</v>
      </c>
      <c r="E340" s="31" t="s">
        <v>244</v>
      </c>
      <c r="F340" s="2">
        <v>375</v>
      </c>
      <c r="G340" s="2">
        <v>20</v>
      </c>
      <c r="H340" s="15">
        <f>תקן_מקור[[#This Row],[עלות פריט]]*תקן_מקור[[#This Row],[כמות]]</f>
        <v>7500</v>
      </c>
    </row>
    <row r="341" spans="1:8" x14ac:dyDescent="0.2">
      <c r="A341" s="27" t="s">
        <v>111</v>
      </c>
      <c r="B341" s="1">
        <v>20</v>
      </c>
      <c r="C341" s="1" t="s">
        <v>73</v>
      </c>
      <c r="D341" s="1" t="s">
        <v>141</v>
      </c>
      <c r="E341" s="31" t="s">
        <v>245</v>
      </c>
      <c r="F341" s="2">
        <v>600</v>
      </c>
      <c r="G341" s="1">
        <v>1</v>
      </c>
      <c r="H341" s="15">
        <f>תקן_מקור[[#This Row],[עלות פריט]]*תקן_מקור[[#This Row],[כמות]]</f>
        <v>600</v>
      </c>
    </row>
    <row r="342" spans="1:8" x14ac:dyDescent="0.2">
      <c r="A342" s="27" t="s">
        <v>111</v>
      </c>
      <c r="B342" s="1">
        <v>20</v>
      </c>
      <c r="C342" s="1" t="s">
        <v>73</v>
      </c>
      <c r="D342" s="1" t="s">
        <v>133</v>
      </c>
      <c r="E342" s="31" t="s">
        <v>245</v>
      </c>
      <c r="F342" s="2">
        <v>600</v>
      </c>
      <c r="G342" s="2">
        <v>2</v>
      </c>
      <c r="H342" s="15">
        <f>תקן_מקור[[#This Row],[עלות פריט]]*תקן_מקור[[#This Row],[כמות]]</f>
        <v>1200</v>
      </c>
    </row>
    <row r="343" spans="1:8" x14ac:dyDescent="0.2">
      <c r="A343" s="27" t="s">
        <v>111</v>
      </c>
      <c r="B343" s="1">
        <v>20</v>
      </c>
      <c r="C343" s="1" t="s">
        <v>73</v>
      </c>
      <c r="D343" s="1" t="s">
        <v>126</v>
      </c>
      <c r="E343" s="31" t="s">
        <v>245</v>
      </c>
      <c r="F343" s="2">
        <v>600</v>
      </c>
      <c r="G343" s="1">
        <v>3</v>
      </c>
      <c r="H343" s="15">
        <f>תקן_מקור[[#This Row],[עלות פריט]]*תקן_מקור[[#This Row],[כמות]]</f>
        <v>1800</v>
      </c>
    </row>
    <row r="344" spans="1:8" x14ac:dyDescent="0.2">
      <c r="A344" s="27" t="s">
        <v>111</v>
      </c>
      <c r="B344" s="1">
        <v>20</v>
      </c>
      <c r="C344" s="1" t="s">
        <v>73</v>
      </c>
      <c r="D344" s="1" t="s">
        <v>113</v>
      </c>
      <c r="E344" s="31" t="s">
        <v>246</v>
      </c>
      <c r="F344" s="2">
        <v>800</v>
      </c>
      <c r="G344" s="2">
        <v>1</v>
      </c>
      <c r="H344" s="15">
        <f>תקן_מקור[[#This Row],[עלות פריט]]*תקן_מקור[[#This Row],[כמות]]</f>
        <v>800</v>
      </c>
    </row>
    <row r="345" spans="1:8" x14ac:dyDescent="0.2">
      <c r="A345" s="27" t="s">
        <v>111</v>
      </c>
      <c r="B345" s="1">
        <v>20</v>
      </c>
      <c r="C345" s="1" t="s">
        <v>73</v>
      </c>
      <c r="D345" s="1" t="s">
        <v>124</v>
      </c>
      <c r="E345" s="31" t="s">
        <v>246</v>
      </c>
      <c r="F345" s="2">
        <v>1400</v>
      </c>
      <c r="G345" s="2">
        <v>0</v>
      </c>
      <c r="H345" s="15">
        <f>תקן_מקור[[#This Row],[עלות פריט]]*תקן_מקור[[#This Row],[כמות]]</f>
        <v>0</v>
      </c>
    </row>
    <row r="346" spans="1:8" x14ac:dyDescent="0.2">
      <c r="A346" s="27" t="s">
        <v>111</v>
      </c>
      <c r="B346" s="1">
        <v>20</v>
      </c>
      <c r="C346" s="1" t="s">
        <v>73</v>
      </c>
      <c r="D346" s="1" t="s">
        <v>134</v>
      </c>
      <c r="E346" s="31" t="s">
        <v>246</v>
      </c>
      <c r="F346" s="2">
        <v>800</v>
      </c>
      <c r="G346" s="2">
        <v>1</v>
      </c>
      <c r="H346" s="15">
        <f>תקן_מקור[[#This Row],[עלות פריט]]*תקן_מקור[[#This Row],[כמות]]</f>
        <v>800</v>
      </c>
    </row>
    <row r="347" spans="1:8" x14ac:dyDescent="0.2">
      <c r="A347" s="27" t="s">
        <v>111</v>
      </c>
      <c r="B347" s="1">
        <v>20</v>
      </c>
      <c r="C347" s="1" t="s">
        <v>73</v>
      </c>
      <c r="D347" s="1" t="s">
        <v>143</v>
      </c>
      <c r="E347" s="31" t="s">
        <v>246</v>
      </c>
      <c r="F347" s="2">
        <v>1200</v>
      </c>
      <c r="G347" s="1">
        <v>1</v>
      </c>
      <c r="H347" s="15">
        <f>תקן_מקור[[#This Row],[עלות פריט]]*תקן_מקור[[#This Row],[כמות]]</f>
        <v>1200</v>
      </c>
    </row>
    <row r="348" spans="1:8" x14ac:dyDescent="0.2">
      <c r="A348" s="27" t="s">
        <v>111</v>
      </c>
      <c r="B348" s="1">
        <v>20</v>
      </c>
      <c r="C348" s="1" t="s">
        <v>73</v>
      </c>
      <c r="D348" s="1" t="s">
        <v>120</v>
      </c>
      <c r="E348" s="31" t="s">
        <v>247</v>
      </c>
      <c r="F348" s="2">
        <v>750</v>
      </c>
      <c r="G348" s="2">
        <v>2</v>
      </c>
      <c r="H348" s="15">
        <f>תקן_מקור[[#This Row],[עלות פריט]]*תקן_מקור[[#This Row],[כמות]]</f>
        <v>1500</v>
      </c>
    </row>
    <row r="349" spans="1:8" x14ac:dyDescent="0.2">
      <c r="A349" s="27" t="s">
        <v>111</v>
      </c>
      <c r="B349" s="1">
        <v>20</v>
      </c>
      <c r="C349" s="1" t="s">
        <v>73</v>
      </c>
      <c r="D349" s="1" t="s">
        <v>233</v>
      </c>
      <c r="E349" s="31" t="s">
        <v>248</v>
      </c>
      <c r="F349" s="2">
        <v>2000</v>
      </c>
      <c r="G349" s="2">
        <v>2</v>
      </c>
      <c r="H349" s="15">
        <f>תקן_מקור[[#This Row],[עלות פריט]]*תקן_מקור[[#This Row],[כמות]]</f>
        <v>4000</v>
      </c>
    </row>
    <row r="350" spans="1:8" x14ac:dyDescent="0.2">
      <c r="A350" s="27" t="s">
        <v>111</v>
      </c>
      <c r="B350" s="1">
        <v>20</v>
      </c>
      <c r="C350" s="1" t="s">
        <v>73</v>
      </c>
      <c r="D350" s="1" t="s">
        <v>233</v>
      </c>
      <c r="E350" s="31" t="s">
        <v>249</v>
      </c>
      <c r="F350" s="2">
        <v>4000</v>
      </c>
      <c r="G350" s="2">
        <v>1</v>
      </c>
      <c r="H350" s="15">
        <f>תקן_מקור[[#This Row],[עלות פריט]]*תקן_מקור[[#This Row],[כמות]]</f>
        <v>4000</v>
      </c>
    </row>
    <row r="351" spans="1:8" x14ac:dyDescent="0.2">
      <c r="A351" s="27" t="s">
        <v>111</v>
      </c>
      <c r="B351" s="1">
        <v>20</v>
      </c>
      <c r="C351" s="1" t="s">
        <v>73</v>
      </c>
      <c r="D351" s="1" t="s">
        <v>131</v>
      </c>
      <c r="E351" s="31" t="s">
        <v>250</v>
      </c>
      <c r="F351" s="2">
        <v>650</v>
      </c>
      <c r="G351" s="2">
        <v>25</v>
      </c>
      <c r="H351" s="15">
        <f>תקן_מקור[[#This Row],[עלות פריט]]*תקן_מקור[[#This Row],[כמות]]</f>
        <v>16250</v>
      </c>
    </row>
    <row r="352" spans="1:8" x14ac:dyDescent="0.2">
      <c r="A352" s="27" t="s">
        <v>111</v>
      </c>
      <c r="B352" s="1">
        <v>20</v>
      </c>
      <c r="C352" s="1" t="s">
        <v>73</v>
      </c>
      <c r="D352" s="29" t="s">
        <v>69</v>
      </c>
      <c r="E352" s="31" t="s">
        <v>251</v>
      </c>
      <c r="F352" s="2">
        <v>1200</v>
      </c>
      <c r="G352" s="1">
        <v>1</v>
      </c>
      <c r="H352" s="15">
        <f>תקן_מקור[[#This Row],[עלות פריט]]*תקן_מקור[[#This Row],[כמות]]</f>
        <v>1200</v>
      </c>
    </row>
    <row r="353" spans="1:8" x14ac:dyDescent="0.2">
      <c r="A353" s="27" t="s">
        <v>111</v>
      </c>
      <c r="B353" s="1">
        <v>20</v>
      </c>
      <c r="C353" s="1" t="s">
        <v>73</v>
      </c>
      <c r="D353" s="1" t="s">
        <v>122</v>
      </c>
      <c r="E353" s="31" t="s">
        <v>252</v>
      </c>
      <c r="F353" s="2">
        <v>200</v>
      </c>
      <c r="G353" s="2">
        <v>6</v>
      </c>
      <c r="H353" s="15">
        <f>תקן_מקור[[#This Row],[עלות פריט]]*תקן_מקור[[#This Row],[כמות]]</f>
        <v>1200</v>
      </c>
    </row>
    <row r="354" spans="1:8" x14ac:dyDescent="0.2">
      <c r="A354" s="27" t="s">
        <v>111</v>
      </c>
      <c r="B354" s="1">
        <v>20</v>
      </c>
      <c r="C354" s="1" t="s">
        <v>73</v>
      </c>
      <c r="D354" s="1" t="s">
        <v>124</v>
      </c>
      <c r="E354" s="31" t="s">
        <v>253</v>
      </c>
      <c r="F354" s="2">
        <v>450</v>
      </c>
      <c r="G354" s="2">
        <v>2</v>
      </c>
      <c r="H354" s="15">
        <f>תקן_מקור[[#This Row],[עלות פריט]]*תקן_מקור[[#This Row],[כמות]]</f>
        <v>900</v>
      </c>
    </row>
    <row r="355" spans="1:8" x14ac:dyDescent="0.2">
      <c r="A355" s="27" t="s">
        <v>111</v>
      </c>
      <c r="B355" s="1">
        <v>20</v>
      </c>
      <c r="C355" s="1" t="s">
        <v>73</v>
      </c>
      <c r="D355" s="1" t="s">
        <v>115</v>
      </c>
      <c r="E355" s="31" t="s">
        <v>254</v>
      </c>
      <c r="F355" s="2">
        <v>1200</v>
      </c>
      <c r="G355" s="2">
        <v>0</v>
      </c>
      <c r="H355" s="15">
        <f>תקן_מקור[[#This Row],[עלות פריט]]*תקן_מקור[[#This Row],[כמות]]</f>
        <v>0</v>
      </c>
    </row>
    <row r="356" spans="1:8" x14ac:dyDescent="0.2">
      <c r="A356" s="27" t="s">
        <v>111</v>
      </c>
      <c r="B356" s="1">
        <v>20</v>
      </c>
      <c r="C356" s="1" t="s">
        <v>73</v>
      </c>
      <c r="D356" s="1" t="s">
        <v>120</v>
      </c>
      <c r="E356" s="31" t="s">
        <v>162</v>
      </c>
      <c r="F356" s="2">
        <v>450</v>
      </c>
      <c r="G356" s="2">
        <v>2</v>
      </c>
      <c r="H356" s="15">
        <f>תקן_מקור[[#This Row],[עלות פריט]]*תקן_מקור[[#This Row],[כמות]]</f>
        <v>900</v>
      </c>
    </row>
    <row r="357" spans="1:8" x14ac:dyDescent="0.2">
      <c r="A357" s="27" t="s">
        <v>111</v>
      </c>
      <c r="B357" s="1">
        <v>20</v>
      </c>
      <c r="C357" s="1" t="s">
        <v>73</v>
      </c>
      <c r="D357" s="1" t="s">
        <v>113</v>
      </c>
      <c r="E357" s="31" t="s">
        <v>162</v>
      </c>
      <c r="F357" s="2">
        <v>450</v>
      </c>
      <c r="G357" s="2">
        <v>1</v>
      </c>
      <c r="H357" s="15">
        <f>תקן_מקור[[#This Row],[עלות פריט]]*תקן_מקור[[#This Row],[כמות]]</f>
        <v>450</v>
      </c>
    </row>
    <row r="358" spans="1:8" x14ac:dyDescent="0.2">
      <c r="A358" s="27" t="s">
        <v>111</v>
      </c>
      <c r="B358" s="1">
        <v>20</v>
      </c>
      <c r="C358" s="1" t="s">
        <v>73</v>
      </c>
      <c r="D358" s="1" t="s">
        <v>115</v>
      </c>
      <c r="E358" s="31" t="s">
        <v>162</v>
      </c>
      <c r="F358" s="2">
        <v>450</v>
      </c>
      <c r="G358" s="2">
        <v>0</v>
      </c>
      <c r="H358" s="15">
        <f>תקן_מקור[[#This Row],[עלות פריט]]*תקן_מקור[[#This Row],[כמות]]</f>
        <v>0</v>
      </c>
    </row>
    <row r="359" spans="1:8" x14ac:dyDescent="0.2">
      <c r="A359" s="27" t="s">
        <v>111</v>
      </c>
      <c r="B359" s="1">
        <v>20</v>
      </c>
      <c r="C359" s="1" t="s">
        <v>73</v>
      </c>
      <c r="D359" s="1" t="s">
        <v>133</v>
      </c>
      <c r="E359" s="31" t="s">
        <v>162</v>
      </c>
      <c r="F359" s="2">
        <v>450</v>
      </c>
      <c r="G359" s="2">
        <v>20</v>
      </c>
      <c r="H359" s="15">
        <f>תקן_מקור[[#This Row],[עלות פריט]]*תקן_מקור[[#This Row],[כמות]]</f>
        <v>9000</v>
      </c>
    </row>
    <row r="360" spans="1:8" x14ac:dyDescent="0.2">
      <c r="A360" s="27" t="s">
        <v>111</v>
      </c>
      <c r="B360" s="1">
        <v>20</v>
      </c>
      <c r="C360" s="1" t="s">
        <v>73</v>
      </c>
      <c r="D360" s="1" t="s">
        <v>134</v>
      </c>
      <c r="E360" s="31" t="s">
        <v>162</v>
      </c>
      <c r="F360" s="2">
        <v>450</v>
      </c>
      <c r="G360" s="2">
        <v>5</v>
      </c>
      <c r="H360" s="15">
        <f>תקן_מקור[[#This Row],[עלות פריט]]*תקן_מקור[[#This Row],[כמות]]</f>
        <v>2250</v>
      </c>
    </row>
    <row r="361" spans="1:8" x14ac:dyDescent="0.2">
      <c r="A361" s="27" t="s">
        <v>111</v>
      </c>
      <c r="B361" s="1">
        <v>20</v>
      </c>
      <c r="C361" s="1" t="s">
        <v>73</v>
      </c>
      <c r="D361" s="1" t="s">
        <v>128</v>
      </c>
      <c r="E361" s="31" t="s">
        <v>255</v>
      </c>
      <c r="F361" s="2">
        <v>1200</v>
      </c>
      <c r="G361" s="1">
        <v>1</v>
      </c>
      <c r="H361" s="15">
        <f>תקן_מקור[[#This Row],[עלות פריט]]*תקן_מקור[[#This Row],[כמות]]</f>
        <v>1200</v>
      </c>
    </row>
    <row r="362" spans="1:8" x14ac:dyDescent="0.2">
      <c r="A362" s="27" t="s">
        <v>111</v>
      </c>
      <c r="B362" s="1">
        <v>20</v>
      </c>
      <c r="C362" s="1" t="s">
        <v>73</v>
      </c>
      <c r="D362" s="29" t="s">
        <v>69</v>
      </c>
      <c r="E362" s="31" t="s">
        <v>256</v>
      </c>
      <c r="F362" s="2">
        <v>800</v>
      </c>
      <c r="G362" s="1">
        <v>1</v>
      </c>
      <c r="H362" s="15">
        <f>תקן_מקור[[#This Row],[עלות פריט]]*תקן_מקור[[#This Row],[כמות]]</f>
        <v>800</v>
      </c>
    </row>
    <row r="363" spans="1:8" x14ac:dyDescent="0.2">
      <c r="A363" s="27" t="s">
        <v>111</v>
      </c>
      <c r="B363" s="1">
        <v>20</v>
      </c>
      <c r="C363" s="1" t="s">
        <v>73</v>
      </c>
      <c r="D363" s="1" t="s">
        <v>128</v>
      </c>
      <c r="E363" s="31" t="s">
        <v>257</v>
      </c>
      <c r="F363" s="2">
        <v>350</v>
      </c>
      <c r="G363" s="1">
        <v>1</v>
      </c>
      <c r="H363" s="15">
        <f>תקן_מקור[[#This Row],[עלות פריט]]*תקן_מקור[[#This Row],[כמות]]</f>
        <v>350</v>
      </c>
    </row>
    <row r="364" spans="1:8" x14ac:dyDescent="0.2">
      <c r="A364" s="27" t="s">
        <v>111</v>
      </c>
      <c r="B364" s="1">
        <v>20</v>
      </c>
      <c r="C364" s="1" t="s">
        <v>73</v>
      </c>
      <c r="D364" s="1" t="s">
        <v>233</v>
      </c>
      <c r="E364" s="31" t="s">
        <v>258</v>
      </c>
      <c r="F364" s="2">
        <v>1500</v>
      </c>
      <c r="G364" s="2">
        <v>1</v>
      </c>
      <c r="H364" s="15">
        <f>תקן_מקור[[#This Row],[עלות פריט]]*תקן_מקור[[#This Row],[כמות]]</f>
        <v>1500</v>
      </c>
    </row>
    <row r="365" spans="1:8" x14ac:dyDescent="0.2">
      <c r="A365" s="27" t="s">
        <v>111</v>
      </c>
      <c r="B365" s="1">
        <v>20</v>
      </c>
      <c r="C365" s="1" t="s">
        <v>73</v>
      </c>
      <c r="D365" s="1" t="s">
        <v>134</v>
      </c>
      <c r="E365" s="31" t="s">
        <v>259</v>
      </c>
      <c r="F365" s="2">
        <v>6000</v>
      </c>
      <c r="G365" s="2">
        <v>1</v>
      </c>
      <c r="H365" s="15">
        <f>תקן_מקור[[#This Row],[עלות פריט]]*תקן_מקור[[#This Row],[כמות]]</f>
        <v>6000</v>
      </c>
    </row>
    <row r="366" spans="1:8" x14ac:dyDescent="0.2">
      <c r="A366" s="27" t="s">
        <v>111</v>
      </c>
      <c r="B366" s="1">
        <v>20</v>
      </c>
      <c r="C366" s="1" t="s">
        <v>73</v>
      </c>
      <c r="D366" s="1" t="s">
        <v>128</v>
      </c>
      <c r="E366" s="31" t="s">
        <v>168</v>
      </c>
      <c r="F366" s="2">
        <v>250</v>
      </c>
      <c r="G366" s="1">
        <v>1</v>
      </c>
      <c r="H366" s="15">
        <f>תקן_מקור[[#This Row],[עלות פריט]]*תקן_מקור[[#This Row],[כמות]]</f>
        <v>250</v>
      </c>
    </row>
    <row r="367" spans="1:8" x14ac:dyDescent="0.2">
      <c r="A367" s="27" t="s">
        <v>111</v>
      </c>
      <c r="B367" s="1">
        <v>20</v>
      </c>
      <c r="C367" s="1" t="s">
        <v>73</v>
      </c>
      <c r="D367" s="1" t="s">
        <v>236</v>
      </c>
      <c r="E367" s="31" t="s">
        <v>260</v>
      </c>
      <c r="F367" s="2">
        <v>1200</v>
      </c>
      <c r="G367" s="1">
        <v>1</v>
      </c>
      <c r="H367" s="15">
        <f>תקן_מקור[[#This Row],[עלות פריט]]*תקן_מקור[[#This Row],[כמות]]</f>
        <v>1200</v>
      </c>
    </row>
    <row r="368" spans="1:8" x14ac:dyDescent="0.2">
      <c r="A368" s="27" t="s">
        <v>111</v>
      </c>
      <c r="B368" s="1">
        <v>20</v>
      </c>
      <c r="C368" s="1" t="s">
        <v>73</v>
      </c>
      <c r="D368" s="1" t="s">
        <v>116</v>
      </c>
      <c r="E368" s="31" t="s">
        <v>260</v>
      </c>
      <c r="F368" s="2">
        <v>1200</v>
      </c>
      <c r="G368" s="2">
        <v>1</v>
      </c>
      <c r="H368" s="15">
        <f>תקן_מקור[[#This Row],[עלות פריט]]*תקן_מקור[[#This Row],[כמות]]</f>
        <v>1200</v>
      </c>
    </row>
    <row r="369" spans="1:8" x14ac:dyDescent="0.2">
      <c r="A369" s="27" t="s">
        <v>111</v>
      </c>
      <c r="B369" s="1">
        <v>20</v>
      </c>
      <c r="C369" s="1" t="s">
        <v>73</v>
      </c>
      <c r="D369" s="1" t="s">
        <v>122</v>
      </c>
      <c r="E369" s="31" t="s">
        <v>261</v>
      </c>
      <c r="F369" s="2">
        <v>1650</v>
      </c>
      <c r="G369" s="2">
        <v>2</v>
      </c>
      <c r="H369" s="15">
        <f>תקן_מקור[[#This Row],[עלות פריט]]*תקן_מקור[[#This Row],[כמות]]</f>
        <v>3300</v>
      </c>
    </row>
    <row r="370" spans="1:8" x14ac:dyDescent="0.2">
      <c r="A370" s="27" t="s">
        <v>111</v>
      </c>
      <c r="B370" s="1">
        <v>20</v>
      </c>
      <c r="C370" s="1" t="s">
        <v>73</v>
      </c>
      <c r="D370" s="1" t="s">
        <v>128</v>
      </c>
      <c r="E370" s="31" t="s">
        <v>262</v>
      </c>
      <c r="F370" s="2">
        <v>600</v>
      </c>
      <c r="G370" s="1">
        <v>1</v>
      </c>
      <c r="H370" s="15">
        <f>תקן_מקור[[#This Row],[עלות פריט]]*תקן_מקור[[#This Row],[כמות]]</f>
        <v>600</v>
      </c>
    </row>
    <row r="371" spans="1:8" x14ac:dyDescent="0.2">
      <c r="A371" s="27" t="s">
        <v>111</v>
      </c>
      <c r="B371" s="1">
        <v>20</v>
      </c>
      <c r="C371" s="1" t="s">
        <v>73</v>
      </c>
      <c r="D371" s="1" t="s">
        <v>113</v>
      </c>
      <c r="E371" s="31" t="s">
        <v>263</v>
      </c>
      <c r="F371" s="2">
        <v>1100</v>
      </c>
      <c r="G371" s="2">
        <v>1</v>
      </c>
      <c r="H371" s="15">
        <f>תקן_מקור[[#This Row],[עלות פריט]]*תקן_מקור[[#This Row],[כמות]]</f>
        <v>1100</v>
      </c>
    </row>
    <row r="372" spans="1:8" x14ac:dyDescent="0.2">
      <c r="A372" s="27" t="s">
        <v>111</v>
      </c>
      <c r="B372" s="1">
        <v>20</v>
      </c>
      <c r="C372" s="1" t="s">
        <v>73</v>
      </c>
      <c r="D372" s="1" t="s">
        <v>233</v>
      </c>
      <c r="E372" s="31" t="s">
        <v>264</v>
      </c>
      <c r="F372" s="2">
        <v>700</v>
      </c>
      <c r="G372" s="2">
        <v>1</v>
      </c>
      <c r="H372" s="15">
        <f>תקן_מקור[[#This Row],[עלות פריט]]*תקן_מקור[[#This Row],[כמות]]</f>
        <v>700</v>
      </c>
    </row>
    <row r="373" spans="1:8" x14ac:dyDescent="0.2">
      <c r="A373" s="27" t="s">
        <v>111</v>
      </c>
      <c r="B373" s="1">
        <v>20</v>
      </c>
      <c r="C373" s="1" t="s">
        <v>73</v>
      </c>
      <c r="D373" s="1" t="s">
        <v>134</v>
      </c>
      <c r="E373" s="31" t="s">
        <v>264</v>
      </c>
      <c r="F373" s="2">
        <v>700</v>
      </c>
      <c r="G373" s="2">
        <v>1</v>
      </c>
      <c r="H373" s="15">
        <f>תקן_מקור[[#This Row],[עלות פריט]]*תקן_מקור[[#This Row],[כמות]]</f>
        <v>700</v>
      </c>
    </row>
    <row r="374" spans="1:8" x14ac:dyDescent="0.2">
      <c r="A374" s="27" t="s">
        <v>111</v>
      </c>
      <c r="B374" s="1">
        <v>20</v>
      </c>
      <c r="C374" s="1" t="s">
        <v>73</v>
      </c>
      <c r="D374" s="1" t="s">
        <v>131</v>
      </c>
      <c r="E374" s="31" t="s">
        <v>265</v>
      </c>
      <c r="F374" s="2">
        <v>1590</v>
      </c>
      <c r="G374" s="2">
        <v>5</v>
      </c>
      <c r="H374" s="15">
        <f>תקן_מקור[[#This Row],[עלות פריט]]*תקן_מקור[[#This Row],[כמות]]</f>
        <v>7950</v>
      </c>
    </row>
    <row r="375" spans="1:8" x14ac:dyDescent="0.2">
      <c r="A375" s="27" t="s">
        <v>111</v>
      </c>
      <c r="B375" s="1">
        <v>20</v>
      </c>
      <c r="C375" s="1" t="s">
        <v>73</v>
      </c>
      <c r="D375" s="1" t="s">
        <v>122</v>
      </c>
      <c r="E375" s="31" t="s">
        <v>266</v>
      </c>
      <c r="F375" s="2">
        <v>850</v>
      </c>
      <c r="G375" s="2">
        <v>1</v>
      </c>
      <c r="H375" s="15">
        <f>תקן_מקור[[#This Row],[עלות פריט]]*תקן_מקור[[#This Row],[כמות]]</f>
        <v>850</v>
      </c>
    </row>
    <row r="376" spans="1:8" x14ac:dyDescent="0.2">
      <c r="A376" s="27" t="s">
        <v>111</v>
      </c>
      <c r="B376" s="1">
        <v>20</v>
      </c>
      <c r="C376" s="1" t="s">
        <v>73</v>
      </c>
      <c r="D376" s="1" t="s">
        <v>124</v>
      </c>
      <c r="E376" s="31" t="s">
        <v>267</v>
      </c>
      <c r="F376" s="2">
        <v>750</v>
      </c>
      <c r="G376" s="2">
        <v>1</v>
      </c>
      <c r="H376" s="15">
        <f>תקן_מקור[[#This Row],[עלות פריט]]*תקן_מקור[[#This Row],[כמות]]</f>
        <v>750</v>
      </c>
    </row>
    <row r="377" spans="1:8" x14ac:dyDescent="0.2">
      <c r="A377" s="27" t="s">
        <v>111</v>
      </c>
      <c r="B377" s="1">
        <v>20</v>
      </c>
      <c r="C377" s="1" t="s">
        <v>73</v>
      </c>
      <c r="D377" s="1" t="s">
        <v>124</v>
      </c>
      <c r="E377" s="31" t="s">
        <v>268</v>
      </c>
      <c r="F377" s="2">
        <v>2500</v>
      </c>
      <c r="G377" s="2">
        <v>1</v>
      </c>
      <c r="H377" s="15">
        <f>תקן_מקור[[#This Row],[עלות פריט]]*תקן_מקור[[#This Row],[כמות]]</f>
        <v>2500</v>
      </c>
    </row>
    <row r="378" spans="1:8" x14ac:dyDescent="0.2">
      <c r="A378" s="27" t="s">
        <v>111</v>
      </c>
      <c r="B378" s="1">
        <v>20</v>
      </c>
      <c r="C378" s="1" t="s">
        <v>73</v>
      </c>
      <c r="D378" s="1" t="s">
        <v>113</v>
      </c>
      <c r="E378" s="31" t="s">
        <v>269</v>
      </c>
      <c r="F378" s="2">
        <v>1700</v>
      </c>
      <c r="G378" s="2">
        <v>0</v>
      </c>
      <c r="H378" s="15">
        <f>תקן_מקור[[#This Row],[עלות פריט]]*תקן_מקור[[#This Row],[כמות]]</f>
        <v>0</v>
      </c>
    </row>
    <row r="379" spans="1:8" x14ac:dyDescent="0.2">
      <c r="A379" s="27" t="s">
        <v>111</v>
      </c>
      <c r="B379" s="1">
        <v>20</v>
      </c>
      <c r="C379" s="1" t="s">
        <v>73</v>
      </c>
      <c r="D379" s="1" t="s">
        <v>115</v>
      </c>
      <c r="E379" s="31" t="s">
        <v>269</v>
      </c>
      <c r="F379" s="2">
        <v>1700</v>
      </c>
      <c r="G379" s="2">
        <v>0</v>
      </c>
      <c r="H379" s="15">
        <f>תקן_מקור[[#This Row],[עלות פריט]]*תקן_מקור[[#This Row],[כמות]]</f>
        <v>0</v>
      </c>
    </row>
    <row r="380" spans="1:8" x14ac:dyDescent="0.2">
      <c r="A380" s="27" t="s">
        <v>111</v>
      </c>
      <c r="B380" s="1">
        <v>20</v>
      </c>
      <c r="C380" s="1" t="s">
        <v>73</v>
      </c>
      <c r="D380" s="1" t="s">
        <v>134</v>
      </c>
      <c r="E380" s="31" t="s">
        <v>269</v>
      </c>
      <c r="F380" s="2">
        <v>1700</v>
      </c>
      <c r="G380" s="2">
        <v>1</v>
      </c>
      <c r="H380" s="15">
        <f>תקן_מקור[[#This Row],[עלות פריט]]*תקן_מקור[[#This Row],[כמות]]</f>
        <v>1700</v>
      </c>
    </row>
    <row r="381" spans="1:8" x14ac:dyDescent="0.2">
      <c r="A381" s="27" t="s">
        <v>111</v>
      </c>
      <c r="B381" s="1">
        <v>20</v>
      </c>
      <c r="C381" s="1" t="s">
        <v>73</v>
      </c>
      <c r="D381" s="1" t="s">
        <v>120</v>
      </c>
      <c r="E381" s="31" t="s">
        <v>270</v>
      </c>
      <c r="F381" s="2">
        <v>800</v>
      </c>
      <c r="G381" s="2">
        <v>1</v>
      </c>
      <c r="H381" s="15">
        <f>תקן_מקור[[#This Row],[עלות פריט]]*תקן_מקור[[#This Row],[כמות]]</f>
        <v>800</v>
      </c>
    </row>
    <row r="382" spans="1:8" x14ac:dyDescent="0.2">
      <c r="A382" s="27" t="s">
        <v>111</v>
      </c>
      <c r="B382" s="1">
        <v>20</v>
      </c>
      <c r="C382" s="1" t="s">
        <v>73</v>
      </c>
      <c r="D382" s="1" t="s">
        <v>133</v>
      </c>
      <c r="E382" s="31" t="s">
        <v>271</v>
      </c>
      <c r="F382" s="2">
        <v>1500</v>
      </c>
      <c r="G382" s="2">
        <v>4</v>
      </c>
      <c r="H382" s="15">
        <f>תקן_מקור[[#This Row],[עלות פריט]]*תקן_מקור[[#This Row],[כמות]]</f>
        <v>6000</v>
      </c>
    </row>
    <row r="383" spans="1:8" x14ac:dyDescent="0.2">
      <c r="A383" s="27" t="s">
        <v>111</v>
      </c>
      <c r="B383" s="1">
        <v>20</v>
      </c>
      <c r="C383" s="1" t="s">
        <v>73</v>
      </c>
      <c r="D383" s="1" t="s">
        <v>134</v>
      </c>
      <c r="E383" s="31" t="s">
        <v>271</v>
      </c>
      <c r="F383" s="2">
        <v>1500</v>
      </c>
      <c r="G383" s="2">
        <v>1</v>
      </c>
      <c r="H383" s="15">
        <f>תקן_מקור[[#This Row],[עלות פריט]]*תקן_מקור[[#This Row],[כמות]]</f>
        <v>1500</v>
      </c>
    </row>
    <row r="384" spans="1:8" x14ac:dyDescent="0.2">
      <c r="A384" s="27" t="s">
        <v>111</v>
      </c>
      <c r="B384" s="1">
        <v>20</v>
      </c>
      <c r="C384" s="1" t="s">
        <v>73</v>
      </c>
      <c r="D384" s="1" t="s">
        <v>122</v>
      </c>
      <c r="E384" s="31" t="s">
        <v>272</v>
      </c>
      <c r="F384" s="2">
        <v>400</v>
      </c>
      <c r="G384" s="2">
        <v>1</v>
      </c>
      <c r="H384" s="15">
        <f>תקן_מקור[[#This Row],[עלות פריט]]*תקן_מקור[[#This Row],[כמות]]</f>
        <v>400</v>
      </c>
    </row>
    <row r="385" spans="1:8" x14ac:dyDescent="0.2">
      <c r="A385" s="27" t="s">
        <v>111</v>
      </c>
      <c r="B385" s="1">
        <v>20</v>
      </c>
      <c r="C385" s="1" t="s">
        <v>73</v>
      </c>
      <c r="D385" s="1" t="s">
        <v>236</v>
      </c>
      <c r="E385" s="31" t="s">
        <v>273</v>
      </c>
      <c r="F385" s="2">
        <v>250</v>
      </c>
      <c r="G385" s="1">
        <v>7</v>
      </c>
      <c r="H385" s="15">
        <f>תקן_מקור[[#This Row],[עלות פריט]]*תקן_מקור[[#This Row],[כמות]]</f>
        <v>1750</v>
      </c>
    </row>
    <row r="386" spans="1:8" x14ac:dyDescent="0.2">
      <c r="A386" s="27" t="s">
        <v>111</v>
      </c>
      <c r="B386" s="1">
        <v>20</v>
      </c>
      <c r="C386" s="1" t="s">
        <v>73</v>
      </c>
      <c r="D386" s="1" t="s">
        <v>116</v>
      </c>
      <c r="E386" s="31" t="s">
        <v>273</v>
      </c>
      <c r="F386" s="2">
        <v>250</v>
      </c>
      <c r="G386" s="2">
        <v>5</v>
      </c>
      <c r="H386" s="15">
        <f>תקן_מקור[[#This Row],[עלות פריט]]*תקן_מקור[[#This Row],[כמות]]</f>
        <v>1250</v>
      </c>
    </row>
    <row r="387" spans="1:8" x14ac:dyDescent="0.2">
      <c r="A387" s="27" t="s">
        <v>111</v>
      </c>
      <c r="B387" s="1">
        <v>30</v>
      </c>
      <c r="C387" s="1" t="s">
        <v>66</v>
      </c>
      <c r="D387" s="1" t="s">
        <v>69</v>
      </c>
      <c r="E387" s="31" t="s">
        <v>112</v>
      </c>
      <c r="F387" s="2">
        <v>250</v>
      </c>
      <c r="G387" s="2">
        <v>6</v>
      </c>
      <c r="H387" s="15">
        <f>תקן_מקור[[#This Row],[עלות פריט]]*תקן_מקור[[#This Row],[כמות]]</f>
        <v>1500</v>
      </c>
    </row>
    <row r="388" spans="1:8" x14ac:dyDescent="0.2">
      <c r="A388" s="27" t="s">
        <v>111</v>
      </c>
      <c r="B388" s="1">
        <v>30</v>
      </c>
      <c r="C388" s="1" t="s">
        <v>66</v>
      </c>
      <c r="D388" s="1" t="s">
        <v>113</v>
      </c>
      <c r="E388" s="31" t="s">
        <v>114</v>
      </c>
      <c r="F388" s="2">
        <v>500</v>
      </c>
      <c r="G388" s="2">
        <v>1</v>
      </c>
      <c r="H388" s="15">
        <f>תקן_מקור[[#This Row],[עלות פריט]]*תקן_מקור[[#This Row],[כמות]]</f>
        <v>500</v>
      </c>
    </row>
    <row r="389" spans="1:8" x14ac:dyDescent="0.2">
      <c r="A389" s="27" t="s">
        <v>111</v>
      </c>
      <c r="B389" s="1">
        <v>30</v>
      </c>
      <c r="C389" s="1" t="s">
        <v>66</v>
      </c>
      <c r="D389" s="1" t="s">
        <v>115</v>
      </c>
      <c r="E389" s="31" t="s">
        <v>114</v>
      </c>
      <c r="F389" s="2">
        <v>500</v>
      </c>
      <c r="G389" s="2">
        <v>1</v>
      </c>
      <c r="H389" s="15">
        <f>תקן_מקור[[#This Row],[עלות פריט]]*תקן_מקור[[#This Row],[כמות]]</f>
        <v>500</v>
      </c>
    </row>
    <row r="390" spans="1:8" x14ac:dyDescent="0.2">
      <c r="A390" s="27" t="s">
        <v>111</v>
      </c>
      <c r="B390" s="1">
        <v>30</v>
      </c>
      <c r="C390" s="1" t="s">
        <v>66</v>
      </c>
      <c r="D390" s="1" t="s">
        <v>116</v>
      </c>
      <c r="E390" s="31" t="s">
        <v>117</v>
      </c>
      <c r="F390" s="2">
        <v>500</v>
      </c>
      <c r="G390" s="2">
        <v>1</v>
      </c>
      <c r="H390" s="15">
        <f>תקן_מקור[[#This Row],[עלות פריט]]*תקן_מקור[[#This Row],[כמות]]</f>
        <v>500</v>
      </c>
    </row>
    <row r="391" spans="1:8" x14ac:dyDescent="0.2">
      <c r="A391" s="27" t="s">
        <v>111</v>
      </c>
      <c r="B391" s="1">
        <v>30</v>
      </c>
      <c r="C391" s="1" t="s">
        <v>66</v>
      </c>
      <c r="D391" s="1" t="s">
        <v>118</v>
      </c>
      <c r="E391" s="31" t="s">
        <v>119</v>
      </c>
      <c r="F391" s="2">
        <v>500</v>
      </c>
      <c r="G391" s="1">
        <v>3</v>
      </c>
      <c r="H391" s="15">
        <f>תקן_מקור[[#This Row],[עלות פריט]]*תקן_מקור[[#This Row],[כמות]]</f>
        <v>1500</v>
      </c>
    </row>
    <row r="392" spans="1:8" x14ac:dyDescent="0.2">
      <c r="A392" s="27" t="s">
        <v>111</v>
      </c>
      <c r="B392" s="1">
        <v>30</v>
      </c>
      <c r="C392" s="1" t="s">
        <v>66</v>
      </c>
      <c r="D392" s="1" t="s">
        <v>120</v>
      </c>
      <c r="E392" s="31" t="s">
        <v>121</v>
      </c>
      <c r="F392" s="2">
        <v>500</v>
      </c>
      <c r="G392" s="2">
        <v>1</v>
      </c>
      <c r="H392" s="15">
        <f>תקן_מקור[[#This Row],[עלות פריט]]*תקן_מקור[[#This Row],[כמות]]</f>
        <v>500</v>
      </c>
    </row>
    <row r="393" spans="1:8" x14ac:dyDescent="0.2">
      <c r="A393" s="27" t="s">
        <v>111</v>
      </c>
      <c r="B393" s="1">
        <v>30</v>
      </c>
      <c r="C393" s="1" t="s">
        <v>66</v>
      </c>
      <c r="D393" s="1" t="s">
        <v>122</v>
      </c>
      <c r="E393" s="31" t="s">
        <v>123</v>
      </c>
      <c r="F393" s="2">
        <v>500</v>
      </c>
      <c r="G393" s="2">
        <v>1</v>
      </c>
      <c r="H393" s="15">
        <f>תקן_מקור[[#This Row],[עלות פריט]]*תקן_מקור[[#This Row],[כמות]]</f>
        <v>500</v>
      </c>
    </row>
    <row r="394" spans="1:8" x14ac:dyDescent="0.2">
      <c r="A394" s="27" t="s">
        <v>111</v>
      </c>
      <c r="B394" s="1">
        <v>30</v>
      </c>
      <c r="C394" s="1" t="s">
        <v>66</v>
      </c>
      <c r="D394" s="29" t="s">
        <v>124</v>
      </c>
      <c r="E394" s="31" t="s">
        <v>125</v>
      </c>
      <c r="F394" s="2">
        <v>500</v>
      </c>
      <c r="G394" s="2">
        <v>1</v>
      </c>
      <c r="H394" s="15">
        <f>תקן_מקור[[#This Row],[עלות פריט]]*תקן_מקור[[#This Row],[כמות]]</f>
        <v>500</v>
      </c>
    </row>
    <row r="395" spans="1:8" x14ac:dyDescent="0.2">
      <c r="A395" s="27" t="s">
        <v>111</v>
      </c>
      <c r="B395" s="1">
        <v>30</v>
      </c>
      <c r="C395" s="1" t="s">
        <v>66</v>
      </c>
      <c r="D395" s="1" t="s">
        <v>126</v>
      </c>
      <c r="E395" s="31" t="s">
        <v>127</v>
      </c>
      <c r="F395" s="2">
        <v>1300</v>
      </c>
      <c r="G395" s="1">
        <v>1</v>
      </c>
      <c r="H395" s="15">
        <f>תקן_מקור[[#This Row],[עלות פריט]]*תקן_מקור[[#This Row],[כמות]]</f>
        <v>1300</v>
      </c>
    </row>
    <row r="396" spans="1:8" x14ac:dyDescent="0.2">
      <c r="A396" s="27" t="s">
        <v>111</v>
      </c>
      <c r="B396" s="1">
        <v>30</v>
      </c>
      <c r="C396" s="1" t="s">
        <v>66</v>
      </c>
      <c r="D396" s="1" t="s">
        <v>128</v>
      </c>
      <c r="E396" s="31" t="s">
        <v>129</v>
      </c>
      <c r="F396" s="2">
        <v>150</v>
      </c>
      <c r="G396" s="1">
        <v>1</v>
      </c>
      <c r="H396" s="15">
        <f>תקן_מקור[[#This Row],[עלות פריט]]*תקן_מקור[[#This Row],[כמות]]</f>
        <v>150</v>
      </c>
    </row>
    <row r="397" spans="1:8" x14ac:dyDescent="0.2">
      <c r="A397" s="27" t="s">
        <v>111</v>
      </c>
      <c r="B397" s="1">
        <v>30</v>
      </c>
      <c r="C397" s="1" t="s">
        <v>66</v>
      </c>
      <c r="D397" s="1" t="s">
        <v>128</v>
      </c>
      <c r="E397" s="31" t="s">
        <v>130</v>
      </c>
      <c r="F397" s="2">
        <v>300</v>
      </c>
      <c r="G397" s="2">
        <v>2</v>
      </c>
      <c r="H397" s="15">
        <f>תקן_מקור[[#This Row],[עלות פריט]]*תקן_מקור[[#This Row],[כמות]]</f>
        <v>600</v>
      </c>
    </row>
    <row r="398" spans="1:8" x14ac:dyDescent="0.2">
      <c r="A398" s="27" t="s">
        <v>111</v>
      </c>
      <c r="B398" s="1">
        <v>30</v>
      </c>
      <c r="C398" s="1" t="s">
        <v>66</v>
      </c>
      <c r="D398" s="1" t="s">
        <v>131</v>
      </c>
      <c r="E398" s="31" t="s">
        <v>132</v>
      </c>
      <c r="F398" s="2">
        <v>200</v>
      </c>
      <c r="G398" s="2">
        <v>2</v>
      </c>
      <c r="H398" s="15">
        <f>תקן_מקור[[#This Row],[עלות פריט]]*תקן_מקור[[#This Row],[כמות]]</f>
        <v>400</v>
      </c>
    </row>
    <row r="399" spans="1:8" x14ac:dyDescent="0.2">
      <c r="A399" s="27" t="s">
        <v>111</v>
      </c>
      <c r="B399" s="1">
        <v>30</v>
      </c>
      <c r="C399" s="1" t="s">
        <v>66</v>
      </c>
      <c r="D399" s="1" t="s">
        <v>124</v>
      </c>
      <c r="E399" s="31" t="s">
        <v>132</v>
      </c>
      <c r="F399" s="2">
        <v>200</v>
      </c>
      <c r="G399" s="2">
        <v>1</v>
      </c>
      <c r="H399" s="15">
        <f>תקן_מקור[[#This Row],[עלות פריט]]*תקן_מקור[[#This Row],[כמות]]</f>
        <v>200</v>
      </c>
    </row>
    <row r="400" spans="1:8" x14ac:dyDescent="0.2">
      <c r="A400" s="27" t="s">
        <v>111</v>
      </c>
      <c r="B400" s="1">
        <v>30</v>
      </c>
      <c r="C400" s="1" t="s">
        <v>66</v>
      </c>
      <c r="D400" s="1" t="s">
        <v>133</v>
      </c>
      <c r="E400" s="31" t="s">
        <v>132</v>
      </c>
      <c r="F400" s="2">
        <v>200</v>
      </c>
      <c r="G400" s="2">
        <v>2</v>
      </c>
      <c r="H400" s="15">
        <f>תקן_מקור[[#This Row],[עלות פריט]]*תקן_מקור[[#This Row],[כמות]]</f>
        <v>400</v>
      </c>
    </row>
    <row r="401" spans="1:8" x14ac:dyDescent="0.2">
      <c r="A401" s="27" t="s">
        <v>111</v>
      </c>
      <c r="B401" s="1">
        <v>30</v>
      </c>
      <c r="C401" s="1" t="s">
        <v>66</v>
      </c>
      <c r="D401" s="1" t="s">
        <v>134</v>
      </c>
      <c r="E401" s="31" t="s">
        <v>132</v>
      </c>
      <c r="F401" s="2">
        <v>200</v>
      </c>
      <c r="G401" s="2">
        <v>2</v>
      </c>
      <c r="H401" s="15">
        <f>תקן_מקור[[#This Row],[עלות פריט]]*תקן_מקור[[#This Row],[כמות]]</f>
        <v>400</v>
      </c>
    </row>
    <row r="402" spans="1:8" x14ac:dyDescent="0.2">
      <c r="A402" s="27" t="s">
        <v>111</v>
      </c>
      <c r="B402" s="1">
        <v>30</v>
      </c>
      <c r="C402" s="1" t="s">
        <v>66</v>
      </c>
      <c r="D402" s="1" t="s">
        <v>69</v>
      </c>
      <c r="E402" s="31" t="s">
        <v>135</v>
      </c>
      <c r="F402" s="2">
        <v>250</v>
      </c>
      <c r="G402" s="2">
        <v>1</v>
      </c>
      <c r="H402" s="15">
        <f>תקן_מקור[[#This Row],[עלות פריט]]*תקן_מקור[[#This Row],[כמות]]</f>
        <v>250</v>
      </c>
    </row>
    <row r="403" spans="1:8" x14ac:dyDescent="0.2">
      <c r="A403" s="27" t="s">
        <v>111</v>
      </c>
      <c r="B403" s="1">
        <v>30</v>
      </c>
      <c r="C403" s="1" t="s">
        <v>66</v>
      </c>
      <c r="D403" s="1" t="s">
        <v>128</v>
      </c>
      <c r="E403" s="31" t="s">
        <v>136</v>
      </c>
      <c r="F403" s="2">
        <v>350</v>
      </c>
      <c r="G403" s="1">
        <v>1</v>
      </c>
      <c r="H403" s="15">
        <f>תקן_מקור[[#This Row],[עלות פריט]]*תקן_מקור[[#This Row],[כמות]]</f>
        <v>350</v>
      </c>
    </row>
    <row r="404" spans="1:8" x14ac:dyDescent="0.2">
      <c r="A404" s="27" t="s">
        <v>111</v>
      </c>
      <c r="B404" s="1">
        <v>30</v>
      </c>
      <c r="C404" s="1" t="s">
        <v>66</v>
      </c>
      <c r="D404" s="1" t="s">
        <v>118</v>
      </c>
      <c r="E404" s="31" t="s">
        <v>137</v>
      </c>
      <c r="F404" s="2">
        <v>500</v>
      </c>
      <c r="G404" s="1">
        <v>3</v>
      </c>
      <c r="H404" s="15">
        <f>תקן_מקור[[#This Row],[עלות פריט]]*תקן_מקור[[#This Row],[כמות]]</f>
        <v>1500</v>
      </c>
    </row>
    <row r="405" spans="1:8" x14ac:dyDescent="0.2">
      <c r="A405" s="27" t="s">
        <v>111</v>
      </c>
      <c r="B405" s="1">
        <v>30</v>
      </c>
      <c r="C405" s="1" t="s">
        <v>66</v>
      </c>
      <c r="D405" s="1" t="s">
        <v>69</v>
      </c>
      <c r="E405" s="31" t="s">
        <v>138</v>
      </c>
      <c r="F405" s="2">
        <v>200</v>
      </c>
      <c r="G405" s="2">
        <v>6</v>
      </c>
      <c r="H405" s="15">
        <f>תקן_מקור[[#This Row],[עלות פריט]]*תקן_מקור[[#This Row],[כמות]]</f>
        <v>1200</v>
      </c>
    </row>
    <row r="406" spans="1:8" x14ac:dyDescent="0.2">
      <c r="A406" s="27" t="s">
        <v>111</v>
      </c>
      <c r="B406" s="1">
        <v>30</v>
      </c>
      <c r="C406" s="1" t="s">
        <v>66</v>
      </c>
      <c r="D406" s="1" t="s">
        <v>134</v>
      </c>
      <c r="E406" s="31" t="s">
        <v>139</v>
      </c>
      <c r="F406" s="2">
        <v>50</v>
      </c>
      <c r="G406" s="2">
        <v>1</v>
      </c>
      <c r="H406" s="15">
        <f>תקן_מקור[[#This Row],[עלות פריט]]*תקן_מקור[[#This Row],[כמות]]</f>
        <v>50</v>
      </c>
    </row>
    <row r="407" spans="1:8" x14ac:dyDescent="0.2">
      <c r="A407" s="27" t="s">
        <v>111</v>
      </c>
      <c r="B407" s="1">
        <v>30</v>
      </c>
      <c r="C407" s="1" t="s">
        <v>66</v>
      </c>
      <c r="D407" s="1" t="s">
        <v>134</v>
      </c>
      <c r="E407" s="31" t="s">
        <v>140</v>
      </c>
      <c r="F407" s="2">
        <v>150</v>
      </c>
      <c r="G407" s="2">
        <v>1</v>
      </c>
      <c r="H407" s="15">
        <f>תקן_מקור[[#This Row],[עלות פריט]]*תקן_מקור[[#This Row],[כמות]]</f>
        <v>150</v>
      </c>
    </row>
    <row r="408" spans="1:8" x14ac:dyDescent="0.2">
      <c r="A408" s="27" t="s">
        <v>111</v>
      </c>
      <c r="B408" s="1">
        <v>30</v>
      </c>
      <c r="C408" s="1" t="s">
        <v>66</v>
      </c>
      <c r="D408" s="1" t="s">
        <v>141</v>
      </c>
      <c r="E408" s="31" t="s">
        <v>142</v>
      </c>
      <c r="F408" s="2">
        <v>650</v>
      </c>
      <c r="G408" s="1">
        <v>1</v>
      </c>
      <c r="H408" s="15">
        <f>תקן_מקור[[#This Row],[עלות פריט]]*תקן_מקור[[#This Row],[כמות]]</f>
        <v>650</v>
      </c>
    </row>
    <row r="409" spans="1:8" x14ac:dyDescent="0.2">
      <c r="A409" s="27" t="s">
        <v>111</v>
      </c>
      <c r="B409" s="1">
        <v>30</v>
      </c>
      <c r="C409" s="1" t="s">
        <v>66</v>
      </c>
      <c r="D409" s="1" t="s">
        <v>143</v>
      </c>
      <c r="E409" s="31" t="s">
        <v>144</v>
      </c>
      <c r="F409" s="2">
        <v>150</v>
      </c>
      <c r="G409" s="1">
        <v>1</v>
      </c>
      <c r="H409" s="15">
        <f>תקן_מקור[[#This Row],[עלות פריט]]*תקן_מקור[[#This Row],[כמות]]</f>
        <v>150</v>
      </c>
    </row>
    <row r="410" spans="1:8" x14ac:dyDescent="0.2">
      <c r="A410" s="27" t="s">
        <v>111</v>
      </c>
      <c r="B410" s="1">
        <v>30</v>
      </c>
      <c r="C410" s="1" t="s">
        <v>66</v>
      </c>
      <c r="D410" s="1" t="s">
        <v>133</v>
      </c>
      <c r="E410" s="31" t="s">
        <v>145</v>
      </c>
      <c r="F410" s="2">
        <v>30</v>
      </c>
      <c r="G410" s="2">
        <v>15</v>
      </c>
      <c r="H410" s="15">
        <f>תקן_מקור[[#This Row],[עלות פריט]]*תקן_מקור[[#This Row],[כמות]]</f>
        <v>450</v>
      </c>
    </row>
    <row r="411" spans="1:8" ht="15" customHeight="1" x14ac:dyDescent="0.2">
      <c r="A411" s="27" t="s">
        <v>111</v>
      </c>
      <c r="B411" s="1">
        <v>30</v>
      </c>
      <c r="C411" s="1" t="s">
        <v>66</v>
      </c>
      <c r="D411" s="1" t="s">
        <v>141</v>
      </c>
      <c r="E411" s="31" t="s">
        <v>146</v>
      </c>
      <c r="F411" s="2">
        <v>750</v>
      </c>
      <c r="G411" s="1">
        <v>1</v>
      </c>
      <c r="H411" s="15">
        <f>תקן_מקור[[#This Row],[עלות פריט]]*תקן_מקור[[#This Row],[כמות]]</f>
        <v>750</v>
      </c>
    </row>
    <row r="412" spans="1:8" x14ac:dyDescent="0.2">
      <c r="A412" s="27" t="s">
        <v>111</v>
      </c>
      <c r="B412" s="1">
        <v>30</v>
      </c>
      <c r="C412" s="1" t="s">
        <v>66</v>
      </c>
      <c r="D412" s="1" t="s">
        <v>141</v>
      </c>
      <c r="E412" s="31" t="s">
        <v>147</v>
      </c>
      <c r="F412" s="2">
        <v>150</v>
      </c>
      <c r="G412" s="1">
        <v>1</v>
      </c>
      <c r="H412" s="15">
        <f>תקן_מקור[[#This Row],[עלות פריט]]*תקן_מקור[[#This Row],[כמות]]</f>
        <v>150</v>
      </c>
    </row>
    <row r="413" spans="1:8" x14ac:dyDescent="0.2">
      <c r="A413" s="27" t="s">
        <v>111</v>
      </c>
      <c r="B413" s="1">
        <v>30</v>
      </c>
      <c r="C413" s="1" t="s">
        <v>66</v>
      </c>
      <c r="D413" s="1" t="s">
        <v>128</v>
      </c>
      <c r="E413" s="31" t="s">
        <v>147</v>
      </c>
      <c r="F413" s="2">
        <v>150</v>
      </c>
      <c r="G413" s="1">
        <v>1</v>
      </c>
      <c r="H413" s="15">
        <f>תקן_מקור[[#This Row],[עלות פריט]]*תקן_מקור[[#This Row],[כמות]]</f>
        <v>150</v>
      </c>
    </row>
    <row r="414" spans="1:8" x14ac:dyDescent="0.2">
      <c r="A414" s="27" t="s">
        <v>111</v>
      </c>
      <c r="B414" s="1">
        <v>30</v>
      </c>
      <c r="C414" s="1" t="s">
        <v>66</v>
      </c>
      <c r="D414" s="1" t="s">
        <v>133</v>
      </c>
      <c r="E414" s="31" t="s">
        <v>147</v>
      </c>
      <c r="F414" s="2">
        <v>150</v>
      </c>
      <c r="G414" s="2">
        <v>2</v>
      </c>
      <c r="H414" s="15">
        <f>תקן_מקור[[#This Row],[עלות פריט]]*תקן_מקור[[#This Row],[כמות]]</f>
        <v>300</v>
      </c>
    </row>
    <row r="415" spans="1:8" x14ac:dyDescent="0.2">
      <c r="A415" s="27" t="s">
        <v>111</v>
      </c>
      <c r="B415" s="1">
        <v>30</v>
      </c>
      <c r="C415" s="1" t="s">
        <v>66</v>
      </c>
      <c r="D415" s="1" t="s">
        <v>131</v>
      </c>
      <c r="E415" s="31" t="s">
        <v>148</v>
      </c>
      <c r="F415" s="2">
        <v>1000</v>
      </c>
      <c r="G415" s="2">
        <v>3</v>
      </c>
      <c r="H415" s="15">
        <f>תקן_מקור[[#This Row],[עלות פריט]]*תקן_מקור[[#This Row],[כמות]]</f>
        <v>3000</v>
      </c>
    </row>
    <row r="416" spans="1:8" x14ac:dyDescent="0.2">
      <c r="A416" s="27" t="s">
        <v>111</v>
      </c>
      <c r="B416" s="1">
        <v>30</v>
      </c>
      <c r="C416" s="1" t="s">
        <v>66</v>
      </c>
      <c r="D416" s="1" t="s">
        <v>128</v>
      </c>
      <c r="E416" s="31" t="s">
        <v>149</v>
      </c>
      <c r="F416" s="2">
        <v>300</v>
      </c>
      <c r="G416" s="1">
        <v>1</v>
      </c>
      <c r="H416" s="15">
        <f>תקן_מקור[[#This Row],[עלות פריט]]*תקן_מקור[[#This Row],[כמות]]</f>
        <v>300</v>
      </c>
    </row>
    <row r="417" spans="1:8" x14ac:dyDescent="0.2">
      <c r="A417" s="27" t="s">
        <v>111</v>
      </c>
      <c r="B417" s="1">
        <v>30</v>
      </c>
      <c r="C417" s="1" t="s">
        <v>66</v>
      </c>
      <c r="D417" s="1" t="s">
        <v>134</v>
      </c>
      <c r="E417" s="31" t="s">
        <v>149</v>
      </c>
      <c r="F417" s="2">
        <v>300</v>
      </c>
      <c r="G417" s="1">
        <v>1</v>
      </c>
      <c r="H417" s="15">
        <f>תקן_מקור[[#This Row],[עלות פריט]]*תקן_מקור[[#This Row],[כמות]]</f>
        <v>300</v>
      </c>
    </row>
    <row r="418" spans="1:8" x14ac:dyDescent="0.2">
      <c r="A418" s="27" t="s">
        <v>111</v>
      </c>
      <c r="B418" s="1">
        <v>30</v>
      </c>
      <c r="C418" s="1" t="s">
        <v>66</v>
      </c>
      <c r="D418" s="1" t="s">
        <v>143</v>
      </c>
      <c r="E418" s="31" t="s">
        <v>150</v>
      </c>
      <c r="F418" s="2">
        <v>1000</v>
      </c>
      <c r="G418" s="1">
        <v>1</v>
      </c>
      <c r="H418" s="15">
        <f>תקן_מקור[[#This Row],[עלות פריט]]*תקן_מקור[[#This Row],[כמות]]</f>
        <v>1000</v>
      </c>
    </row>
    <row r="419" spans="1:8" x14ac:dyDescent="0.2">
      <c r="A419" s="27" t="s">
        <v>111</v>
      </c>
      <c r="B419" s="1">
        <v>30</v>
      </c>
      <c r="C419" s="1" t="s">
        <v>66</v>
      </c>
      <c r="D419" s="1" t="s">
        <v>128</v>
      </c>
      <c r="E419" s="31" t="s">
        <v>151</v>
      </c>
      <c r="F419" s="2">
        <v>200</v>
      </c>
      <c r="G419" s="1">
        <v>1</v>
      </c>
      <c r="H419" s="15">
        <f>תקן_מקור[[#This Row],[עלות פריט]]*תקן_מקור[[#This Row],[כמות]]</f>
        <v>200</v>
      </c>
    </row>
    <row r="420" spans="1:8" x14ac:dyDescent="0.2">
      <c r="A420" s="27" t="s">
        <v>111</v>
      </c>
      <c r="B420" s="1">
        <v>30</v>
      </c>
      <c r="C420" s="1" t="s">
        <v>66</v>
      </c>
      <c r="D420" s="1" t="s">
        <v>69</v>
      </c>
      <c r="E420" s="31" t="s">
        <v>152</v>
      </c>
      <c r="F420" s="2">
        <v>8000</v>
      </c>
      <c r="G420" s="2">
        <v>1</v>
      </c>
      <c r="H420" s="15">
        <f>תקן_מקור[[#This Row],[עלות פריט]]*תקן_מקור[[#This Row],[כמות]]</f>
        <v>8000</v>
      </c>
    </row>
    <row r="421" spans="1:8" x14ac:dyDescent="0.2">
      <c r="A421" s="27" t="s">
        <v>111</v>
      </c>
      <c r="B421" s="1">
        <v>30</v>
      </c>
      <c r="C421" s="1" t="s">
        <v>66</v>
      </c>
      <c r="D421" s="29" t="s">
        <v>69</v>
      </c>
      <c r="E421" s="31" t="s">
        <v>153</v>
      </c>
      <c r="F421" s="2">
        <v>900</v>
      </c>
      <c r="G421" s="1">
        <v>1</v>
      </c>
      <c r="H421" s="15">
        <f>תקן_מקור[[#This Row],[עלות פריט]]*תקן_מקור[[#This Row],[כמות]]</f>
        <v>900</v>
      </c>
    </row>
    <row r="422" spans="1:8" x14ac:dyDescent="0.2">
      <c r="A422" s="27" t="s">
        <v>111</v>
      </c>
      <c r="B422" s="1">
        <v>30</v>
      </c>
      <c r="C422" s="1" t="s">
        <v>66</v>
      </c>
      <c r="D422" s="1" t="s">
        <v>69</v>
      </c>
      <c r="E422" s="31" t="s">
        <v>154</v>
      </c>
      <c r="F422" s="2">
        <v>150</v>
      </c>
      <c r="G422" s="2">
        <v>2</v>
      </c>
      <c r="H422" s="15">
        <f>תקן_מקור[[#This Row],[עלות פריט]]*תקן_מקור[[#This Row],[כמות]]</f>
        <v>300</v>
      </c>
    </row>
    <row r="423" spans="1:8" x14ac:dyDescent="0.2">
      <c r="A423" s="27" t="s">
        <v>111</v>
      </c>
      <c r="B423" s="1">
        <v>30</v>
      </c>
      <c r="C423" s="1" t="s">
        <v>66</v>
      </c>
      <c r="D423" s="1" t="s">
        <v>69</v>
      </c>
      <c r="E423" s="31" t="s">
        <v>155</v>
      </c>
      <c r="F423" s="2">
        <v>2200</v>
      </c>
      <c r="G423" s="2">
        <v>1</v>
      </c>
      <c r="H423" s="15">
        <f>תקן_מקור[[#This Row],[עלות פריט]]*תקן_מקור[[#This Row],[כמות]]</f>
        <v>2200</v>
      </c>
    </row>
    <row r="424" spans="1:8" x14ac:dyDescent="0.2">
      <c r="A424" s="27" t="s">
        <v>111</v>
      </c>
      <c r="B424" s="1">
        <v>30</v>
      </c>
      <c r="C424" s="1" t="s">
        <v>67</v>
      </c>
      <c r="D424" s="1" t="s">
        <v>67</v>
      </c>
      <c r="E424" s="31" t="s">
        <v>156</v>
      </c>
      <c r="F424" s="2">
        <v>1000</v>
      </c>
      <c r="G424" s="2">
        <v>1</v>
      </c>
      <c r="H424" s="15">
        <f>תקן_מקור[[#This Row],[עלות פריט]]*תקן_מקור[[#This Row],[כמות]]</f>
        <v>1000</v>
      </c>
    </row>
    <row r="425" spans="1:8" x14ac:dyDescent="0.2">
      <c r="A425" s="27" t="s">
        <v>111</v>
      </c>
      <c r="B425" s="1">
        <v>30</v>
      </c>
      <c r="C425" s="1" t="s">
        <v>67</v>
      </c>
      <c r="D425" s="1" t="s">
        <v>67</v>
      </c>
      <c r="E425" s="31" t="s">
        <v>157</v>
      </c>
      <c r="F425" s="2">
        <v>2500</v>
      </c>
      <c r="G425" s="2">
        <v>1</v>
      </c>
      <c r="H425" s="15">
        <f>תקן_מקור[[#This Row],[עלות פריט]]*תקן_מקור[[#This Row],[כמות]]</f>
        <v>2500</v>
      </c>
    </row>
    <row r="426" spans="1:8" x14ac:dyDescent="0.2">
      <c r="A426" s="27" t="s">
        <v>111</v>
      </c>
      <c r="B426" s="1">
        <v>30</v>
      </c>
      <c r="C426" s="1" t="s">
        <v>67</v>
      </c>
      <c r="D426" s="1" t="s">
        <v>67</v>
      </c>
      <c r="E426" s="31" t="s">
        <v>158</v>
      </c>
      <c r="F426" s="2">
        <v>2000</v>
      </c>
      <c r="G426" s="2">
        <v>1</v>
      </c>
      <c r="H426" s="15">
        <f>תקן_מקור[[#This Row],[עלות פריט]]*תקן_מקור[[#This Row],[כמות]]</f>
        <v>2000</v>
      </c>
    </row>
    <row r="427" spans="1:8" x14ac:dyDescent="0.2">
      <c r="A427" s="27" t="s">
        <v>111</v>
      </c>
      <c r="B427" s="1">
        <v>30</v>
      </c>
      <c r="C427" s="1" t="s">
        <v>67</v>
      </c>
      <c r="D427" s="1" t="s">
        <v>67</v>
      </c>
      <c r="E427" s="31" t="s">
        <v>159</v>
      </c>
      <c r="F427" s="2">
        <v>1500</v>
      </c>
      <c r="G427" s="2">
        <v>1</v>
      </c>
      <c r="H427" s="15">
        <f>תקן_מקור[[#This Row],[עלות פריט]]*תקן_מקור[[#This Row],[כמות]]</f>
        <v>1500</v>
      </c>
    </row>
    <row r="428" spans="1:8" x14ac:dyDescent="0.2">
      <c r="A428" s="27" t="s">
        <v>111</v>
      </c>
      <c r="B428" s="1">
        <v>30</v>
      </c>
      <c r="C428" s="1" t="s">
        <v>67</v>
      </c>
      <c r="D428" s="1" t="s">
        <v>67</v>
      </c>
      <c r="E428" s="31" t="s">
        <v>160</v>
      </c>
      <c r="F428" s="2">
        <v>1600</v>
      </c>
      <c r="G428" s="2">
        <v>1</v>
      </c>
      <c r="H428" s="15">
        <f>תקן_מקור[[#This Row],[עלות פריט]]*תקן_מקור[[#This Row],[כמות]]</f>
        <v>1600</v>
      </c>
    </row>
    <row r="429" spans="1:8" x14ac:dyDescent="0.2">
      <c r="A429" s="27" t="s">
        <v>111</v>
      </c>
      <c r="B429" s="1">
        <v>30</v>
      </c>
      <c r="C429" s="1" t="s">
        <v>67</v>
      </c>
      <c r="D429" s="1" t="s">
        <v>67</v>
      </c>
      <c r="E429" s="31" t="s">
        <v>161</v>
      </c>
      <c r="F429" s="2">
        <v>2950</v>
      </c>
      <c r="G429" s="2">
        <v>1</v>
      </c>
      <c r="H429" s="15">
        <f>תקן_מקור[[#This Row],[עלות פריט]]*תקן_מקור[[#This Row],[כמות]]</f>
        <v>2950</v>
      </c>
    </row>
    <row r="430" spans="1:8" x14ac:dyDescent="0.2">
      <c r="A430" s="27" t="s">
        <v>111</v>
      </c>
      <c r="B430" s="1">
        <v>30</v>
      </c>
      <c r="C430" s="1" t="s">
        <v>67</v>
      </c>
      <c r="D430" s="1" t="s">
        <v>67</v>
      </c>
      <c r="E430" s="31" t="s">
        <v>162</v>
      </c>
      <c r="F430" s="2">
        <v>450</v>
      </c>
      <c r="G430" s="2">
        <v>2</v>
      </c>
      <c r="H430" s="15">
        <f>תקן_מקור[[#This Row],[עלות פריט]]*תקן_מקור[[#This Row],[כמות]]</f>
        <v>900</v>
      </c>
    </row>
    <row r="431" spans="1:8" x14ac:dyDescent="0.2">
      <c r="A431" s="27" t="s">
        <v>111</v>
      </c>
      <c r="B431" s="1">
        <v>30</v>
      </c>
      <c r="C431" s="1" t="s">
        <v>67</v>
      </c>
      <c r="D431" s="1" t="s">
        <v>67</v>
      </c>
      <c r="E431" s="31" t="s">
        <v>163</v>
      </c>
      <c r="F431" s="2">
        <v>2500</v>
      </c>
      <c r="G431" s="2">
        <v>1</v>
      </c>
      <c r="H431" s="15">
        <f>תקן_מקור[[#This Row],[עלות פריט]]*תקן_מקור[[#This Row],[כמות]]</f>
        <v>2500</v>
      </c>
    </row>
    <row r="432" spans="1:8" x14ac:dyDescent="0.2">
      <c r="A432" s="27" t="s">
        <v>111</v>
      </c>
      <c r="B432" s="1">
        <v>30</v>
      </c>
      <c r="C432" s="1" t="s">
        <v>67</v>
      </c>
      <c r="D432" s="1" t="s">
        <v>67</v>
      </c>
      <c r="E432" s="31" t="s">
        <v>164</v>
      </c>
      <c r="F432" s="2">
        <v>500</v>
      </c>
      <c r="G432" s="2">
        <v>2</v>
      </c>
      <c r="H432" s="15">
        <f>תקן_מקור[[#This Row],[עלות פריט]]*תקן_מקור[[#This Row],[כמות]]</f>
        <v>1000</v>
      </c>
    </row>
    <row r="433" spans="1:8" x14ac:dyDescent="0.2">
      <c r="A433" s="27" t="s">
        <v>111</v>
      </c>
      <c r="B433" s="1">
        <v>30</v>
      </c>
      <c r="C433" s="1" t="s">
        <v>67</v>
      </c>
      <c r="D433" s="1" t="s">
        <v>67</v>
      </c>
      <c r="E433" s="31" t="s">
        <v>165</v>
      </c>
      <c r="F433" s="2">
        <v>2200</v>
      </c>
      <c r="G433" s="2">
        <v>1</v>
      </c>
      <c r="H433" s="15">
        <f>תקן_מקור[[#This Row],[עלות פריט]]*תקן_מקור[[#This Row],[כמות]]</f>
        <v>2200</v>
      </c>
    </row>
    <row r="434" spans="1:8" x14ac:dyDescent="0.2">
      <c r="A434" s="27" t="s">
        <v>111</v>
      </c>
      <c r="B434" s="1">
        <v>30</v>
      </c>
      <c r="C434" s="1" t="s">
        <v>67</v>
      </c>
      <c r="D434" s="1" t="s">
        <v>67</v>
      </c>
      <c r="E434" s="31" t="s">
        <v>166</v>
      </c>
      <c r="F434" s="2">
        <v>550</v>
      </c>
      <c r="G434" s="2">
        <v>1</v>
      </c>
      <c r="H434" s="15">
        <f>תקן_מקור[[#This Row],[עלות פריט]]*תקן_מקור[[#This Row],[כמות]]</f>
        <v>550</v>
      </c>
    </row>
    <row r="435" spans="1:8" x14ac:dyDescent="0.2">
      <c r="A435" s="27" t="s">
        <v>111</v>
      </c>
      <c r="B435" s="1">
        <v>30</v>
      </c>
      <c r="C435" s="1" t="s">
        <v>67</v>
      </c>
      <c r="D435" s="1" t="s">
        <v>67</v>
      </c>
      <c r="E435" s="31" t="s">
        <v>167</v>
      </c>
      <c r="F435" s="2">
        <v>400</v>
      </c>
      <c r="G435" s="2">
        <v>1</v>
      </c>
      <c r="H435" s="15">
        <f>תקן_מקור[[#This Row],[עלות פריט]]*תקן_מקור[[#This Row],[כמות]]</f>
        <v>400</v>
      </c>
    </row>
    <row r="436" spans="1:8" x14ac:dyDescent="0.2">
      <c r="A436" s="27" t="s">
        <v>111</v>
      </c>
      <c r="B436" s="1">
        <v>30</v>
      </c>
      <c r="C436" s="1" t="s">
        <v>67</v>
      </c>
      <c r="D436" s="1" t="s">
        <v>67</v>
      </c>
      <c r="E436" s="31" t="s">
        <v>168</v>
      </c>
      <c r="F436" s="2">
        <v>600</v>
      </c>
      <c r="G436" s="2">
        <v>1</v>
      </c>
      <c r="H436" s="15">
        <f>תקן_מקור[[#This Row],[עלות פריט]]*תקן_מקור[[#This Row],[כמות]]</f>
        <v>600</v>
      </c>
    </row>
    <row r="437" spans="1:8" x14ac:dyDescent="0.2">
      <c r="A437" s="27" t="s">
        <v>111</v>
      </c>
      <c r="B437" s="1">
        <v>30</v>
      </c>
      <c r="C437" s="1" t="s">
        <v>67</v>
      </c>
      <c r="D437" s="1" t="s">
        <v>67</v>
      </c>
      <c r="E437" s="31" t="s">
        <v>169</v>
      </c>
      <c r="F437" s="2">
        <v>300</v>
      </c>
      <c r="G437" s="2">
        <v>1</v>
      </c>
      <c r="H437" s="15">
        <f>תקן_מקור[[#This Row],[עלות פריט]]*תקן_מקור[[#This Row],[כמות]]</f>
        <v>300</v>
      </c>
    </row>
    <row r="438" spans="1:8" x14ac:dyDescent="0.2">
      <c r="A438" s="27" t="s">
        <v>111</v>
      </c>
      <c r="B438" s="1">
        <v>30</v>
      </c>
      <c r="C438" s="1" t="s">
        <v>67</v>
      </c>
      <c r="D438" s="1" t="s">
        <v>67</v>
      </c>
      <c r="E438" s="31" t="s">
        <v>170</v>
      </c>
      <c r="F438" s="2">
        <v>900</v>
      </c>
      <c r="G438" s="2">
        <v>1</v>
      </c>
      <c r="H438" s="15">
        <f>תקן_מקור[[#This Row],[עלות פריט]]*תקן_מקור[[#This Row],[כמות]]</f>
        <v>900</v>
      </c>
    </row>
    <row r="439" spans="1:8" x14ac:dyDescent="0.2">
      <c r="A439" s="27" t="s">
        <v>111</v>
      </c>
      <c r="B439" s="1">
        <v>30</v>
      </c>
      <c r="C439" s="1" t="s">
        <v>67</v>
      </c>
      <c r="D439" s="1" t="s">
        <v>67</v>
      </c>
      <c r="E439" s="31" t="s">
        <v>171</v>
      </c>
      <c r="F439" s="2">
        <v>800</v>
      </c>
      <c r="G439" s="2">
        <v>1</v>
      </c>
      <c r="H439" s="15">
        <f>תקן_מקור[[#This Row],[עלות פריט]]*תקן_מקור[[#This Row],[כמות]]</f>
        <v>800</v>
      </c>
    </row>
    <row r="440" spans="1:8" x14ac:dyDescent="0.2">
      <c r="A440" s="27" t="s">
        <v>111</v>
      </c>
      <c r="B440" s="1">
        <v>30</v>
      </c>
      <c r="C440" s="1" t="s">
        <v>67</v>
      </c>
      <c r="D440" s="1" t="s">
        <v>67</v>
      </c>
      <c r="E440" s="31" t="s">
        <v>147</v>
      </c>
      <c r="F440" s="2">
        <v>150</v>
      </c>
      <c r="G440" s="2">
        <v>1</v>
      </c>
      <c r="H440" s="15">
        <f>תקן_מקור[[#This Row],[עלות פריט]]*תקן_מקור[[#This Row],[כמות]]</f>
        <v>150</v>
      </c>
    </row>
    <row r="441" spans="1:8" x14ac:dyDescent="0.2">
      <c r="A441" s="27" t="s">
        <v>111</v>
      </c>
      <c r="B441" s="1">
        <v>30</v>
      </c>
      <c r="C441" s="1" t="s">
        <v>67</v>
      </c>
      <c r="D441" s="1" t="s">
        <v>67</v>
      </c>
      <c r="E441" s="31" t="s">
        <v>149</v>
      </c>
      <c r="F441" s="2">
        <v>300</v>
      </c>
      <c r="G441" s="2">
        <v>1</v>
      </c>
      <c r="H441" s="15">
        <f>תקן_מקור[[#This Row],[עלות פריט]]*תקן_מקור[[#This Row],[כמות]]</f>
        <v>300</v>
      </c>
    </row>
    <row r="442" spans="1:8" x14ac:dyDescent="0.2">
      <c r="A442" s="27" t="s">
        <v>111</v>
      </c>
      <c r="B442" s="1">
        <v>30</v>
      </c>
      <c r="C442" s="1" t="s">
        <v>67</v>
      </c>
      <c r="D442" s="1" t="s">
        <v>67</v>
      </c>
      <c r="E442" s="31" t="s">
        <v>172</v>
      </c>
      <c r="F442" s="2">
        <v>350</v>
      </c>
      <c r="G442" s="2">
        <v>1</v>
      </c>
      <c r="H442" s="15">
        <f>תקן_מקור[[#This Row],[עלות פריט]]*תקן_מקור[[#This Row],[כמות]]</f>
        <v>350</v>
      </c>
    </row>
    <row r="443" spans="1:8" x14ac:dyDescent="0.2">
      <c r="A443" s="27" t="s">
        <v>111</v>
      </c>
      <c r="B443" s="1">
        <v>30</v>
      </c>
      <c r="C443" s="1" t="s">
        <v>67</v>
      </c>
      <c r="D443" s="1" t="s">
        <v>67</v>
      </c>
      <c r="E443" s="31" t="s">
        <v>173</v>
      </c>
      <c r="F443" s="2">
        <v>750</v>
      </c>
      <c r="G443" s="2">
        <v>1</v>
      </c>
      <c r="H443" s="15">
        <f>תקן_מקור[[#This Row],[עלות פריט]]*תקן_מקור[[#This Row],[כמות]]</f>
        <v>750</v>
      </c>
    </row>
    <row r="444" spans="1:8" x14ac:dyDescent="0.2">
      <c r="A444" s="27" t="s">
        <v>111</v>
      </c>
      <c r="B444" s="1">
        <v>30</v>
      </c>
      <c r="C444" s="1" t="s">
        <v>68</v>
      </c>
      <c r="D444" s="1" t="s">
        <v>143</v>
      </c>
      <c r="E444" s="31" t="s">
        <v>174</v>
      </c>
      <c r="F444" s="2">
        <v>2500</v>
      </c>
      <c r="G444" s="1">
        <v>1</v>
      </c>
      <c r="H444" s="15">
        <f>תקן_מקור[[#This Row],[עלות פריט]]*תקן_מקור[[#This Row],[כמות]]</f>
        <v>2500</v>
      </c>
    </row>
    <row r="445" spans="1:8" x14ac:dyDescent="0.2">
      <c r="A445" s="27" t="s">
        <v>111</v>
      </c>
      <c r="B445" s="1">
        <v>30</v>
      </c>
      <c r="C445" s="1" t="s">
        <v>68</v>
      </c>
      <c r="D445" s="1" t="s">
        <v>128</v>
      </c>
      <c r="E445" s="31" t="s">
        <v>175</v>
      </c>
      <c r="F445" s="2">
        <v>250</v>
      </c>
      <c r="G445" s="1">
        <v>1</v>
      </c>
      <c r="H445" s="15">
        <f>תקן_מקור[[#This Row],[עלות פריט]]*תקן_מקור[[#This Row],[כמות]]</f>
        <v>250</v>
      </c>
    </row>
    <row r="446" spans="1:8" x14ac:dyDescent="0.2">
      <c r="A446" s="27" t="s">
        <v>111</v>
      </c>
      <c r="B446" s="1">
        <v>30</v>
      </c>
      <c r="C446" s="1" t="s">
        <v>68</v>
      </c>
      <c r="D446" s="1" t="s">
        <v>143</v>
      </c>
      <c r="E446" s="31" t="s">
        <v>176</v>
      </c>
      <c r="F446" s="2">
        <v>3500</v>
      </c>
      <c r="G446" s="1">
        <v>1</v>
      </c>
      <c r="H446" s="15">
        <f>תקן_מקור[[#This Row],[עלות פריט]]*תקן_מקור[[#This Row],[כמות]]</f>
        <v>3500</v>
      </c>
    </row>
    <row r="447" spans="1:8" x14ac:dyDescent="0.2">
      <c r="A447" s="27" t="s">
        <v>111</v>
      </c>
      <c r="B447" s="1">
        <v>30</v>
      </c>
      <c r="C447" s="1" t="s">
        <v>68</v>
      </c>
      <c r="D447" s="1" t="s">
        <v>141</v>
      </c>
      <c r="E447" s="31" t="s">
        <v>177</v>
      </c>
      <c r="F447" s="2">
        <v>15000</v>
      </c>
      <c r="G447" s="1">
        <v>1</v>
      </c>
      <c r="H447" s="15">
        <f>תקן_מקור[[#This Row],[עלות פריט]]*תקן_מקור[[#This Row],[כמות]]</f>
        <v>15000</v>
      </c>
    </row>
    <row r="448" spans="1:8" x14ac:dyDescent="0.2">
      <c r="A448" s="27" t="s">
        <v>111</v>
      </c>
      <c r="B448" s="1">
        <v>30</v>
      </c>
      <c r="C448" s="1" t="s">
        <v>68</v>
      </c>
      <c r="D448" s="1" t="s">
        <v>118</v>
      </c>
      <c r="E448" s="31" t="s">
        <v>178</v>
      </c>
      <c r="F448" s="2">
        <v>650</v>
      </c>
      <c r="G448" s="1">
        <v>3</v>
      </c>
      <c r="H448" s="15">
        <f>תקן_מקור[[#This Row],[עלות פריט]]*תקן_מקור[[#This Row],[כמות]]</f>
        <v>1950</v>
      </c>
    </row>
    <row r="449" spans="1:8" x14ac:dyDescent="0.2">
      <c r="A449" s="27" t="s">
        <v>111</v>
      </c>
      <c r="B449" s="1">
        <v>30</v>
      </c>
      <c r="C449" s="1" t="s">
        <v>68</v>
      </c>
      <c r="D449" s="1" t="s">
        <v>120</v>
      </c>
      <c r="E449" s="31" t="s">
        <v>179</v>
      </c>
      <c r="F449" s="2">
        <v>2500</v>
      </c>
      <c r="G449" s="2">
        <v>1</v>
      </c>
      <c r="H449" s="15">
        <f>תקן_מקור[[#This Row],[עלות פריט]]*תקן_מקור[[#This Row],[כמות]]</f>
        <v>2500</v>
      </c>
    </row>
    <row r="450" spans="1:8" x14ac:dyDescent="0.2">
      <c r="A450" s="27" t="s">
        <v>111</v>
      </c>
      <c r="B450" s="1">
        <v>30</v>
      </c>
      <c r="C450" s="1" t="s">
        <v>68</v>
      </c>
      <c r="D450" s="1" t="s">
        <v>131</v>
      </c>
      <c r="E450" s="31" t="s">
        <v>180</v>
      </c>
      <c r="F450" s="2">
        <v>4500</v>
      </c>
      <c r="G450" s="2">
        <v>1</v>
      </c>
      <c r="H450" s="15">
        <f>תקן_מקור[[#This Row],[עלות פריט]]*תקן_מקור[[#This Row],[כמות]]</f>
        <v>4500</v>
      </c>
    </row>
    <row r="451" spans="1:8" x14ac:dyDescent="0.2">
      <c r="A451" s="27" t="s">
        <v>111</v>
      </c>
      <c r="B451" s="1">
        <v>30</v>
      </c>
      <c r="C451" s="1" t="s">
        <v>68</v>
      </c>
      <c r="D451" s="1" t="s">
        <v>128</v>
      </c>
      <c r="E451" s="31" t="s">
        <v>181</v>
      </c>
      <c r="F451" s="2">
        <v>250</v>
      </c>
      <c r="G451" s="1">
        <v>1</v>
      </c>
      <c r="H451" s="15">
        <f>תקן_מקור[[#This Row],[עלות פריט]]*תקן_מקור[[#This Row],[כמות]]</f>
        <v>250</v>
      </c>
    </row>
    <row r="452" spans="1:8" x14ac:dyDescent="0.2">
      <c r="A452" s="27" t="s">
        <v>111</v>
      </c>
      <c r="B452" s="1">
        <v>30</v>
      </c>
      <c r="C452" s="1" t="s">
        <v>69</v>
      </c>
      <c r="D452" s="29" t="s">
        <v>134</v>
      </c>
      <c r="E452" s="31" t="s">
        <v>182</v>
      </c>
      <c r="F452" s="2">
        <v>250</v>
      </c>
      <c r="G452" s="1">
        <v>1</v>
      </c>
      <c r="H452" s="15">
        <f>תקן_מקור[[#This Row],[עלות פריט]]*תקן_מקור[[#This Row],[כמות]]</f>
        <v>250</v>
      </c>
    </row>
    <row r="453" spans="1:8" x14ac:dyDescent="0.2">
      <c r="A453" s="27" t="s">
        <v>111</v>
      </c>
      <c r="B453" s="1">
        <v>30</v>
      </c>
      <c r="C453" s="1" t="s">
        <v>69</v>
      </c>
      <c r="D453" s="1" t="s">
        <v>134</v>
      </c>
      <c r="E453" s="31" t="s">
        <v>183</v>
      </c>
      <c r="F453" s="2">
        <v>2500</v>
      </c>
      <c r="G453" s="1">
        <v>1</v>
      </c>
      <c r="H453" s="15">
        <f>תקן_מקור[[#This Row],[עלות פריט]]*תקן_מקור[[#This Row],[כמות]]</f>
        <v>2500</v>
      </c>
    </row>
    <row r="454" spans="1:8" x14ac:dyDescent="0.2">
      <c r="A454" s="27" t="s">
        <v>111</v>
      </c>
      <c r="B454" s="1">
        <v>30</v>
      </c>
      <c r="C454" s="1" t="s">
        <v>69</v>
      </c>
      <c r="D454" s="29" t="s">
        <v>69</v>
      </c>
      <c r="E454" s="31" t="s">
        <v>184</v>
      </c>
      <c r="F454" s="2">
        <v>350</v>
      </c>
      <c r="G454" s="1">
        <v>1</v>
      </c>
      <c r="H454" s="15">
        <f>תקן_מקור[[#This Row],[עלות פריט]]*תקן_מקור[[#This Row],[כמות]]</f>
        <v>350</v>
      </c>
    </row>
    <row r="455" spans="1:8" x14ac:dyDescent="0.2">
      <c r="A455" s="27" t="s">
        <v>111</v>
      </c>
      <c r="B455" s="1">
        <v>30</v>
      </c>
      <c r="C455" s="1" t="s">
        <v>69</v>
      </c>
      <c r="D455" s="29" t="s">
        <v>69</v>
      </c>
      <c r="E455" s="31" t="s">
        <v>185</v>
      </c>
      <c r="F455" s="2">
        <v>10000</v>
      </c>
      <c r="G455" s="1">
        <v>2</v>
      </c>
      <c r="H455" s="15">
        <f>תקן_מקור[[#This Row],[עלות פריט]]*תקן_מקור[[#This Row],[כמות]]</f>
        <v>20000</v>
      </c>
    </row>
    <row r="456" spans="1:8" x14ac:dyDescent="0.2">
      <c r="A456" s="27" t="s">
        <v>111</v>
      </c>
      <c r="B456" s="1">
        <v>30</v>
      </c>
      <c r="C456" s="1" t="s">
        <v>69</v>
      </c>
      <c r="D456" s="1" t="s">
        <v>69</v>
      </c>
      <c r="E456" s="32" t="s">
        <v>186</v>
      </c>
      <c r="F456" s="2">
        <v>250</v>
      </c>
      <c r="G456" s="2">
        <v>2</v>
      </c>
      <c r="H456" s="15">
        <f>תקן_מקור[[#This Row],[עלות פריט]]*תקן_מקור[[#This Row],[כמות]]</f>
        <v>500</v>
      </c>
    </row>
    <row r="457" spans="1:8" x14ac:dyDescent="0.2">
      <c r="A457" s="27" t="s">
        <v>111</v>
      </c>
      <c r="B457" s="1">
        <v>30</v>
      </c>
      <c r="C457" s="1" t="s">
        <v>70</v>
      </c>
      <c r="D457" s="1" t="s">
        <v>187</v>
      </c>
      <c r="E457" s="31" t="s">
        <v>188</v>
      </c>
      <c r="F457" s="2">
        <v>7500</v>
      </c>
      <c r="G457" s="2">
        <v>1</v>
      </c>
      <c r="H457" s="15">
        <f>תקן_מקור[[#This Row],[עלות פריט]]*תקן_מקור[[#This Row],[כמות]]</f>
        <v>7500</v>
      </c>
    </row>
    <row r="458" spans="1:8" x14ac:dyDescent="0.2">
      <c r="A458" s="27" t="s">
        <v>111</v>
      </c>
      <c r="B458" s="1">
        <v>30</v>
      </c>
      <c r="C458" s="1" t="s">
        <v>70</v>
      </c>
      <c r="D458" s="1" t="s">
        <v>187</v>
      </c>
      <c r="E458" s="31" t="s">
        <v>189</v>
      </c>
      <c r="F458" s="2">
        <v>1500</v>
      </c>
      <c r="G458" s="2">
        <v>1</v>
      </c>
      <c r="H458" s="15">
        <f>תקן_מקור[[#This Row],[עלות פריט]]*תקן_מקור[[#This Row],[כמות]]</f>
        <v>1500</v>
      </c>
    </row>
    <row r="459" spans="1:8" x14ac:dyDescent="0.2">
      <c r="A459" s="27" t="s">
        <v>111</v>
      </c>
      <c r="B459" s="1">
        <v>30</v>
      </c>
      <c r="C459" s="1" t="s">
        <v>70</v>
      </c>
      <c r="D459" s="1" t="s">
        <v>131</v>
      </c>
      <c r="E459" s="31" t="s">
        <v>190</v>
      </c>
      <c r="F459" s="2">
        <v>1000</v>
      </c>
      <c r="G459" s="2">
        <v>9</v>
      </c>
      <c r="H459" s="15">
        <f>תקן_מקור[[#This Row],[עלות פריט]]*תקן_מקור[[#This Row],[כמות]]</f>
        <v>9000</v>
      </c>
    </row>
    <row r="460" spans="1:8" x14ac:dyDescent="0.2">
      <c r="A460" s="27" t="s">
        <v>111</v>
      </c>
      <c r="B460" s="1">
        <v>30</v>
      </c>
      <c r="C460" s="1" t="s">
        <v>70</v>
      </c>
      <c r="D460" s="1" t="s">
        <v>191</v>
      </c>
      <c r="E460" s="31" t="s">
        <v>192</v>
      </c>
      <c r="F460" s="2">
        <v>3500</v>
      </c>
      <c r="G460" s="2">
        <v>1</v>
      </c>
      <c r="H460" s="15">
        <f>תקן_מקור[[#This Row],[עלות פריט]]*תקן_מקור[[#This Row],[כמות]]</f>
        <v>3500</v>
      </c>
    </row>
    <row r="461" spans="1:8" x14ac:dyDescent="0.2">
      <c r="A461" s="27" t="s">
        <v>111</v>
      </c>
      <c r="B461" s="1">
        <v>30</v>
      </c>
      <c r="C461" s="1" t="s">
        <v>70</v>
      </c>
      <c r="D461" s="1" t="s">
        <v>187</v>
      </c>
      <c r="E461" s="31" t="s">
        <v>193</v>
      </c>
      <c r="F461" s="2">
        <v>8500</v>
      </c>
      <c r="G461" s="2">
        <v>1</v>
      </c>
      <c r="H461" s="15">
        <f>תקן_מקור[[#This Row],[עלות פריט]]*תקן_מקור[[#This Row],[כמות]]</f>
        <v>8500</v>
      </c>
    </row>
    <row r="462" spans="1:8" x14ac:dyDescent="0.2">
      <c r="A462" s="27" t="s">
        <v>111</v>
      </c>
      <c r="B462" s="1">
        <v>30</v>
      </c>
      <c r="C462" s="1" t="s">
        <v>70</v>
      </c>
      <c r="D462" s="1" t="s">
        <v>187</v>
      </c>
      <c r="E462" s="31" t="s">
        <v>194</v>
      </c>
      <c r="F462" s="2">
        <v>17000</v>
      </c>
      <c r="G462" s="2">
        <v>0</v>
      </c>
      <c r="H462" s="15">
        <f>תקן_מקור[[#This Row],[עלות פריט]]*תקן_מקור[[#This Row],[כמות]]</f>
        <v>0</v>
      </c>
    </row>
    <row r="463" spans="1:8" x14ac:dyDescent="0.2">
      <c r="A463" s="27" t="s">
        <v>111</v>
      </c>
      <c r="B463" s="1">
        <v>30</v>
      </c>
      <c r="C463" s="1" t="s">
        <v>70</v>
      </c>
      <c r="D463" s="1" t="s">
        <v>187</v>
      </c>
      <c r="E463" s="31" t="s">
        <v>195</v>
      </c>
      <c r="F463" s="2">
        <v>5000</v>
      </c>
      <c r="G463" s="2">
        <v>1</v>
      </c>
      <c r="H463" s="15">
        <f>תקן_מקור[[#This Row],[עלות פריט]]*תקן_מקור[[#This Row],[כמות]]</f>
        <v>5000</v>
      </c>
    </row>
    <row r="464" spans="1:8" x14ac:dyDescent="0.2">
      <c r="A464" s="27" t="s">
        <v>111</v>
      </c>
      <c r="B464" s="1">
        <v>30</v>
      </c>
      <c r="C464" s="1" t="s">
        <v>70</v>
      </c>
      <c r="D464" s="1" t="s">
        <v>187</v>
      </c>
      <c r="E464" s="31" t="s">
        <v>196</v>
      </c>
      <c r="F464" s="2">
        <v>400</v>
      </c>
      <c r="G464" s="2">
        <v>4</v>
      </c>
      <c r="H464" s="15">
        <f>תקן_מקור[[#This Row],[עלות פריט]]*תקן_מקור[[#This Row],[כמות]]</f>
        <v>1600</v>
      </c>
    </row>
    <row r="465" spans="1:8" x14ac:dyDescent="0.2">
      <c r="A465" s="27" t="s">
        <v>111</v>
      </c>
      <c r="B465" s="1">
        <v>30</v>
      </c>
      <c r="C465" s="1" t="s">
        <v>70</v>
      </c>
      <c r="D465" s="29" t="s">
        <v>187</v>
      </c>
      <c r="E465" s="31" t="s">
        <v>197</v>
      </c>
      <c r="F465" s="2">
        <v>4500</v>
      </c>
      <c r="G465" s="1">
        <v>1</v>
      </c>
      <c r="H465" s="15">
        <f>תקן_מקור[[#This Row],[עלות פריט]]*תקן_מקור[[#This Row],[כמות]]</f>
        <v>4500</v>
      </c>
    </row>
    <row r="466" spans="1:8" x14ac:dyDescent="0.2">
      <c r="A466" s="27" t="s">
        <v>111</v>
      </c>
      <c r="B466" s="1">
        <v>30</v>
      </c>
      <c r="C466" s="1" t="s">
        <v>70</v>
      </c>
      <c r="D466" s="1" t="s">
        <v>187</v>
      </c>
      <c r="E466" s="31" t="s">
        <v>198</v>
      </c>
      <c r="F466" s="2">
        <v>8000</v>
      </c>
      <c r="G466" s="2">
        <v>1</v>
      </c>
      <c r="H466" s="15">
        <f>תקן_מקור[[#This Row],[עלות פריט]]*תקן_מקור[[#This Row],[כמות]]</f>
        <v>8000</v>
      </c>
    </row>
    <row r="467" spans="1:8" x14ac:dyDescent="0.2">
      <c r="A467" s="27" t="s">
        <v>111</v>
      </c>
      <c r="B467" s="1">
        <v>30</v>
      </c>
      <c r="C467" s="1" t="s">
        <v>70</v>
      </c>
      <c r="D467" s="1" t="s">
        <v>187</v>
      </c>
      <c r="E467" s="31" t="s">
        <v>199</v>
      </c>
      <c r="F467" s="2">
        <v>2500</v>
      </c>
      <c r="G467" s="2">
        <v>1</v>
      </c>
      <c r="H467" s="15">
        <f>תקן_מקור[[#This Row],[עלות פריט]]*תקן_מקור[[#This Row],[כמות]]</f>
        <v>2500</v>
      </c>
    </row>
    <row r="468" spans="1:8" x14ac:dyDescent="0.2">
      <c r="A468" s="27" t="s">
        <v>111</v>
      </c>
      <c r="B468" s="1">
        <v>30</v>
      </c>
      <c r="C468" s="1" t="s">
        <v>70</v>
      </c>
      <c r="D468" s="1" t="s">
        <v>200</v>
      </c>
      <c r="E468" s="31" t="s">
        <v>201</v>
      </c>
      <c r="F468" s="2">
        <v>150</v>
      </c>
      <c r="G468" s="2">
        <v>16</v>
      </c>
      <c r="H468" s="15">
        <f>תקן_מקור[[#This Row],[עלות פריט]]*תקן_מקור[[#This Row],[כמות]]</f>
        <v>2400</v>
      </c>
    </row>
    <row r="469" spans="1:8" x14ac:dyDescent="0.2">
      <c r="A469" s="27" t="s">
        <v>111</v>
      </c>
      <c r="B469" s="1">
        <v>30</v>
      </c>
      <c r="C469" s="1" t="s">
        <v>70</v>
      </c>
      <c r="D469" s="1" t="s">
        <v>187</v>
      </c>
      <c r="E469" s="31" t="s">
        <v>202</v>
      </c>
      <c r="F469" s="2">
        <v>9000</v>
      </c>
      <c r="G469" s="2">
        <v>1</v>
      </c>
      <c r="H469" s="15">
        <f>תקן_מקור[[#This Row],[עלות פריט]]*תקן_מקור[[#This Row],[כמות]]</f>
        <v>9000</v>
      </c>
    </row>
    <row r="470" spans="1:8" x14ac:dyDescent="0.2">
      <c r="A470" s="27" t="s">
        <v>111</v>
      </c>
      <c r="B470" s="1">
        <v>30</v>
      </c>
      <c r="C470" s="1" t="s">
        <v>70</v>
      </c>
      <c r="D470" s="1" t="s">
        <v>187</v>
      </c>
      <c r="E470" s="31" t="s">
        <v>203</v>
      </c>
      <c r="F470" s="2">
        <v>7700</v>
      </c>
      <c r="G470" s="2">
        <v>1</v>
      </c>
      <c r="H470" s="15">
        <f>תקן_מקור[[#This Row],[עלות פריט]]*תקן_מקור[[#This Row],[כמות]]</f>
        <v>7700</v>
      </c>
    </row>
    <row r="471" spans="1:8" x14ac:dyDescent="0.2">
      <c r="A471" s="27" t="s">
        <v>111</v>
      </c>
      <c r="B471" s="1">
        <v>30</v>
      </c>
      <c r="C471" s="1" t="s">
        <v>70</v>
      </c>
      <c r="D471" s="1" t="s">
        <v>187</v>
      </c>
      <c r="E471" s="31" t="s">
        <v>204</v>
      </c>
      <c r="F471" s="2">
        <v>10800</v>
      </c>
      <c r="G471" s="2">
        <v>0</v>
      </c>
      <c r="H471" s="15">
        <f>תקן_מקור[[#This Row],[עלות פריט]]*תקן_מקור[[#This Row],[כמות]]</f>
        <v>0</v>
      </c>
    </row>
    <row r="472" spans="1:8" x14ac:dyDescent="0.2">
      <c r="A472" s="27" t="s">
        <v>111</v>
      </c>
      <c r="B472" s="1">
        <v>30</v>
      </c>
      <c r="C472" s="1" t="s">
        <v>70</v>
      </c>
      <c r="D472" s="29" t="s">
        <v>187</v>
      </c>
      <c r="E472" s="31" t="s">
        <v>205</v>
      </c>
      <c r="F472" s="2">
        <v>3000</v>
      </c>
      <c r="G472" s="1">
        <v>1</v>
      </c>
      <c r="H472" s="15">
        <f>תקן_מקור[[#This Row],[עלות פריט]]*תקן_מקור[[#This Row],[כמות]]</f>
        <v>3000</v>
      </c>
    </row>
    <row r="473" spans="1:8" x14ac:dyDescent="0.2">
      <c r="A473" s="27" t="s">
        <v>111</v>
      </c>
      <c r="B473" s="1">
        <v>30</v>
      </c>
      <c r="C473" s="1" t="s">
        <v>70</v>
      </c>
      <c r="D473" s="1" t="s">
        <v>200</v>
      </c>
      <c r="E473" s="31" t="s">
        <v>206</v>
      </c>
      <c r="F473" s="2">
        <v>250</v>
      </c>
      <c r="G473" s="2">
        <v>10</v>
      </c>
      <c r="H473" s="15">
        <f>תקן_מקור[[#This Row],[עלות פריט]]*תקן_מקור[[#This Row],[כמות]]</f>
        <v>2500</v>
      </c>
    </row>
    <row r="474" spans="1:8" x14ac:dyDescent="0.2">
      <c r="A474" s="27" t="s">
        <v>111</v>
      </c>
      <c r="B474" s="1">
        <v>30</v>
      </c>
      <c r="C474" s="1" t="s">
        <v>70</v>
      </c>
      <c r="D474" s="1" t="s">
        <v>187</v>
      </c>
      <c r="E474" s="31" t="s">
        <v>207</v>
      </c>
      <c r="F474" s="2">
        <v>1000</v>
      </c>
      <c r="G474" s="2">
        <v>2</v>
      </c>
      <c r="H474" s="15">
        <f>תקן_מקור[[#This Row],[עלות פריט]]*תקן_מקור[[#This Row],[כמות]]</f>
        <v>2000</v>
      </c>
    </row>
    <row r="475" spans="1:8" x14ac:dyDescent="0.2">
      <c r="A475" s="27" t="s">
        <v>111</v>
      </c>
      <c r="B475" s="1">
        <v>30</v>
      </c>
      <c r="C475" s="1" t="s">
        <v>70</v>
      </c>
      <c r="D475" s="1" t="s">
        <v>187</v>
      </c>
      <c r="E475" s="31" t="s">
        <v>208</v>
      </c>
      <c r="F475" s="2">
        <v>500</v>
      </c>
      <c r="G475" s="2">
        <v>1</v>
      </c>
      <c r="H475" s="15">
        <f>תקן_מקור[[#This Row],[עלות פריט]]*תקן_מקור[[#This Row],[כמות]]</f>
        <v>500</v>
      </c>
    </row>
    <row r="476" spans="1:8" x14ac:dyDescent="0.2">
      <c r="A476" s="27" t="s">
        <v>111</v>
      </c>
      <c r="B476" s="1">
        <v>30</v>
      </c>
      <c r="C476" s="1" t="s">
        <v>70</v>
      </c>
      <c r="D476" s="1" t="s">
        <v>187</v>
      </c>
      <c r="E476" s="31" t="s">
        <v>209</v>
      </c>
      <c r="F476" s="2">
        <v>15000</v>
      </c>
      <c r="G476" s="2">
        <v>1</v>
      </c>
      <c r="H476" s="15">
        <f>תקן_מקור[[#This Row],[עלות פריט]]*תקן_מקור[[#This Row],[כמות]]</f>
        <v>15000</v>
      </c>
    </row>
    <row r="477" spans="1:8" x14ac:dyDescent="0.2">
      <c r="A477" s="27" t="s">
        <v>111</v>
      </c>
      <c r="B477" s="1">
        <v>30</v>
      </c>
      <c r="C477" s="1" t="s">
        <v>70</v>
      </c>
      <c r="D477" s="29" t="s">
        <v>187</v>
      </c>
      <c r="E477" s="31" t="s">
        <v>210</v>
      </c>
      <c r="F477" s="2">
        <v>5000</v>
      </c>
      <c r="G477" s="1">
        <v>1</v>
      </c>
      <c r="H477" s="15">
        <f>תקן_מקור[[#This Row],[עלות פריט]]*תקן_מקור[[#This Row],[כמות]]</f>
        <v>5000</v>
      </c>
    </row>
    <row r="478" spans="1:8" x14ac:dyDescent="0.2">
      <c r="A478" s="27" t="s">
        <v>111</v>
      </c>
      <c r="B478" s="1">
        <v>30</v>
      </c>
      <c r="C478" s="1" t="s">
        <v>70</v>
      </c>
      <c r="D478" s="1" t="s">
        <v>200</v>
      </c>
      <c r="E478" s="31" t="s">
        <v>211</v>
      </c>
      <c r="F478" s="2">
        <v>1200</v>
      </c>
      <c r="G478" s="2">
        <v>2</v>
      </c>
      <c r="H478" s="15">
        <f>תקן_מקור[[#This Row],[עלות פריט]]*תקן_מקור[[#This Row],[כמות]]</f>
        <v>2400</v>
      </c>
    </row>
    <row r="479" spans="1:8" x14ac:dyDescent="0.2">
      <c r="A479" s="27" t="s">
        <v>111</v>
      </c>
      <c r="B479" s="1">
        <v>30</v>
      </c>
      <c r="C479" s="1" t="s">
        <v>70</v>
      </c>
      <c r="D479" s="1" t="s">
        <v>191</v>
      </c>
      <c r="E479" s="31" t="s">
        <v>212</v>
      </c>
      <c r="F479" s="2">
        <v>500</v>
      </c>
      <c r="G479" s="2">
        <v>1</v>
      </c>
      <c r="H479" s="15">
        <f>תקן_מקור[[#This Row],[עלות פריט]]*תקן_מקור[[#This Row],[כמות]]</f>
        <v>500</v>
      </c>
    </row>
    <row r="480" spans="1:8" x14ac:dyDescent="0.2">
      <c r="A480" s="27" t="s">
        <v>111</v>
      </c>
      <c r="B480" s="1">
        <v>30</v>
      </c>
      <c r="C480" s="1" t="s">
        <v>70</v>
      </c>
      <c r="D480" s="1" t="s">
        <v>187</v>
      </c>
      <c r="E480" s="31" t="s">
        <v>213</v>
      </c>
      <c r="F480" s="2">
        <v>4200</v>
      </c>
      <c r="G480" s="2">
        <v>1</v>
      </c>
      <c r="H480" s="15">
        <f>תקן_מקור[[#This Row],[עלות פריט]]*תקן_מקור[[#This Row],[כמות]]</f>
        <v>4200</v>
      </c>
    </row>
    <row r="481" spans="1:8" x14ac:dyDescent="0.2">
      <c r="A481" s="27" t="s">
        <v>111</v>
      </c>
      <c r="B481" s="1">
        <v>30</v>
      </c>
      <c r="C481" s="1" t="s">
        <v>70</v>
      </c>
      <c r="D481" s="1" t="s">
        <v>187</v>
      </c>
      <c r="E481" s="31" t="s">
        <v>214</v>
      </c>
      <c r="F481" s="2">
        <v>2500</v>
      </c>
      <c r="G481" s="2">
        <v>2</v>
      </c>
      <c r="H481" s="15">
        <f>תקן_מקור[[#This Row],[עלות פריט]]*תקן_מקור[[#This Row],[כמות]]</f>
        <v>5000</v>
      </c>
    </row>
    <row r="482" spans="1:8" x14ac:dyDescent="0.2">
      <c r="A482" s="27" t="s">
        <v>111</v>
      </c>
      <c r="B482" s="1">
        <v>30</v>
      </c>
      <c r="C482" s="1" t="s">
        <v>70</v>
      </c>
      <c r="D482" s="1" t="s">
        <v>187</v>
      </c>
      <c r="E482" s="31" t="s">
        <v>215</v>
      </c>
      <c r="F482" s="2">
        <v>3500</v>
      </c>
      <c r="G482" s="2">
        <v>2</v>
      </c>
      <c r="H482" s="15">
        <f>תקן_מקור[[#This Row],[עלות פריט]]*תקן_מקור[[#This Row],[כמות]]</f>
        <v>7000</v>
      </c>
    </row>
    <row r="483" spans="1:8" x14ac:dyDescent="0.2">
      <c r="A483" s="27" t="s">
        <v>111</v>
      </c>
      <c r="B483" s="1">
        <v>30</v>
      </c>
      <c r="C483" s="1" t="s">
        <v>70</v>
      </c>
      <c r="D483" s="1" t="s">
        <v>187</v>
      </c>
      <c r="E483" s="31" t="s">
        <v>216</v>
      </c>
      <c r="F483" s="2">
        <v>6500</v>
      </c>
      <c r="G483" s="2">
        <v>1</v>
      </c>
      <c r="H483" s="15">
        <f>תקן_מקור[[#This Row],[עלות פריט]]*תקן_מקור[[#This Row],[כמות]]</f>
        <v>6500</v>
      </c>
    </row>
    <row r="484" spans="1:8" x14ac:dyDescent="0.2">
      <c r="A484" s="27" t="s">
        <v>111</v>
      </c>
      <c r="B484" s="1">
        <v>30</v>
      </c>
      <c r="C484" s="1" t="s">
        <v>70</v>
      </c>
      <c r="D484" s="1" t="s">
        <v>187</v>
      </c>
      <c r="E484" s="31" t="s">
        <v>217</v>
      </c>
      <c r="F484" s="2">
        <v>1200</v>
      </c>
      <c r="G484" s="2">
        <v>1</v>
      </c>
      <c r="H484" s="15">
        <f>תקן_מקור[[#This Row],[עלות פריט]]*תקן_מקור[[#This Row],[כמות]]</f>
        <v>1200</v>
      </c>
    </row>
    <row r="485" spans="1:8" x14ac:dyDescent="0.2">
      <c r="A485" s="27" t="s">
        <v>111</v>
      </c>
      <c r="B485" s="1">
        <v>30</v>
      </c>
      <c r="C485" s="1" t="s">
        <v>70</v>
      </c>
      <c r="D485" s="29" t="s">
        <v>131</v>
      </c>
      <c r="E485" s="31" t="s">
        <v>218</v>
      </c>
      <c r="F485" s="2">
        <v>2500</v>
      </c>
      <c r="G485" s="1">
        <v>1</v>
      </c>
      <c r="H485" s="15">
        <f>תקן_מקור[[#This Row],[עלות פריט]]*תקן_מקור[[#This Row],[כמות]]</f>
        <v>2500</v>
      </c>
    </row>
    <row r="486" spans="1:8" x14ac:dyDescent="0.2">
      <c r="A486" s="27" t="s">
        <v>111</v>
      </c>
      <c r="B486" s="1">
        <v>30</v>
      </c>
      <c r="C486" s="1" t="s">
        <v>71</v>
      </c>
      <c r="D486" s="1" t="s">
        <v>113</v>
      </c>
      <c r="E486" s="31" t="s">
        <v>219</v>
      </c>
      <c r="F486" s="2">
        <v>600</v>
      </c>
      <c r="G486" s="1">
        <v>1</v>
      </c>
      <c r="H486" s="15">
        <f>תקן_מקור[[#This Row],[עלות פריט]]*תקן_מקור[[#This Row],[כמות]]</f>
        <v>600</v>
      </c>
    </row>
    <row r="487" spans="1:8" x14ac:dyDescent="0.2">
      <c r="A487" s="27" t="s">
        <v>111</v>
      </c>
      <c r="B487" s="1">
        <v>30</v>
      </c>
      <c r="C487" s="1" t="s">
        <v>71</v>
      </c>
      <c r="D487" s="1" t="s">
        <v>113</v>
      </c>
      <c r="E487" s="31" t="s">
        <v>220</v>
      </c>
      <c r="F487" s="2">
        <v>1200</v>
      </c>
      <c r="G487" s="2">
        <v>1</v>
      </c>
      <c r="H487" s="15">
        <f>תקן_מקור[[#This Row],[עלות פריט]]*תקן_מקור[[#This Row],[כמות]]</f>
        <v>1200</v>
      </c>
    </row>
    <row r="488" spans="1:8" x14ac:dyDescent="0.2">
      <c r="A488" s="27" t="s">
        <v>111</v>
      </c>
      <c r="B488" s="1">
        <v>30</v>
      </c>
      <c r="C488" s="1" t="s">
        <v>71</v>
      </c>
      <c r="D488" s="1" t="s">
        <v>124</v>
      </c>
      <c r="E488" s="31" t="s">
        <v>220</v>
      </c>
      <c r="F488" s="2">
        <v>1200</v>
      </c>
      <c r="G488" s="2">
        <v>1</v>
      </c>
      <c r="H488" s="15">
        <f>תקן_מקור[[#This Row],[עלות פריט]]*תקן_מקור[[#This Row],[כמות]]</f>
        <v>1200</v>
      </c>
    </row>
    <row r="489" spans="1:8" x14ac:dyDescent="0.2">
      <c r="A489" s="27" t="s">
        <v>111</v>
      </c>
      <c r="B489" s="1">
        <v>30</v>
      </c>
      <c r="C489" s="1" t="s">
        <v>71</v>
      </c>
      <c r="D489" s="1" t="s">
        <v>124</v>
      </c>
      <c r="E489" s="31" t="s">
        <v>221</v>
      </c>
      <c r="F489" s="2">
        <v>2500</v>
      </c>
      <c r="G489" s="2">
        <v>1</v>
      </c>
      <c r="H489" s="15">
        <f>תקן_מקור[[#This Row],[עלות פריט]]*תקן_מקור[[#This Row],[כמות]]</f>
        <v>2500</v>
      </c>
    </row>
    <row r="490" spans="1:8" x14ac:dyDescent="0.2">
      <c r="A490" s="27" t="s">
        <v>111</v>
      </c>
      <c r="B490" s="1">
        <v>30</v>
      </c>
      <c r="C490" s="1" t="s">
        <v>71</v>
      </c>
      <c r="D490" s="1" t="s">
        <v>124</v>
      </c>
      <c r="E490" s="31" t="s">
        <v>222</v>
      </c>
      <c r="F490" s="2">
        <v>3500</v>
      </c>
      <c r="G490" s="2">
        <v>2</v>
      </c>
      <c r="H490" s="15">
        <f>תקן_מקור[[#This Row],[עלות פריט]]*תקן_מקור[[#This Row],[כמות]]</f>
        <v>7000</v>
      </c>
    </row>
    <row r="491" spans="1:8" x14ac:dyDescent="0.2">
      <c r="A491" s="27" t="s">
        <v>111</v>
      </c>
      <c r="B491" s="1">
        <v>30</v>
      </c>
      <c r="C491" s="1" t="s">
        <v>71</v>
      </c>
      <c r="D491" s="1" t="s">
        <v>113</v>
      </c>
      <c r="E491" s="31" t="s">
        <v>223</v>
      </c>
      <c r="F491" s="2">
        <v>3500</v>
      </c>
      <c r="G491" s="2">
        <v>1</v>
      </c>
      <c r="H491" s="15">
        <f>תקן_מקור[[#This Row],[עלות פריט]]*תקן_מקור[[#This Row],[כמות]]</f>
        <v>3500</v>
      </c>
    </row>
    <row r="492" spans="1:8" x14ac:dyDescent="0.2">
      <c r="A492" s="27" t="s">
        <v>111</v>
      </c>
      <c r="B492" s="1">
        <v>30</v>
      </c>
      <c r="C492" s="1" t="s">
        <v>71</v>
      </c>
      <c r="D492" s="1" t="s">
        <v>134</v>
      </c>
      <c r="E492" s="31" t="s">
        <v>223</v>
      </c>
      <c r="F492" s="2">
        <v>3500</v>
      </c>
      <c r="G492" s="2">
        <v>1</v>
      </c>
      <c r="H492" s="15">
        <f>תקן_מקור[[#This Row],[עלות פריט]]*תקן_מקור[[#This Row],[כמות]]</f>
        <v>3500</v>
      </c>
    </row>
    <row r="493" spans="1:8" x14ac:dyDescent="0.2">
      <c r="A493" s="27" t="s">
        <v>111</v>
      </c>
      <c r="B493" s="1">
        <v>30</v>
      </c>
      <c r="C493" s="1" t="s">
        <v>72</v>
      </c>
      <c r="D493" s="29" t="s">
        <v>69</v>
      </c>
      <c r="E493" s="31" t="s">
        <v>224</v>
      </c>
      <c r="F493" s="2">
        <v>4500</v>
      </c>
      <c r="G493" s="1">
        <v>1</v>
      </c>
      <c r="H493" s="15">
        <f>תקן_מקור[[#This Row],[עלות פריט]]*תקן_מקור[[#This Row],[כמות]]</f>
        <v>4500</v>
      </c>
    </row>
    <row r="494" spans="1:8" x14ac:dyDescent="0.2">
      <c r="A494" s="27" t="s">
        <v>111</v>
      </c>
      <c r="B494" s="1">
        <v>30</v>
      </c>
      <c r="C494" s="1" t="s">
        <v>72</v>
      </c>
      <c r="D494" s="1" t="s">
        <v>124</v>
      </c>
      <c r="E494" s="31" t="s">
        <v>225</v>
      </c>
      <c r="F494" s="2">
        <v>2500</v>
      </c>
      <c r="G494" s="2">
        <v>1</v>
      </c>
      <c r="H494" s="15">
        <f>תקן_מקור[[#This Row],[עלות פריט]]*תקן_מקור[[#This Row],[כמות]]</f>
        <v>2500</v>
      </c>
    </row>
    <row r="495" spans="1:8" x14ac:dyDescent="0.2">
      <c r="A495" s="27" t="s">
        <v>111</v>
      </c>
      <c r="B495" s="1">
        <v>30</v>
      </c>
      <c r="C495" s="1" t="s">
        <v>72</v>
      </c>
      <c r="D495" s="1" t="s">
        <v>115</v>
      </c>
      <c r="E495" s="31" t="s">
        <v>225</v>
      </c>
      <c r="F495" s="2">
        <v>2500</v>
      </c>
      <c r="G495" s="2">
        <v>1</v>
      </c>
      <c r="H495" s="15">
        <f>תקן_מקור[[#This Row],[עלות פריט]]*תקן_מקור[[#This Row],[כמות]]</f>
        <v>2500</v>
      </c>
    </row>
    <row r="496" spans="1:8" x14ac:dyDescent="0.2">
      <c r="A496" s="27" t="s">
        <v>111</v>
      </c>
      <c r="B496" s="1">
        <v>30</v>
      </c>
      <c r="C496" s="1" t="s">
        <v>72</v>
      </c>
      <c r="D496" s="1" t="s">
        <v>133</v>
      </c>
      <c r="E496" s="31" t="s">
        <v>225</v>
      </c>
      <c r="F496" s="2">
        <v>2500</v>
      </c>
      <c r="G496" s="2">
        <v>1</v>
      </c>
      <c r="H496" s="15">
        <f>תקן_מקור[[#This Row],[עלות פריט]]*תקן_מקור[[#This Row],[כמות]]</f>
        <v>2500</v>
      </c>
    </row>
    <row r="497" spans="1:8" x14ac:dyDescent="0.2">
      <c r="A497" s="27" t="s">
        <v>111</v>
      </c>
      <c r="B497" s="1">
        <v>30</v>
      </c>
      <c r="C497" s="1" t="s">
        <v>72</v>
      </c>
      <c r="D497" s="1" t="s">
        <v>134</v>
      </c>
      <c r="E497" s="31" t="s">
        <v>225</v>
      </c>
      <c r="F497" s="2">
        <v>2500</v>
      </c>
      <c r="G497" s="2">
        <v>1</v>
      </c>
      <c r="H497" s="15">
        <f>תקן_מקור[[#This Row],[עלות פריט]]*תקן_מקור[[#This Row],[כמות]]</f>
        <v>2500</v>
      </c>
    </row>
    <row r="498" spans="1:8" x14ac:dyDescent="0.2">
      <c r="A498" s="27" t="s">
        <v>111</v>
      </c>
      <c r="B498" s="1">
        <v>30</v>
      </c>
      <c r="C498" s="1" t="s">
        <v>72</v>
      </c>
      <c r="D498" s="1" t="s">
        <v>120</v>
      </c>
      <c r="E498" s="31" t="s">
        <v>226</v>
      </c>
      <c r="F498" s="2">
        <v>5000</v>
      </c>
      <c r="G498" s="2">
        <v>1</v>
      </c>
      <c r="H498" s="15">
        <f>תקן_מקור[[#This Row],[עלות פריט]]*תקן_מקור[[#This Row],[כמות]]</f>
        <v>5000</v>
      </c>
    </row>
    <row r="499" spans="1:8" x14ac:dyDescent="0.2">
      <c r="A499" s="27" t="s">
        <v>111</v>
      </c>
      <c r="B499" s="1">
        <v>30</v>
      </c>
      <c r="C499" s="1" t="s">
        <v>72</v>
      </c>
      <c r="D499" s="1" t="s">
        <v>131</v>
      </c>
      <c r="E499" s="31" t="s">
        <v>226</v>
      </c>
      <c r="F499" s="2">
        <v>5000</v>
      </c>
      <c r="G499" s="2">
        <v>1</v>
      </c>
      <c r="H499" s="15">
        <f>תקן_מקור[[#This Row],[עלות פריט]]*תקן_מקור[[#This Row],[כמות]]</f>
        <v>5000</v>
      </c>
    </row>
    <row r="500" spans="1:8" x14ac:dyDescent="0.2">
      <c r="A500" s="27" t="s">
        <v>111</v>
      </c>
      <c r="B500" s="1">
        <v>30</v>
      </c>
      <c r="C500" s="1" t="s">
        <v>72</v>
      </c>
      <c r="D500" s="1" t="s">
        <v>131</v>
      </c>
      <c r="E500" s="31" t="s">
        <v>227</v>
      </c>
      <c r="F500" s="2">
        <v>8000</v>
      </c>
      <c r="G500" s="2">
        <v>0</v>
      </c>
      <c r="H500" s="15">
        <f>תקן_מקור[[#This Row],[עלות פריט]]*תקן_מקור[[#This Row],[כמות]]</f>
        <v>0</v>
      </c>
    </row>
    <row r="501" spans="1:8" x14ac:dyDescent="0.2">
      <c r="A501" s="27" t="s">
        <v>111</v>
      </c>
      <c r="B501" s="1">
        <v>30</v>
      </c>
      <c r="C501" s="1" t="s">
        <v>72</v>
      </c>
      <c r="D501" s="1" t="s">
        <v>72</v>
      </c>
      <c r="E501" s="31" t="s">
        <v>228</v>
      </c>
      <c r="F501" s="2">
        <v>900</v>
      </c>
      <c r="G501" s="2">
        <v>1</v>
      </c>
      <c r="H501" s="15">
        <f>תקן_מקור[[#This Row],[עלות פריט]]*תקן_מקור[[#This Row],[כמות]]</f>
        <v>900</v>
      </c>
    </row>
    <row r="502" spans="1:8" x14ac:dyDescent="0.2">
      <c r="A502" s="27" t="s">
        <v>111</v>
      </c>
      <c r="B502" s="1">
        <v>30</v>
      </c>
      <c r="C502" s="1" t="s">
        <v>72</v>
      </c>
      <c r="D502" s="1" t="s">
        <v>69</v>
      </c>
      <c r="E502" s="31" t="s">
        <v>229</v>
      </c>
      <c r="F502" s="2">
        <v>5000</v>
      </c>
      <c r="G502" s="2">
        <v>1</v>
      </c>
      <c r="H502" s="15">
        <f>תקן_מקור[[#This Row],[עלות פריט]]*תקן_מקור[[#This Row],[כמות]]</f>
        <v>5000</v>
      </c>
    </row>
    <row r="503" spans="1:8" x14ac:dyDescent="0.2">
      <c r="A503" s="27" t="s">
        <v>111</v>
      </c>
      <c r="B503" s="1">
        <v>30</v>
      </c>
      <c r="C503" s="1" t="s">
        <v>72</v>
      </c>
      <c r="D503" s="1" t="s">
        <v>72</v>
      </c>
      <c r="E503" s="31" t="s">
        <v>230</v>
      </c>
      <c r="F503" s="2">
        <v>5200</v>
      </c>
      <c r="G503" s="2">
        <v>1</v>
      </c>
      <c r="H503" s="15">
        <f>תקן_מקור[[#This Row],[עלות פריט]]*תקן_מקור[[#This Row],[כמות]]</f>
        <v>5200</v>
      </c>
    </row>
    <row r="504" spans="1:8" x14ac:dyDescent="0.2">
      <c r="A504" s="27" t="s">
        <v>111</v>
      </c>
      <c r="B504" s="1">
        <v>30</v>
      </c>
      <c r="C504" s="1" t="s">
        <v>72</v>
      </c>
      <c r="D504" s="1" t="s">
        <v>72</v>
      </c>
      <c r="E504" s="31" t="s">
        <v>231</v>
      </c>
      <c r="F504" s="2">
        <v>6100</v>
      </c>
      <c r="G504" s="2">
        <v>1</v>
      </c>
      <c r="H504" s="15">
        <f>תקן_מקור[[#This Row],[עלות פריט]]*תקן_מקור[[#This Row],[כמות]]</f>
        <v>6100</v>
      </c>
    </row>
    <row r="505" spans="1:8" x14ac:dyDescent="0.2">
      <c r="A505" s="27" t="s">
        <v>111</v>
      </c>
      <c r="B505" s="1">
        <v>30</v>
      </c>
      <c r="C505" s="1" t="s">
        <v>72</v>
      </c>
      <c r="D505" s="1" t="s">
        <v>72</v>
      </c>
      <c r="E505" s="31" t="s">
        <v>232</v>
      </c>
      <c r="F505" s="2">
        <v>5000</v>
      </c>
      <c r="G505" s="2">
        <v>1</v>
      </c>
      <c r="H505" s="15">
        <f>תקן_מקור[[#This Row],[עלות פריט]]*תקן_מקור[[#This Row],[כמות]]</f>
        <v>5000</v>
      </c>
    </row>
    <row r="506" spans="1:8" x14ac:dyDescent="0.2">
      <c r="A506" s="27" t="s">
        <v>111</v>
      </c>
      <c r="B506" s="1">
        <v>30</v>
      </c>
      <c r="C506" s="1" t="s">
        <v>73</v>
      </c>
      <c r="D506" s="1" t="s">
        <v>233</v>
      </c>
      <c r="E506" s="31" t="s">
        <v>156</v>
      </c>
      <c r="F506" s="2">
        <v>1000</v>
      </c>
      <c r="G506" s="2">
        <v>1</v>
      </c>
      <c r="H506" s="15">
        <f>תקן_מקור[[#This Row],[עלות פריט]]*תקן_מקור[[#This Row],[כמות]]</f>
        <v>1000</v>
      </c>
    </row>
    <row r="507" spans="1:8" x14ac:dyDescent="0.2">
      <c r="A507" s="27" t="s">
        <v>111</v>
      </c>
      <c r="B507" s="1">
        <v>30</v>
      </c>
      <c r="C507" s="1" t="s">
        <v>73</v>
      </c>
      <c r="D507" s="1" t="s">
        <v>141</v>
      </c>
      <c r="E507" s="31" t="s">
        <v>156</v>
      </c>
      <c r="F507" s="2">
        <v>1000</v>
      </c>
      <c r="G507" s="1">
        <v>1</v>
      </c>
      <c r="H507" s="15">
        <f>תקן_מקור[[#This Row],[עלות פריט]]*תקן_מקור[[#This Row],[כמות]]</f>
        <v>1000</v>
      </c>
    </row>
    <row r="508" spans="1:8" x14ac:dyDescent="0.2">
      <c r="A508" s="27" t="s">
        <v>111</v>
      </c>
      <c r="B508" s="1">
        <v>30</v>
      </c>
      <c r="C508" s="1" t="s">
        <v>73</v>
      </c>
      <c r="D508" s="1" t="s">
        <v>133</v>
      </c>
      <c r="E508" s="31" t="s">
        <v>156</v>
      </c>
      <c r="F508" s="2">
        <v>1000</v>
      </c>
      <c r="G508" s="2">
        <v>2</v>
      </c>
      <c r="H508" s="15">
        <f>תקן_מקור[[#This Row],[עלות פריט]]*תקן_מקור[[#This Row],[כמות]]</f>
        <v>2000</v>
      </c>
    </row>
    <row r="509" spans="1:8" x14ac:dyDescent="0.2">
      <c r="A509" s="27" t="s">
        <v>111</v>
      </c>
      <c r="B509" s="1">
        <v>30</v>
      </c>
      <c r="C509" s="1" t="s">
        <v>73</v>
      </c>
      <c r="D509" s="1" t="s">
        <v>126</v>
      </c>
      <c r="E509" s="31" t="s">
        <v>156</v>
      </c>
      <c r="F509" s="2">
        <v>1000</v>
      </c>
      <c r="G509" s="1">
        <v>1</v>
      </c>
      <c r="H509" s="15">
        <f>תקן_מקור[[#This Row],[עלות פריט]]*תקן_מקור[[#This Row],[כמות]]</f>
        <v>1000</v>
      </c>
    </row>
    <row r="510" spans="1:8" x14ac:dyDescent="0.2">
      <c r="A510" s="27" t="s">
        <v>111</v>
      </c>
      <c r="B510" s="1">
        <v>30</v>
      </c>
      <c r="C510" s="1" t="s">
        <v>73</v>
      </c>
      <c r="D510" s="1" t="s">
        <v>143</v>
      </c>
      <c r="E510" s="31" t="s">
        <v>156</v>
      </c>
      <c r="F510" s="2">
        <v>1000</v>
      </c>
      <c r="G510" s="1">
        <v>1</v>
      </c>
      <c r="H510" s="15">
        <f>תקן_מקור[[#This Row],[עלות פריט]]*תקן_מקור[[#This Row],[כמות]]</f>
        <v>1000</v>
      </c>
    </row>
    <row r="511" spans="1:8" x14ac:dyDescent="0.2">
      <c r="A511" s="27" t="s">
        <v>111</v>
      </c>
      <c r="B511" s="1">
        <v>30</v>
      </c>
      <c r="C511" s="1" t="s">
        <v>73</v>
      </c>
      <c r="D511" s="1" t="s">
        <v>113</v>
      </c>
      <c r="E511" s="31" t="s">
        <v>234</v>
      </c>
      <c r="F511" s="2">
        <v>1500</v>
      </c>
      <c r="G511" s="2">
        <v>1</v>
      </c>
      <c r="H511" s="15">
        <f>תקן_מקור[[#This Row],[עלות פריט]]*תקן_מקור[[#This Row],[כמות]]</f>
        <v>1500</v>
      </c>
    </row>
    <row r="512" spans="1:8" x14ac:dyDescent="0.2">
      <c r="A512" s="27" t="s">
        <v>111</v>
      </c>
      <c r="B512" s="1">
        <v>30</v>
      </c>
      <c r="C512" s="1" t="s">
        <v>73</v>
      </c>
      <c r="D512" s="1" t="s">
        <v>124</v>
      </c>
      <c r="E512" s="31" t="s">
        <v>234</v>
      </c>
      <c r="F512" s="2">
        <v>1500</v>
      </c>
      <c r="G512" s="2">
        <v>1</v>
      </c>
      <c r="H512" s="15">
        <f>תקן_מקור[[#This Row],[עלות פריט]]*תקן_מקור[[#This Row],[כמות]]</f>
        <v>1500</v>
      </c>
    </row>
    <row r="513" spans="1:8" x14ac:dyDescent="0.2">
      <c r="A513" s="27" t="s">
        <v>111</v>
      </c>
      <c r="B513" s="1">
        <v>30</v>
      </c>
      <c r="C513" s="1" t="s">
        <v>73</v>
      </c>
      <c r="D513" s="1" t="s">
        <v>115</v>
      </c>
      <c r="E513" s="31" t="s">
        <v>234</v>
      </c>
      <c r="F513" s="2">
        <v>1500</v>
      </c>
      <c r="G513" s="2">
        <v>1</v>
      </c>
      <c r="H513" s="15">
        <f>תקן_מקור[[#This Row],[עלות פריט]]*תקן_מקור[[#This Row],[כמות]]</f>
        <v>1500</v>
      </c>
    </row>
    <row r="514" spans="1:8" x14ac:dyDescent="0.2">
      <c r="A514" s="27" t="s">
        <v>111</v>
      </c>
      <c r="B514" s="1">
        <v>30</v>
      </c>
      <c r="C514" s="1" t="s">
        <v>73</v>
      </c>
      <c r="D514" s="1" t="s">
        <v>134</v>
      </c>
      <c r="E514" s="31" t="s">
        <v>234</v>
      </c>
      <c r="F514" s="2">
        <v>1500</v>
      </c>
      <c r="G514" s="2">
        <v>2</v>
      </c>
      <c r="H514" s="15">
        <f>תקן_מקור[[#This Row],[עלות פריט]]*תקן_מקור[[#This Row],[כמות]]</f>
        <v>3000</v>
      </c>
    </row>
    <row r="515" spans="1:8" x14ac:dyDescent="0.2">
      <c r="A515" s="27" t="s">
        <v>111</v>
      </c>
      <c r="B515" s="1">
        <v>30</v>
      </c>
      <c r="C515" s="1" t="s">
        <v>73</v>
      </c>
      <c r="D515" s="29" t="s">
        <v>113</v>
      </c>
      <c r="E515" s="31" t="s">
        <v>235</v>
      </c>
      <c r="F515" s="2">
        <v>1500</v>
      </c>
      <c r="G515" s="1">
        <v>1</v>
      </c>
      <c r="H515" s="15">
        <f>תקן_מקור[[#This Row],[עלות פריט]]*תקן_מקור[[#This Row],[כמות]]</f>
        <v>1500</v>
      </c>
    </row>
    <row r="516" spans="1:8" x14ac:dyDescent="0.2">
      <c r="A516" s="27" t="s">
        <v>111</v>
      </c>
      <c r="B516" s="1">
        <v>30</v>
      </c>
      <c r="C516" s="1" t="s">
        <v>73</v>
      </c>
      <c r="D516" s="1" t="s">
        <v>236</v>
      </c>
      <c r="E516" s="31" t="s">
        <v>237</v>
      </c>
      <c r="F516" s="2">
        <v>1000</v>
      </c>
      <c r="G516" s="1">
        <v>1</v>
      </c>
      <c r="H516" s="15">
        <f>תקן_מקור[[#This Row],[עלות פריט]]*תקן_מקור[[#This Row],[כמות]]</f>
        <v>1000</v>
      </c>
    </row>
    <row r="517" spans="1:8" x14ac:dyDescent="0.2">
      <c r="A517" s="27" t="s">
        <v>111</v>
      </c>
      <c r="B517" s="1">
        <v>30</v>
      </c>
      <c r="C517" s="1" t="s">
        <v>73</v>
      </c>
      <c r="D517" s="1" t="s">
        <v>116</v>
      </c>
      <c r="E517" s="31" t="s">
        <v>237</v>
      </c>
      <c r="F517" s="2">
        <v>1000</v>
      </c>
      <c r="G517" s="1">
        <v>1</v>
      </c>
      <c r="H517" s="15">
        <f>תקן_מקור[[#This Row],[עלות פריט]]*תקן_מקור[[#This Row],[כמות]]</f>
        <v>1000</v>
      </c>
    </row>
    <row r="518" spans="1:8" x14ac:dyDescent="0.2">
      <c r="A518" s="27" t="s">
        <v>111</v>
      </c>
      <c r="B518" s="1">
        <v>30</v>
      </c>
      <c r="C518" s="1" t="s">
        <v>73</v>
      </c>
      <c r="D518" s="1" t="s">
        <v>113</v>
      </c>
      <c r="E518" s="31" t="s">
        <v>238</v>
      </c>
      <c r="F518" s="2">
        <v>1200</v>
      </c>
      <c r="G518" s="2">
        <v>1</v>
      </c>
      <c r="H518" s="15">
        <f>תקן_מקור[[#This Row],[עלות פריט]]*תקן_מקור[[#This Row],[כמות]]</f>
        <v>1200</v>
      </c>
    </row>
    <row r="519" spans="1:8" x14ac:dyDescent="0.2">
      <c r="A519" s="27" t="s">
        <v>111</v>
      </c>
      <c r="B519" s="1">
        <v>30</v>
      </c>
      <c r="C519" s="1" t="s">
        <v>73</v>
      </c>
      <c r="D519" s="1" t="s">
        <v>115</v>
      </c>
      <c r="E519" s="31" t="s">
        <v>238</v>
      </c>
      <c r="F519" s="2">
        <v>1200</v>
      </c>
      <c r="G519" s="2">
        <v>1</v>
      </c>
      <c r="H519" s="15">
        <f>תקן_מקור[[#This Row],[עלות פריט]]*תקן_מקור[[#This Row],[כמות]]</f>
        <v>1200</v>
      </c>
    </row>
    <row r="520" spans="1:8" x14ac:dyDescent="0.2">
      <c r="A520" s="27" t="s">
        <v>111</v>
      </c>
      <c r="B520" s="1">
        <v>30</v>
      </c>
      <c r="C520" s="1" t="s">
        <v>73</v>
      </c>
      <c r="D520" s="1" t="s">
        <v>134</v>
      </c>
      <c r="E520" s="31" t="s">
        <v>239</v>
      </c>
      <c r="F520" s="2">
        <v>400</v>
      </c>
      <c r="G520" s="2">
        <v>1</v>
      </c>
      <c r="H520" s="15">
        <f>תקן_מקור[[#This Row],[עלות פריט]]*תקן_מקור[[#This Row],[כמות]]</f>
        <v>400</v>
      </c>
    </row>
    <row r="521" spans="1:8" ht="15" customHeight="1" x14ac:dyDescent="0.2">
      <c r="A521" s="27" t="s">
        <v>111</v>
      </c>
      <c r="B521" s="1">
        <v>30</v>
      </c>
      <c r="C521" s="1" t="s">
        <v>73</v>
      </c>
      <c r="D521" s="1" t="s">
        <v>133</v>
      </c>
      <c r="E521" s="31" t="s">
        <v>157</v>
      </c>
      <c r="F521" s="2">
        <v>2500</v>
      </c>
      <c r="G521" s="2">
        <v>1</v>
      </c>
      <c r="H521" s="15">
        <f>תקן_מקור[[#This Row],[עלות פריט]]*תקן_מקור[[#This Row],[כמות]]</f>
        <v>2500</v>
      </c>
    </row>
    <row r="522" spans="1:8" x14ac:dyDescent="0.2">
      <c r="A522" s="27" t="s">
        <v>111</v>
      </c>
      <c r="B522" s="1">
        <v>30</v>
      </c>
      <c r="C522" s="1" t="s">
        <v>73</v>
      </c>
      <c r="D522" s="1" t="s">
        <v>134</v>
      </c>
      <c r="E522" s="31" t="s">
        <v>157</v>
      </c>
      <c r="F522" s="2">
        <v>2500</v>
      </c>
      <c r="G522" s="2">
        <v>2</v>
      </c>
      <c r="H522" s="15">
        <f>תקן_מקור[[#This Row],[עלות פריט]]*תקן_מקור[[#This Row],[כמות]]</f>
        <v>5000</v>
      </c>
    </row>
    <row r="523" spans="1:8" x14ac:dyDescent="0.2">
      <c r="A523" s="27" t="s">
        <v>111</v>
      </c>
      <c r="B523" s="1">
        <v>30</v>
      </c>
      <c r="C523" s="1" t="s">
        <v>73</v>
      </c>
      <c r="D523" s="1" t="s">
        <v>113</v>
      </c>
      <c r="E523" s="31" t="s">
        <v>240</v>
      </c>
      <c r="F523" s="2">
        <v>900</v>
      </c>
      <c r="G523" s="2">
        <v>2</v>
      </c>
      <c r="H523" s="15">
        <f>תקן_מקור[[#This Row],[עלות פריט]]*תקן_מקור[[#This Row],[כמות]]</f>
        <v>1800</v>
      </c>
    </row>
    <row r="524" spans="1:8" x14ac:dyDescent="0.2">
      <c r="A524" s="27" t="s">
        <v>111</v>
      </c>
      <c r="B524" s="1">
        <v>30</v>
      </c>
      <c r="C524" s="1" t="s">
        <v>73</v>
      </c>
      <c r="D524" s="1" t="s">
        <v>134</v>
      </c>
      <c r="E524" s="31" t="s">
        <v>240</v>
      </c>
      <c r="F524" s="2">
        <v>900</v>
      </c>
      <c r="G524" s="2">
        <v>1</v>
      </c>
      <c r="H524" s="15">
        <f>תקן_מקור[[#This Row],[עלות פריט]]*תקן_מקור[[#This Row],[כמות]]</f>
        <v>900</v>
      </c>
    </row>
    <row r="525" spans="1:8" x14ac:dyDescent="0.2">
      <c r="A525" s="27" t="s">
        <v>111</v>
      </c>
      <c r="B525" s="1">
        <v>30</v>
      </c>
      <c r="C525" s="1" t="s">
        <v>73</v>
      </c>
      <c r="D525" s="1" t="s">
        <v>120</v>
      </c>
      <c r="E525" s="31" t="s">
        <v>241</v>
      </c>
      <c r="F525" s="2">
        <v>1500</v>
      </c>
      <c r="G525" s="2">
        <v>1</v>
      </c>
      <c r="H525" s="15">
        <f>תקן_מקור[[#This Row],[עלות פריט]]*תקן_מקור[[#This Row],[כמות]]</f>
        <v>1500</v>
      </c>
    </row>
    <row r="526" spans="1:8" x14ac:dyDescent="0.2">
      <c r="A526" s="27" t="s">
        <v>111</v>
      </c>
      <c r="B526" s="1">
        <v>30</v>
      </c>
      <c r="C526" s="1" t="s">
        <v>73</v>
      </c>
      <c r="D526" s="1" t="s">
        <v>133</v>
      </c>
      <c r="E526" s="31" t="s">
        <v>241</v>
      </c>
      <c r="F526" s="2">
        <v>1500</v>
      </c>
      <c r="G526" s="2">
        <v>1</v>
      </c>
      <c r="H526" s="15">
        <f>תקן_מקור[[#This Row],[עלות פריט]]*תקן_מקור[[#This Row],[כמות]]</f>
        <v>1500</v>
      </c>
    </row>
    <row r="527" spans="1:8" x14ac:dyDescent="0.2">
      <c r="A527" s="27" t="s">
        <v>111</v>
      </c>
      <c r="B527" s="1">
        <v>30</v>
      </c>
      <c r="C527" s="1" t="s">
        <v>73</v>
      </c>
      <c r="D527" s="1" t="s">
        <v>128</v>
      </c>
      <c r="E527" s="31" t="s">
        <v>242</v>
      </c>
      <c r="F527" s="2">
        <v>350</v>
      </c>
      <c r="G527" s="1">
        <v>1</v>
      </c>
      <c r="H527" s="15">
        <f>תקן_מקור[[#This Row],[עלות פריט]]*תקן_מקור[[#This Row],[כמות]]</f>
        <v>350</v>
      </c>
    </row>
    <row r="528" spans="1:8" x14ac:dyDescent="0.2">
      <c r="A528" s="27" t="s">
        <v>111</v>
      </c>
      <c r="B528" s="1">
        <v>30</v>
      </c>
      <c r="C528" s="1" t="s">
        <v>73</v>
      </c>
      <c r="D528" s="1" t="s">
        <v>113</v>
      </c>
      <c r="E528" s="31" t="s">
        <v>243</v>
      </c>
      <c r="F528" s="2">
        <v>15000</v>
      </c>
      <c r="G528" s="2">
        <v>1</v>
      </c>
      <c r="H528" s="15">
        <f>תקן_מקור[[#This Row],[עלות פריט]]*תקן_מקור[[#This Row],[כמות]]</f>
        <v>15000</v>
      </c>
    </row>
    <row r="529" spans="1:8" x14ac:dyDescent="0.2">
      <c r="A529" s="27" t="s">
        <v>111</v>
      </c>
      <c r="B529" s="1">
        <v>30</v>
      </c>
      <c r="C529" s="1" t="s">
        <v>73</v>
      </c>
      <c r="D529" s="1" t="s">
        <v>69</v>
      </c>
      <c r="E529" s="31" t="s">
        <v>244</v>
      </c>
      <c r="F529" s="2">
        <v>375</v>
      </c>
      <c r="G529" s="2">
        <v>20</v>
      </c>
      <c r="H529" s="15">
        <f>תקן_מקור[[#This Row],[עלות פריט]]*תקן_מקור[[#This Row],[כמות]]</f>
        <v>7500</v>
      </c>
    </row>
    <row r="530" spans="1:8" x14ac:dyDescent="0.2">
      <c r="A530" s="27" t="s">
        <v>111</v>
      </c>
      <c r="B530" s="1">
        <v>30</v>
      </c>
      <c r="C530" s="1" t="s">
        <v>73</v>
      </c>
      <c r="D530" s="1" t="s">
        <v>141</v>
      </c>
      <c r="E530" s="31" t="s">
        <v>245</v>
      </c>
      <c r="F530" s="2">
        <v>600</v>
      </c>
      <c r="G530" s="1">
        <v>1</v>
      </c>
      <c r="H530" s="15">
        <f>תקן_מקור[[#This Row],[עלות פריט]]*תקן_מקור[[#This Row],[כמות]]</f>
        <v>600</v>
      </c>
    </row>
    <row r="531" spans="1:8" x14ac:dyDescent="0.2">
      <c r="A531" s="27" t="s">
        <v>111</v>
      </c>
      <c r="B531" s="1">
        <v>30</v>
      </c>
      <c r="C531" s="1" t="s">
        <v>73</v>
      </c>
      <c r="D531" s="1" t="s">
        <v>133</v>
      </c>
      <c r="E531" s="31" t="s">
        <v>245</v>
      </c>
      <c r="F531" s="2">
        <v>600</v>
      </c>
      <c r="G531" s="2">
        <v>3</v>
      </c>
      <c r="H531" s="15">
        <f>תקן_מקור[[#This Row],[עלות פריט]]*תקן_מקור[[#This Row],[כמות]]</f>
        <v>1800</v>
      </c>
    </row>
    <row r="532" spans="1:8" x14ac:dyDescent="0.2">
      <c r="A532" s="27" t="s">
        <v>111</v>
      </c>
      <c r="B532" s="1">
        <v>30</v>
      </c>
      <c r="C532" s="1" t="s">
        <v>73</v>
      </c>
      <c r="D532" s="1" t="s">
        <v>126</v>
      </c>
      <c r="E532" s="31" t="s">
        <v>245</v>
      </c>
      <c r="F532" s="2">
        <v>600</v>
      </c>
      <c r="G532" s="1">
        <v>4</v>
      </c>
      <c r="H532" s="15">
        <f>תקן_מקור[[#This Row],[עלות פריט]]*תקן_מקור[[#This Row],[כמות]]</f>
        <v>2400</v>
      </c>
    </row>
    <row r="533" spans="1:8" x14ac:dyDescent="0.2">
      <c r="A533" s="27" t="s">
        <v>111</v>
      </c>
      <c r="B533" s="1">
        <v>30</v>
      </c>
      <c r="C533" s="1" t="s">
        <v>73</v>
      </c>
      <c r="D533" s="1" t="s">
        <v>113</v>
      </c>
      <c r="E533" s="31" t="s">
        <v>246</v>
      </c>
      <c r="F533" s="2">
        <v>800</v>
      </c>
      <c r="G533" s="2">
        <v>1</v>
      </c>
      <c r="H533" s="15">
        <f>תקן_מקור[[#This Row],[עלות פריט]]*תקן_מקור[[#This Row],[כמות]]</f>
        <v>800</v>
      </c>
    </row>
    <row r="534" spans="1:8" x14ac:dyDescent="0.2">
      <c r="A534" s="27" t="s">
        <v>111</v>
      </c>
      <c r="B534" s="1">
        <v>30</v>
      </c>
      <c r="C534" s="1" t="s">
        <v>73</v>
      </c>
      <c r="D534" s="1" t="s">
        <v>124</v>
      </c>
      <c r="E534" s="31" t="s">
        <v>246</v>
      </c>
      <c r="F534" s="2">
        <v>1400</v>
      </c>
      <c r="G534" s="2">
        <v>0</v>
      </c>
      <c r="H534" s="15">
        <f>תקן_מקור[[#This Row],[עלות פריט]]*תקן_מקור[[#This Row],[כמות]]</f>
        <v>0</v>
      </c>
    </row>
    <row r="535" spans="1:8" x14ac:dyDescent="0.2">
      <c r="A535" s="27" t="s">
        <v>111</v>
      </c>
      <c r="B535" s="1">
        <v>30</v>
      </c>
      <c r="C535" s="1" t="s">
        <v>73</v>
      </c>
      <c r="D535" s="1" t="s">
        <v>134</v>
      </c>
      <c r="E535" s="31" t="s">
        <v>246</v>
      </c>
      <c r="F535" s="2">
        <v>800</v>
      </c>
      <c r="G535" s="2">
        <v>1</v>
      </c>
      <c r="H535" s="15">
        <f>תקן_מקור[[#This Row],[עלות פריט]]*תקן_מקור[[#This Row],[כמות]]</f>
        <v>800</v>
      </c>
    </row>
    <row r="536" spans="1:8" x14ac:dyDescent="0.2">
      <c r="A536" s="27" t="s">
        <v>111</v>
      </c>
      <c r="B536" s="1">
        <v>30</v>
      </c>
      <c r="C536" s="1" t="s">
        <v>73</v>
      </c>
      <c r="D536" s="1" t="s">
        <v>143</v>
      </c>
      <c r="E536" s="31" t="s">
        <v>246</v>
      </c>
      <c r="F536" s="2">
        <v>1200</v>
      </c>
      <c r="G536" s="1">
        <v>1</v>
      </c>
      <c r="H536" s="15">
        <f>תקן_מקור[[#This Row],[עלות פריט]]*תקן_מקור[[#This Row],[כמות]]</f>
        <v>1200</v>
      </c>
    </row>
    <row r="537" spans="1:8" x14ac:dyDescent="0.2">
      <c r="A537" s="27" t="s">
        <v>111</v>
      </c>
      <c r="B537" s="1">
        <v>30</v>
      </c>
      <c r="C537" s="1" t="s">
        <v>73</v>
      </c>
      <c r="D537" s="1" t="s">
        <v>120</v>
      </c>
      <c r="E537" s="31" t="s">
        <v>247</v>
      </c>
      <c r="F537" s="2">
        <v>750</v>
      </c>
      <c r="G537" s="2">
        <v>3</v>
      </c>
      <c r="H537" s="15">
        <f>תקן_מקור[[#This Row],[עלות פריט]]*תקן_מקור[[#This Row],[כמות]]</f>
        <v>2250</v>
      </c>
    </row>
    <row r="538" spans="1:8" x14ac:dyDescent="0.2">
      <c r="A538" s="27" t="s">
        <v>111</v>
      </c>
      <c r="B538" s="1">
        <v>30</v>
      </c>
      <c r="C538" s="1" t="s">
        <v>73</v>
      </c>
      <c r="D538" s="1" t="s">
        <v>233</v>
      </c>
      <c r="E538" s="31" t="s">
        <v>248</v>
      </c>
      <c r="F538" s="2">
        <v>2000</v>
      </c>
      <c r="G538" s="2">
        <v>2</v>
      </c>
      <c r="H538" s="15">
        <f>תקן_מקור[[#This Row],[עלות פריט]]*תקן_מקור[[#This Row],[כמות]]</f>
        <v>4000</v>
      </c>
    </row>
    <row r="539" spans="1:8" x14ac:dyDescent="0.2">
      <c r="A539" s="27" t="s">
        <v>111</v>
      </c>
      <c r="B539" s="1">
        <v>30</v>
      </c>
      <c r="C539" s="1" t="s">
        <v>73</v>
      </c>
      <c r="D539" s="1" t="s">
        <v>233</v>
      </c>
      <c r="E539" s="31" t="s">
        <v>249</v>
      </c>
      <c r="F539" s="2">
        <v>4000</v>
      </c>
      <c r="G539" s="2">
        <v>1</v>
      </c>
      <c r="H539" s="15">
        <f>תקן_מקור[[#This Row],[עלות פריט]]*תקן_מקור[[#This Row],[כמות]]</f>
        <v>4000</v>
      </c>
    </row>
    <row r="540" spans="1:8" x14ac:dyDescent="0.2">
      <c r="A540" s="27" t="s">
        <v>111</v>
      </c>
      <c r="B540" s="1">
        <v>30</v>
      </c>
      <c r="C540" s="1" t="s">
        <v>73</v>
      </c>
      <c r="D540" s="1" t="s">
        <v>131</v>
      </c>
      <c r="E540" s="31" t="s">
        <v>250</v>
      </c>
      <c r="F540" s="2">
        <v>650</v>
      </c>
      <c r="G540" s="2">
        <v>35</v>
      </c>
      <c r="H540" s="15">
        <f>תקן_מקור[[#This Row],[עלות פריט]]*תקן_מקור[[#This Row],[כמות]]</f>
        <v>22750</v>
      </c>
    </row>
    <row r="541" spans="1:8" x14ac:dyDescent="0.2">
      <c r="A541" s="27" t="s">
        <v>111</v>
      </c>
      <c r="B541" s="1">
        <v>30</v>
      </c>
      <c r="C541" s="1" t="s">
        <v>73</v>
      </c>
      <c r="D541" s="29" t="s">
        <v>69</v>
      </c>
      <c r="E541" s="31" t="s">
        <v>251</v>
      </c>
      <c r="F541" s="2">
        <v>1200</v>
      </c>
      <c r="G541" s="1">
        <v>1</v>
      </c>
      <c r="H541" s="15">
        <f>תקן_מקור[[#This Row],[עלות פריט]]*תקן_מקור[[#This Row],[כמות]]</f>
        <v>1200</v>
      </c>
    </row>
    <row r="542" spans="1:8" x14ac:dyDescent="0.2">
      <c r="A542" s="27" t="s">
        <v>111</v>
      </c>
      <c r="B542" s="1">
        <v>30</v>
      </c>
      <c r="C542" s="1" t="s">
        <v>73</v>
      </c>
      <c r="D542" s="1" t="s">
        <v>122</v>
      </c>
      <c r="E542" s="31" t="s">
        <v>252</v>
      </c>
      <c r="F542" s="2">
        <v>200</v>
      </c>
      <c r="G542" s="2">
        <v>6</v>
      </c>
      <c r="H542" s="15">
        <f>תקן_מקור[[#This Row],[עלות פריט]]*תקן_מקור[[#This Row],[כמות]]</f>
        <v>1200</v>
      </c>
    </row>
    <row r="543" spans="1:8" x14ac:dyDescent="0.2">
      <c r="A543" s="27" t="s">
        <v>111</v>
      </c>
      <c r="B543" s="1">
        <v>30</v>
      </c>
      <c r="C543" s="1" t="s">
        <v>73</v>
      </c>
      <c r="D543" s="1" t="s">
        <v>124</v>
      </c>
      <c r="E543" s="31" t="s">
        <v>253</v>
      </c>
      <c r="F543" s="2">
        <v>450</v>
      </c>
      <c r="G543" s="2">
        <v>2</v>
      </c>
      <c r="H543" s="15">
        <f>תקן_מקור[[#This Row],[עלות פריט]]*תקן_מקור[[#This Row],[כמות]]</f>
        <v>900</v>
      </c>
    </row>
    <row r="544" spans="1:8" x14ac:dyDescent="0.2">
      <c r="A544" s="27" t="s">
        <v>111</v>
      </c>
      <c r="B544" s="1">
        <v>30</v>
      </c>
      <c r="C544" s="1" t="s">
        <v>73</v>
      </c>
      <c r="D544" s="1" t="s">
        <v>115</v>
      </c>
      <c r="E544" s="31" t="s">
        <v>254</v>
      </c>
      <c r="F544" s="2">
        <v>1200</v>
      </c>
      <c r="G544" s="2">
        <v>1</v>
      </c>
      <c r="H544" s="15">
        <f>תקן_מקור[[#This Row],[עלות פריט]]*תקן_מקור[[#This Row],[כמות]]</f>
        <v>1200</v>
      </c>
    </row>
    <row r="545" spans="1:8" x14ac:dyDescent="0.2">
      <c r="A545" s="27" t="s">
        <v>111</v>
      </c>
      <c r="B545" s="1">
        <v>30</v>
      </c>
      <c r="C545" s="1" t="s">
        <v>73</v>
      </c>
      <c r="D545" s="1" t="s">
        <v>120</v>
      </c>
      <c r="E545" s="31" t="s">
        <v>162</v>
      </c>
      <c r="F545" s="2">
        <v>450</v>
      </c>
      <c r="G545" s="2">
        <v>3</v>
      </c>
      <c r="H545" s="15">
        <f>תקן_מקור[[#This Row],[עלות פריט]]*תקן_מקור[[#This Row],[כמות]]</f>
        <v>1350</v>
      </c>
    </row>
    <row r="546" spans="1:8" x14ac:dyDescent="0.2">
      <c r="A546" s="27" t="s">
        <v>111</v>
      </c>
      <c r="B546" s="1">
        <v>30</v>
      </c>
      <c r="C546" s="1" t="s">
        <v>73</v>
      </c>
      <c r="D546" s="1" t="s">
        <v>113</v>
      </c>
      <c r="E546" s="31" t="s">
        <v>162</v>
      </c>
      <c r="F546" s="2">
        <v>450</v>
      </c>
      <c r="G546" s="2">
        <v>2</v>
      </c>
      <c r="H546" s="15">
        <f>תקן_מקור[[#This Row],[עלות פריט]]*תקן_מקור[[#This Row],[כמות]]</f>
        <v>900</v>
      </c>
    </row>
    <row r="547" spans="1:8" x14ac:dyDescent="0.2">
      <c r="A547" s="27" t="s">
        <v>111</v>
      </c>
      <c r="B547" s="1">
        <v>30</v>
      </c>
      <c r="C547" s="1" t="s">
        <v>73</v>
      </c>
      <c r="D547" s="1" t="s">
        <v>115</v>
      </c>
      <c r="E547" s="31" t="s">
        <v>162</v>
      </c>
      <c r="F547" s="2">
        <v>450</v>
      </c>
      <c r="G547" s="2">
        <v>2</v>
      </c>
      <c r="H547" s="15">
        <f>תקן_מקור[[#This Row],[עלות פריט]]*תקן_מקור[[#This Row],[כמות]]</f>
        <v>900</v>
      </c>
    </row>
    <row r="548" spans="1:8" x14ac:dyDescent="0.2">
      <c r="A548" s="27" t="s">
        <v>111</v>
      </c>
      <c r="B548" s="1">
        <v>30</v>
      </c>
      <c r="C548" s="1" t="s">
        <v>73</v>
      </c>
      <c r="D548" s="1" t="s">
        <v>133</v>
      </c>
      <c r="E548" s="31" t="s">
        <v>162</v>
      </c>
      <c r="F548" s="2">
        <v>450</v>
      </c>
      <c r="G548" s="2">
        <v>30</v>
      </c>
      <c r="H548" s="15">
        <f>תקן_מקור[[#This Row],[עלות פריט]]*תקן_מקור[[#This Row],[כמות]]</f>
        <v>13500</v>
      </c>
    </row>
    <row r="549" spans="1:8" x14ac:dyDescent="0.2">
      <c r="A549" s="27" t="s">
        <v>111</v>
      </c>
      <c r="B549" s="1">
        <v>30</v>
      </c>
      <c r="C549" s="1" t="s">
        <v>73</v>
      </c>
      <c r="D549" s="1" t="s">
        <v>134</v>
      </c>
      <c r="E549" s="31" t="s">
        <v>162</v>
      </c>
      <c r="F549" s="2">
        <v>450</v>
      </c>
      <c r="G549" s="2">
        <v>8</v>
      </c>
      <c r="H549" s="15">
        <f>תקן_מקור[[#This Row],[עלות פריט]]*תקן_מקור[[#This Row],[כמות]]</f>
        <v>3600</v>
      </c>
    </row>
    <row r="550" spans="1:8" x14ac:dyDescent="0.2">
      <c r="A550" s="27" t="s">
        <v>111</v>
      </c>
      <c r="B550" s="1">
        <v>30</v>
      </c>
      <c r="C550" s="1" t="s">
        <v>73</v>
      </c>
      <c r="D550" s="1" t="s">
        <v>128</v>
      </c>
      <c r="E550" s="31" t="s">
        <v>255</v>
      </c>
      <c r="F550" s="2">
        <v>1200</v>
      </c>
      <c r="G550" s="1">
        <v>1</v>
      </c>
      <c r="H550" s="15">
        <f>תקן_מקור[[#This Row],[עלות פריט]]*תקן_מקור[[#This Row],[כמות]]</f>
        <v>1200</v>
      </c>
    </row>
    <row r="551" spans="1:8" x14ac:dyDescent="0.2">
      <c r="A551" s="27" t="s">
        <v>111</v>
      </c>
      <c r="B551" s="1">
        <v>30</v>
      </c>
      <c r="C551" s="1" t="s">
        <v>73</v>
      </c>
      <c r="D551" s="29" t="s">
        <v>69</v>
      </c>
      <c r="E551" s="31" t="s">
        <v>256</v>
      </c>
      <c r="F551" s="2">
        <v>800</v>
      </c>
      <c r="G551" s="1">
        <v>1</v>
      </c>
      <c r="H551" s="15">
        <f>תקן_מקור[[#This Row],[עלות פריט]]*תקן_מקור[[#This Row],[כמות]]</f>
        <v>800</v>
      </c>
    </row>
    <row r="552" spans="1:8" x14ac:dyDescent="0.2">
      <c r="A552" s="27" t="s">
        <v>111</v>
      </c>
      <c r="B552" s="1">
        <v>30</v>
      </c>
      <c r="C552" s="1" t="s">
        <v>73</v>
      </c>
      <c r="D552" s="1" t="s">
        <v>128</v>
      </c>
      <c r="E552" s="31" t="s">
        <v>257</v>
      </c>
      <c r="F552" s="2">
        <v>350</v>
      </c>
      <c r="G552" s="1">
        <v>1</v>
      </c>
      <c r="H552" s="15">
        <f>תקן_מקור[[#This Row],[עלות פריט]]*תקן_מקור[[#This Row],[כמות]]</f>
        <v>350</v>
      </c>
    </row>
    <row r="553" spans="1:8" x14ac:dyDescent="0.2">
      <c r="A553" s="27" t="s">
        <v>111</v>
      </c>
      <c r="B553" s="1">
        <v>30</v>
      </c>
      <c r="C553" s="1" t="s">
        <v>73</v>
      </c>
      <c r="D553" s="1" t="s">
        <v>233</v>
      </c>
      <c r="E553" s="31" t="s">
        <v>258</v>
      </c>
      <c r="F553" s="2">
        <v>1500</v>
      </c>
      <c r="G553" s="2">
        <v>1</v>
      </c>
      <c r="H553" s="15">
        <f>תקן_מקור[[#This Row],[עלות פריט]]*תקן_מקור[[#This Row],[כמות]]</f>
        <v>1500</v>
      </c>
    </row>
    <row r="554" spans="1:8" x14ac:dyDescent="0.2">
      <c r="A554" s="27" t="s">
        <v>111</v>
      </c>
      <c r="B554" s="1">
        <v>30</v>
      </c>
      <c r="C554" s="1" t="s">
        <v>73</v>
      </c>
      <c r="D554" s="1" t="s">
        <v>134</v>
      </c>
      <c r="E554" s="31" t="s">
        <v>259</v>
      </c>
      <c r="F554" s="2">
        <v>6000</v>
      </c>
      <c r="G554" s="2">
        <v>1</v>
      </c>
      <c r="H554" s="15">
        <f>תקן_מקור[[#This Row],[עלות פריט]]*תקן_מקור[[#This Row],[כמות]]</f>
        <v>6000</v>
      </c>
    </row>
    <row r="555" spans="1:8" x14ac:dyDescent="0.2">
      <c r="A555" s="27" t="s">
        <v>111</v>
      </c>
      <c r="B555" s="1">
        <v>30</v>
      </c>
      <c r="C555" s="1" t="s">
        <v>73</v>
      </c>
      <c r="D555" s="1" t="s">
        <v>128</v>
      </c>
      <c r="E555" s="31" t="s">
        <v>168</v>
      </c>
      <c r="F555" s="2">
        <v>250</v>
      </c>
      <c r="G555" s="1">
        <v>1</v>
      </c>
      <c r="H555" s="15">
        <f>תקן_מקור[[#This Row],[עלות פריט]]*תקן_מקור[[#This Row],[כמות]]</f>
        <v>250</v>
      </c>
    </row>
    <row r="556" spans="1:8" x14ac:dyDescent="0.2">
      <c r="A556" s="27" t="s">
        <v>111</v>
      </c>
      <c r="B556" s="1">
        <v>30</v>
      </c>
      <c r="C556" s="1" t="s">
        <v>73</v>
      </c>
      <c r="D556" s="1" t="s">
        <v>236</v>
      </c>
      <c r="E556" s="31" t="s">
        <v>260</v>
      </c>
      <c r="F556" s="2">
        <v>1200</v>
      </c>
      <c r="G556" s="1">
        <v>1</v>
      </c>
      <c r="H556" s="15">
        <f>תקן_מקור[[#This Row],[עלות פריט]]*תקן_מקור[[#This Row],[כמות]]</f>
        <v>1200</v>
      </c>
    </row>
    <row r="557" spans="1:8" x14ac:dyDescent="0.2">
      <c r="A557" s="27" t="s">
        <v>111</v>
      </c>
      <c r="B557" s="1">
        <v>30</v>
      </c>
      <c r="C557" s="1" t="s">
        <v>73</v>
      </c>
      <c r="D557" s="1" t="s">
        <v>116</v>
      </c>
      <c r="E557" s="31" t="s">
        <v>260</v>
      </c>
      <c r="F557" s="2">
        <v>1200</v>
      </c>
      <c r="G557" s="2">
        <v>1</v>
      </c>
      <c r="H557" s="15">
        <f>תקן_מקור[[#This Row],[עלות פריט]]*תקן_מקור[[#This Row],[כמות]]</f>
        <v>1200</v>
      </c>
    </row>
    <row r="558" spans="1:8" x14ac:dyDescent="0.2">
      <c r="A558" s="27" t="s">
        <v>111</v>
      </c>
      <c r="B558" s="1">
        <v>30</v>
      </c>
      <c r="C558" s="1" t="s">
        <v>73</v>
      </c>
      <c r="D558" s="1" t="s">
        <v>122</v>
      </c>
      <c r="E558" s="31" t="s">
        <v>261</v>
      </c>
      <c r="F558" s="2">
        <v>1650</v>
      </c>
      <c r="G558" s="2">
        <v>2</v>
      </c>
      <c r="H558" s="15">
        <f>תקן_מקור[[#This Row],[עלות פריט]]*תקן_מקור[[#This Row],[כמות]]</f>
        <v>3300</v>
      </c>
    </row>
    <row r="559" spans="1:8" x14ac:dyDescent="0.2">
      <c r="A559" s="27" t="s">
        <v>111</v>
      </c>
      <c r="B559" s="1">
        <v>30</v>
      </c>
      <c r="C559" s="1" t="s">
        <v>73</v>
      </c>
      <c r="D559" s="1" t="s">
        <v>128</v>
      </c>
      <c r="E559" s="31" t="s">
        <v>262</v>
      </c>
      <c r="F559" s="2">
        <v>600</v>
      </c>
      <c r="G559" s="1">
        <v>1</v>
      </c>
      <c r="H559" s="15">
        <f>תקן_מקור[[#This Row],[עלות פריט]]*תקן_מקור[[#This Row],[כמות]]</f>
        <v>600</v>
      </c>
    </row>
    <row r="560" spans="1:8" x14ac:dyDescent="0.2">
      <c r="A560" s="27" t="s">
        <v>111</v>
      </c>
      <c r="B560" s="1">
        <v>30</v>
      </c>
      <c r="C560" s="1" t="s">
        <v>73</v>
      </c>
      <c r="D560" s="1" t="s">
        <v>113</v>
      </c>
      <c r="E560" s="31" t="s">
        <v>263</v>
      </c>
      <c r="F560" s="2">
        <v>1100</v>
      </c>
      <c r="G560" s="2">
        <v>1</v>
      </c>
      <c r="H560" s="15">
        <f>תקן_מקור[[#This Row],[עלות פריט]]*תקן_מקור[[#This Row],[כמות]]</f>
        <v>1100</v>
      </c>
    </row>
    <row r="561" spans="1:8" x14ac:dyDescent="0.2">
      <c r="A561" s="27" t="s">
        <v>111</v>
      </c>
      <c r="B561" s="1">
        <v>30</v>
      </c>
      <c r="C561" s="1" t="s">
        <v>73</v>
      </c>
      <c r="D561" s="1" t="s">
        <v>233</v>
      </c>
      <c r="E561" s="31" t="s">
        <v>264</v>
      </c>
      <c r="F561" s="2">
        <v>700</v>
      </c>
      <c r="G561" s="2">
        <v>1</v>
      </c>
      <c r="H561" s="15">
        <f>תקן_מקור[[#This Row],[עלות פריט]]*תקן_מקור[[#This Row],[כמות]]</f>
        <v>700</v>
      </c>
    </row>
    <row r="562" spans="1:8" x14ac:dyDescent="0.2">
      <c r="A562" s="27" t="s">
        <v>111</v>
      </c>
      <c r="B562" s="1">
        <v>30</v>
      </c>
      <c r="C562" s="1" t="s">
        <v>73</v>
      </c>
      <c r="D562" s="1" t="s">
        <v>134</v>
      </c>
      <c r="E562" s="31" t="s">
        <v>264</v>
      </c>
      <c r="F562" s="2">
        <v>700</v>
      </c>
      <c r="G562" s="2">
        <v>1</v>
      </c>
      <c r="H562" s="15">
        <f>תקן_מקור[[#This Row],[עלות פריט]]*תקן_מקור[[#This Row],[כמות]]</f>
        <v>700</v>
      </c>
    </row>
    <row r="563" spans="1:8" x14ac:dyDescent="0.2">
      <c r="A563" s="27" t="s">
        <v>111</v>
      </c>
      <c r="B563" s="1">
        <v>30</v>
      </c>
      <c r="C563" s="1" t="s">
        <v>73</v>
      </c>
      <c r="D563" s="1" t="s">
        <v>131</v>
      </c>
      <c r="E563" s="31" t="s">
        <v>265</v>
      </c>
      <c r="F563" s="2">
        <v>1590</v>
      </c>
      <c r="G563" s="2">
        <v>8</v>
      </c>
      <c r="H563" s="15">
        <f>תקן_מקור[[#This Row],[עלות פריט]]*תקן_מקור[[#This Row],[כמות]]</f>
        <v>12720</v>
      </c>
    </row>
    <row r="564" spans="1:8" x14ac:dyDescent="0.2">
      <c r="A564" s="27" t="s">
        <v>111</v>
      </c>
      <c r="B564" s="1">
        <v>30</v>
      </c>
      <c r="C564" s="1" t="s">
        <v>73</v>
      </c>
      <c r="D564" s="1" t="s">
        <v>122</v>
      </c>
      <c r="E564" s="31" t="s">
        <v>266</v>
      </c>
      <c r="F564" s="2">
        <v>850</v>
      </c>
      <c r="G564" s="2">
        <v>2</v>
      </c>
      <c r="H564" s="15">
        <f>תקן_מקור[[#This Row],[עלות פריט]]*תקן_מקור[[#This Row],[כמות]]</f>
        <v>1700</v>
      </c>
    </row>
    <row r="565" spans="1:8" x14ac:dyDescent="0.2">
      <c r="A565" s="27" t="s">
        <v>111</v>
      </c>
      <c r="B565" s="1">
        <v>30</v>
      </c>
      <c r="C565" s="1" t="s">
        <v>73</v>
      </c>
      <c r="D565" s="1" t="s">
        <v>124</v>
      </c>
      <c r="E565" s="31" t="s">
        <v>267</v>
      </c>
      <c r="F565" s="2">
        <v>750</v>
      </c>
      <c r="G565" s="2">
        <v>1</v>
      </c>
      <c r="H565" s="15">
        <f>תקן_מקור[[#This Row],[עלות פריט]]*תקן_מקור[[#This Row],[כמות]]</f>
        <v>750</v>
      </c>
    </row>
    <row r="566" spans="1:8" x14ac:dyDescent="0.2">
      <c r="A566" s="27" t="s">
        <v>111</v>
      </c>
      <c r="B566" s="1">
        <v>30</v>
      </c>
      <c r="C566" s="1" t="s">
        <v>73</v>
      </c>
      <c r="D566" s="1" t="s">
        <v>124</v>
      </c>
      <c r="E566" s="31" t="s">
        <v>268</v>
      </c>
      <c r="F566" s="2">
        <v>2500</v>
      </c>
      <c r="G566" s="2">
        <v>1</v>
      </c>
      <c r="H566" s="15">
        <f>תקן_מקור[[#This Row],[עלות פריט]]*תקן_מקור[[#This Row],[כמות]]</f>
        <v>2500</v>
      </c>
    </row>
    <row r="567" spans="1:8" x14ac:dyDescent="0.2">
      <c r="A567" s="27" t="s">
        <v>111</v>
      </c>
      <c r="B567" s="1">
        <v>30</v>
      </c>
      <c r="C567" s="1" t="s">
        <v>73</v>
      </c>
      <c r="D567" s="1" t="s">
        <v>113</v>
      </c>
      <c r="E567" s="31" t="s">
        <v>269</v>
      </c>
      <c r="F567" s="2">
        <v>1700</v>
      </c>
      <c r="G567" s="2">
        <v>1</v>
      </c>
      <c r="H567" s="15">
        <f>תקן_מקור[[#This Row],[עלות פריט]]*תקן_מקור[[#This Row],[כמות]]</f>
        <v>1700</v>
      </c>
    </row>
    <row r="568" spans="1:8" x14ac:dyDescent="0.2">
      <c r="A568" s="27" t="s">
        <v>111</v>
      </c>
      <c r="B568" s="1">
        <v>30</v>
      </c>
      <c r="C568" s="1" t="s">
        <v>73</v>
      </c>
      <c r="D568" s="1" t="s">
        <v>115</v>
      </c>
      <c r="E568" s="31" t="s">
        <v>269</v>
      </c>
      <c r="F568" s="2">
        <v>1700</v>
      </c>
      <c r="G568" s="2">
        <v>1</v>
      </c>
      <c r="H568" s="15">
        <f>תקן_מקור[[#This Row],[עלות פריט]]*תקן_מקור[[#This Row],[כמות]]</f>
        <v>1700</v>
      </c>
    </row>
    <row r="569" spans="1:8" x14ac:dyDescent="0.2">
      <c r="A569" s="27" t="s">
        <v>111</v>
      </c>
      <c r="B569" s="1">
        <v>30</v>
      </c>
      <c r="C569" s="1" t="s">
        <v>73</v>
      </c>
      <c r="D569" s="1" t="s">
        <v>134</v>
      </c>
      <c r="E569" s="31" t="s">
        <v>269</v>
      </c>
      <c r="F569" s="2">
        <v>1700</v>
      </c>
      <c r="G569" s="2">
        <v>1</v>
      </c>
      <c r="H569" s="15">
        <f>תקן_מקור[[#This Row],[עלות פריט]]*תקן_מקור[[#This Row],[כמות]]</f>
        <v>1700</v>
      </c>
    </row>
    <row r="570" spans="1:8" x14ac:dyDescent="0.2">
      <c r="A570" s="27" t="s">
        <v>111</v>
      </c>
      <c r="B570" s="1">
        <v>30</v>
      </c>
      <c r="C570" s="1" t="s">
        <v>73</v>
      </c>
      <c r="D570" s="1" t="s">
        <v>120</v>
      </c>
      <c r="E570" s="31" t="s">
        <v>270</v>
      </c>
      <c r="F570" s="2">
        <v>800</v>
      </c>
      <c r="G570" s="2">
        <v>1</v>
      </c>
      <c r="H570" s="15">
        <f>תקן_מקור[[#This Row],[עלות פריט]]*תקן_מקור[[#This Row],[כמות]]</f>
        <v>800</v>
      </c>
    </row>
    <row r="571" spans="1:8" x14ac:dyDescent="0.2">
      <c r="A571" s="27" t="s">
        <v>111</v>
      </c>
      <c r="B571" s="1">
        <v>30</v>
      </c>
      <c r="C571" s="1" t="s">
        <v>73</v>
      </c>
      <c r="D571" s="1" t="s">
        <v>133</v>
      </c>
      <c r="E571" s="31" t="s">
        <v>271</v>
      </c>
      <c r="F571" s="2">
        <v>1500</v>
      </c>
      <c r="G571" s="2">
        <v>5</v>
      </c>
      <c r="H571" s="15">
        <f>תקן_מקור[[#This Row],[עלות פריט]]*תקן_מקור[[#This Row],[כמות]]</f>
        <v>7500</v>
      </c>
    </row>
    <row r="572" spans="1:8" x14ac:dyDescent="0.2">
      <c r="A572" s="27" t="s">
        <v>111</v>
      </c>
      <c r="B572" s="1">
        <v>30</v>
      </c>
      <c r="C572" s="1" t="s">
        <v>73</v>
      </c>
      <c r="D572" s="1" t="s">
        <v>134</v>
      </c>
      <c r="E572" s="31" t="s">
        <v>271</v>
      </c>
      <c r="F572" s="2">
        <v>1500</v>
      </c>
      <c r="G572" s="2">
        <v>1</v>
      </c>
      <c r="H572" s="15">
        <f>תקן_מקור[[#This Row],[עלות פריט]]*תקן_מקור[[#This Row],[כמות]]</f>
        <v>1500</v>
      </c>
    </row>
    <row r="573" spans="1:8" x14ac:dyDescent="0.2">
      <c r="A573" s="27" t="s">
        <v>111</v>
      </c>
      <c r="B573" s="1">
        <v>30</v>
      </c>
      <c r="C573" s="1" t="s">
        <v>73</v>
      </c>
      <c r="D573" s="1" t="s">
        <v>122</v>
      </c>
      <c r="E573" s="31" t="s">
        <v>272</v>
      </c>
      <c r="F573" s="2">
        <v>400</v>
      </c>
      <c r="G573" s="2">
        <v>2</v>
      </c>
      <c r="H573" s="15">
        <f>תקן_מקור[[#This Row],[עלות פריט]]*תקן_מקור[[#This Row],[כמות]]</f>
        <v>800</v>
      </c>
    </row>
    <row r="574" spans="1:8" x14ac:dyDescent="0.2">
      <c r="A574" s="27" t="s">
        <v>111</v>
      </c>
      <c r="B574" s="1">
        <v>30</v>
      </c>
      <c r="C574" s="1" t="s">
        <v>73</v>
      </c>
      <c r="D574" s="1" t="s">
        <v>236</v>
      </c>
      <c r="E574" s="31" t="s">
        <v>273</v>
      </c>
      <c r="F574" s="2">
        <v>250</v>
      </c>
      <c r="G574" s="1">
        <v>10</v>
      </c>
      <c r="H574" s="15">
        <f>תקן_מקור[[#This Row],[עלות פריט]]*תקן_מקור[[#This Row],[כמות]]</f>
        <v>2500</v>
      </c>
    </row>
    <row r="575" spans="1:8" x14ac:dyDescent="0.2">
      <c r="A575" s="27" t="s">
        <v>111</v>
      </c>
      <c r="B575" s="1">
        <v>30</v>
      </c>
      <c r="C575" s="1" t="s">
        <v>73</v>
      </c>
      <c r="D575" s="1" t="s">
        <v>116</v>
      </c>
      <c r="E575" s="31" t="s">
        <v>273</v>
      </c>
      <c r="F575" s="2">
        <v>250</v>
      </c>
      <c r="G575" s="2">
        <v>7</v>
      </c>
      <c r="H575" s="15">
        <f>תקן_מקור[[#This Row],[עלות פריט]]*תקן_מקור[[#This Row],[כמות]]</f>
        <v>1750</v>
      </c>
    </row>
    <row r="576" spans="1:8" x14ac:dyDescent="0.2">
      <c r="A576" s="27" t="s">
        <v>111</v>
      </c>
      <c r="B576" s="1">
        <v>45</v>
      </c>
      <c r="C576" s="1" t="s">
        <v>66</v>
      </c>
      <c r="D576" s="1" t="s">
        <v>69</v>
      </c>
      <c r="E576" s="31" t="s">
        <v>112</v>
      </c>
      <c r="F576" s="2">
        <v>250</v>
      </c>
      <c r="G576" s="2">
        <v>8</v>
      </c>
      <c r="H576" s="15">
        <f>תקן_מקור[[#This Row],[עלות פריט]]*תקן_מקור[[#This Row],[כמות]]</f>
        <v>2000</v>
      </c>
    </row>
    <row r="577" spans="1:8" x14ac:dyDescent="0.2">
      <c r="A577" s="27" t="s">
        <v>111</v>
      </c>
      <c r="B577" s="1">
        <v>45</v>
      </c>
      <c r="C577" s="1" t="s">
        <v>66</v>
      </c>
      <c r="D577" s="1" t="s">
        <v>113</v>
      </c>
      <c r="E577" s="31" t="s">
        <v>114</v>
      </c>
      <c r="F577" s="2">
        <v>500</v>
      </c>
      <c r="G577" s="2">
        <v>1</v>
      </c>
      <c r="H577" s="15">
        <f>תקן_מקור[[#This Row],[עלות פריט]]*תקן_מקור[[#This Row],[כמות]]</f>
        <v>500</v>
      </c>
    </row>
    <row r="578" spans="1:8" x14ac:dyDescent="0.2">
      <c r="A578" s="27" t="s">
        <v>111</v>
      </c>
      <c r="B578" s="1">
        <v>45</v>
      </c>
      <c r="C578" s="1" t="s">
        <v>66</v>
      </c>
      <c r="D578" s="1" t="s">
        <v>115</v>
      </c>
      <c r="E578" s="31" t="s">
        <v>114</v>
      </c>
      <c r="F578" s="2">
        <v>500</v>
      </c>
      <c r="G578" s="2">
        <v>1</v>
      </c>
      <c r="H578" s="15">
        <f>תקן_מקור[[#This Row],[עלות פריט]]*תקן_מקור[[#This Row],[כמות]]</f>
        <v>500</v>
      </c>
    </row>
    <row r="579" spans="1:8" x14ac:dyDescent="0.2">
      <c r="A579" s="27" t="s">
        <v>111</v>
      </c>
      <c r="B579" s="1">
        <v>45</v>
      </c>
      <c r="C579" s="1" t="s">
        <v>66</v>
      </c>
      <c r="D579" s="1" t="s">
        <v>116</v>
      </c>
      <c r="E579" s="31" t="s">
        <v>117</v>
      </c>
      <c r="F579" s="2">
        <v>500</v>
      </c>
      <c r="G579" s="2">
        <v>1</v>
      </c>
      <c r="H579" s="15">
        <f>תקן_מקור[[#This Row],[עלות פריט]]*תקן_מקור[[#This Row],[כמות]]</f>
        <v>500</v>
      </c>
    </row>
    <row r="580" spans="1:8" x14ac:dyDescent="0.2">
      <c r="A580" s="27" t="s">
        <v>111</v>
      </c>
      <c r="B580" s="1">
        <v>45</v>
      </c>
      <c r="C580" s="1" t="s">
        <v>66</v>
      </c>
      <c r="D580" s="1" t="s">
        <v>118</v>
      </c>
      <c r="E580" s="31" t="s">
        <v>119</v>
      </c>
      <c r="F580" s="2">
        <v>500</v>
      </c>
      <c r="G580" s="1">
        <v>4</v>
      </c>
      <c r="H580" s="15">
        <f>תקן_מקור[[#This Row],[עלות פריט]]*תקן_מקור[[#This Row],[כמות]]</f>
        <v>2000</v>
      </c>
    </row>
    <row r="581" spans="1:8" x14ac:dyDescent="0.2">
      <c r="A581" s="27" t="s">
        <v>111</v>
      </c>
      <c r="B581" s="1">
        <v>45</v>
      </c>
      <c r="C581" s="1" t="s">
        <v>66</v>
      </c>
      <c r="D581" s="1" t="s">
        <v>120</v>
      </c>
      <c r="E581" s="31" t="s">
        <v>121</v>
      </c>
      <c r="F581" s="2">
        <v>500</v>
      </c>
      <c r="G581" s="2">
        <v>2</v>
      </c>
      <c r="H581" s="15">
        <f>תקן_מקור[[#This Row],[עלות פריט]]*תקן_מקור[[#This Row],[כמות]]</f>
        <v>1000</v>
      </c>
    </row>
    <row r="582" spans="1:8" x14ac:dyDescent="0.2">
      <c r="A582" s="27" t="s">
        <v>111</v>
      </c>
      <c r="B582" s="1">
        <v>45</v>
      </c>
      <c r="C582" s="1" t="s">
        <v>66</v>
      </c>
      <c r="D582" s="1" t="s">
        <v>122</v>
      </c>
      <c r="E582" s="31" t="s">
        <v>123</v>
      </c>
      <c r="F582" s="2">
        <v>500</v>
      </c>
      <c r="G582" s="2">
        <v>2</v>
      </c>
      <c r="H582" s="15">
        <f>תקן_מקור[[#This Row],[עלות פריט]]*תקן_מקור[[#This Row],[כמות]]</f>
        <v>1000</v>
      </c>
    </row>
    <row r="583" spans="1:8" x14ac:dyDescent="0.2">
      <c r="A583" s="27" t="s">
        <v>111</v>
      </c>
      <c r="B583" s="1">
        <v>45</v>
      </c>
      <c r="C583" s="1" t="s">
        <v>66</v>
      </c>
      <c r="D583" s="29" t="s">
        <v>124</v>
      </c>
      <c r="E583" s="31" t="s">
        <v>125</v>
      </c>
      <c r="F583" s="2">
        <v>500</v>
      </c>
      <c r="G583" s="2">
        <v>2</v>
      </c>
      <c r="H583" s="15">
        <f>תקן_מקור[[#This Row],[עלות פריט]]*תקן_מקור[[#This Row],[כמות]]</f>
        <v>1000</v>
      </c>
    </row>
    <row r="584" spans="1:8" x14ac:dyDescent="0.2">
      <c r="A584" s="27" t="s">
        <v>111</v>
      </c>
      <c r="B584" s="1">
        <v>45</v>
      </c>
      <c r="C584" s="1" t="s">
        <v>66</v>
      </c>
      <c r="D584" s="1" t="s">
        <v>126</v>
      </c>
      <c r="E584" s="31" t="s">
        <v>127</v>
      </c>
      <c r="F584" s="2">
        <v>1300</v>
      </c>
      <c r="G584" s="1">
        <v>1</v>
      </c>
      <c r="H584" s="15">
        <f>תקן_מקור[[#This Row],[עלות פריט]]*תקן_מקור[[#This Row],[כמות]]</f>
        <v>1300</v>
      </c>
    </row>
    <row r="585" spans="1:8" x14ac:dyDescent="0.2">
      <c r="A585" s="27" t="s">
        <v>111</v>
      </c>
      <c r="B585" s="1">
        <v>45</v>
      </c>
      <c r="C585" s="1" t="s">
        <v>66</v>
      </c>
      <c r="D585" s="1" t="s">
        <v>128</v>
      </c>
      <c r="E585" s="31" t="s">
        <v>129</v>
      </c>
      <c r="F585" s="2">
        <v>150</v>
      </c>
      <c r="G585" s="1">
        <v>2</v>
      </c>
      <c r="H585" s="15">
        <f>תקן_מקור[[#This Row],[עלות פריט]]*תקן_מקור[[#This Row],[כמות]]</f>
        <v>300</v>
      </c>
    </row>
    <row r="586" spans="1:8" x14ac:dyDescent="0.2">
      <c r="A586" s="27" t="s">
        <v>111</v>
      </c>
      <c r="B586" s="1">
        <v>45</v>
      </c>
      <c r="C586" s="1" t="s">
        <v>66</v>
      </c>
      <c r="D586" s="1" t="s">
        <v>128</v>
      </c>
      <c r="E586" s="31" t="s">
        <v>130</v>
      </c>
      <c r="F586" s="2">
        <v>300</v>
      </c>
      <c r="G586" s="2">
        <v>2</v>
      </c>
      <c r="H586" s="15">
        <f>תקן_מקור[[#This Row],[עלות פריט]]*תקן_מקור[[#This Row],[כמות]]</f>
        <v>600</v>
      </c>
    </row>
    <row r="587" spans="1:8" x14ac:dyDescent="0.2">
      <c r="A587" s="27" t="s">
        <v>111</v>
      </c>
      <c r="B587" s="1">
        <v>45</v>
      </c>
      <c r="C587" s="1" t="s">
        <v>66</v>
      </c>
      <c r="D587" s="1" t="s">
        <v>131</v>
      </c>
      <c r="E587" s="31" t="s">
        <v>132</v>
      </c>
      <c r="F587" s="2">
        <v>200</v>
      </c>
      <c r="G587" s="2">
        <v>2</v>
      </c>
      <c r="H587" s="15">
        <f>תקן_מקור[[#This Row],[עלות פריט]]*תקן_מקור[[#This Row],[כמות]]</f>
        <v>400</v>
      </c>
    </row>
    <row r="588" spans="1:8" x14ac:dyDescent="0.2">
      <c r="A588" s="27" t="s">
        <v>111</v>
      </c>
      <c r="B588" s="1">
        <v>45</v>
      </c>
      <c r="C588" s="1" t="s">
        <v>66</v>
      </c>
      <c r="D588" s="1" t="s">
        <v>124</v>
      </c>
      <c r="E588" s="31" t="s">
        <v>132</v>
      </c>
      <c r="F588" s="2">
        <v>200</v>
      </c>
      <c r="G588" s="2">
        <v>2</v>
      </c>
      <c r="H588" s="15">
        <f>תקן_מקור[[#This Row],[עלות פריט]]*תקן_מקור[[#This Row],[כמות]]</f>
        <v>400</v>
      </c>
    </row>
    <row r="589" spans="1:8" x14ac:dyDescent="0.2">
      <c r="A589" s="27" t="s">
        <v>111</v>
      </c>
      <c r="B589" s="1">
        <v>45</v>
      </c>
      <c r="C589" s="1" t="s">
        <v>66</v>
      </c>
      <c r="D589" s="1" t="s">
        <v>133</v>
      </c>
      <c r="E589" s="31" t="s">
        <v>132</v>
      </c>
      <c r="F589" s="2">
        <v>200</v>
      </c>
      <c r="G589" s="2">
        <v>3</v>
      </c>
      <c r="H589" s="15">
        <f>תקן_מקור[[#This Row],[עלות פריט]]*תקן_מקור[[#This Row],[כמות]]</f>
        <v>600</v>
      </c>
    </row>
    <row r="590" spans="1:8" x14ac:dyDescent="0.2">
      <c r="A590" s="27" t="s">
        <v>111</v>
      </c>
      <c r="B590" s="1">
        <v>45</v>
      </c>
      <c r="C590" s="1" t="s">
        <v>66</v>
      </c>
      <c r="D590" s="1" t="s">
        <v>134</v>
      </c>
      <c r="E590" s="31" t="s">
        <v>132</v>
      </c>
      <c r="F590" s="2">
        <v>200</v>
      </c>
      <c r="G590" s="2">
        <v>2</v>
      </c>
      <c r="H590" s="15">
        <f>תקן_מקור[[#This Row],[עלות פריט]]*תקן_מקור[[#This Row],[כמות]]</f>
        <v>400</v>
      </c>
    </row>
    <row r="591" spans="1:8" x14ac:dyDescent="0.2">
      <c r="A591" s="27" t="s">
        <v>111</v>
      </c>
      <c r="B591" s="1">
        <v>45</v>
      </c>
      <c r="C591" s="1" t="s">
        <v>66</v>
      </c>
      <c r="D591" s="1" t="s">
        <v>69</v>
      </c>
      <c r="E591" s="31" t="s">
        <v>135</v>
      </c>
      <c r="F591" s="2">
        <v>250</v>
      </c>
      <c r="G591" s="2">
        <v>1</v>
      </c>
      <c r="H591" s="15">
        <f>תקן_מקור[[#This Row],[עלות פריט]]*תקן_מקור[[#This Row],[כמות]]</f>
        <v>250</v>
      </c>
    </row>
    <row r="592" spans="1:8" x14ac:dyDescent="0.2">
      <c r="A592" s="27" t="s">
        <v>111</v>
      </c>
      <c r="B592" s="1">
        <v>45</v>
      </c>
      <c r="C592" s="1" t="s">
        <v>66</v>
      </c>
      <c r="D592" s="1" t="s">
        <v>128</v>
      </c>
      <c r="E592" s="31" t="s">
        <v>136</v>
      </c>
      <c r="F592" s="2">
        <v>350</v>
      </c>
      <c r="G592" s="1">
        <v>2</v>
      </c>
      <c r="H592" s="15">
        <f>תקן_מקור[[#This Row],[עלות פריט]]*תקן_מקור[[#This Row],[כמות]]</f>
        <v>700</v>
      </c>
    </row>
    <row r="593" spans="1:8" x14ac:dyDescent="0.2">
      <c r="A593" s="27" t="s">
        <v>111</v>
      </c>
      <c r="B593" s="1">
        <v>45</v>
      </c>
      <c r="C593" s="1" t="s">
        <v>66</v>
      </c>
      <c r="D593" s="1" t="s">
        <v>118</v>
      </c>
      <c r="E593" s="31" t="s">
        <v>137</v>
      </c>
      <c r="F593" s="2">
        <v>500</v>
      </c>
      <c r="G593" s="1">
        <v>3</v>
      </c>
      <c r="H593" s="15">
        <f>תקן_מקור[[#This Row],[עלות פריט]]*תקן_מקור[[#This Row],[כמות]]</f>
        <v>1500</v>
      </c>
    </row>
    <row r="594" spans="1:8" x14ac:dyDescent="0.2">
      <c r="A594" s="27" t="s">
        <v>111</v>
      </c>
      <c r="B594" s="1">
        <v>45</v>
      </c>
      <c r="C594" s="1" t="s">
        <v>66</v>
      </c>
      <c r="D594" s="1" t="s">
        <v>69</v>
      </c>
      <c r="E594" s="31" t="s">
        <v>138</v>
      </c>
      <c r="F594" s="2">
        <v>200</v>
      </c>
      <c r="G594" s="2">
        <v>8</v>
      </c>
      <c r="H594" s="15">
        <f>תקן_מקור[[#This Row],[עלות פריט]]*תקן_מקור[[#This Row],[כמות]]</f>
        <v>1600</v>
      </c>
    </row>
    <row r="595" spans="1:8" x14ac:dyDescent="0.2">
      <c r="A595" s="27" t="s">
        <v>111</v>
      </c>
      <c r="B595" s="1">
        <v>45</v>
      </c>
      <c r="C595" s="1" t="s">
        <v>66</v>
      </c>
      <c r="D595" s="1" t="s">
        <v>134</v>
      </c>
      <c r="E595" s="31" t="s">
        <v>139</v>
      </c>
      <c r="F595" s="2">
        <v>50</v>
      </c>
      <c r="G595" s="2">
        <v>1</v>
      </c>
      <c r="H595" s="15">
        <f>תקן_מקור[[#This Row],[עלות פריט]]*תקן_מקור[[#This Row],[כמות]]</f>
        <v>50</v>
      </c>
    </row>
    <row r="596" spans="1:8" x14ac:dyDescent="0.2">
      <c r="A596" s="27" t="s">
        <v>111</v>
      </c>
      <c r="B596" s="1">
        <v>45</v>
      </c>
      <c r="C596" s="1" t="s">
        <v>66</v>
      </c>
      <c r="D596" s="1" t="s">
        <v>134</v>
      </c>
      <c r="E596" s="31" t="s">
        <v>140</v>
      </c>
      <c r="F596" s="2">
        <v>150</v>
      </c>
      <c r="G596" s="2">
        <v>1</v>
      </c>
      <c r="H596" s="15">
        <f>תקן_מקור[[#This Row],[עלות פריט]]*תקן_מקור[[#This Row],[כמות]]</f>
        <v>150</v>
      </c>
    </row>
    <row r="597" spans="1:8" x14ac:dyDescent="0.2">
      <c r="A597" s="27" t="s">
        <v>111</v>
      </c>
      <c r="B597" s="1">
        <v>45</v>
      </c>
      <c r="C597" s="1" t="s">
        <v>66</v>
      </c>
      <c r="D597" s="1" t="s">
        <v>141</v>
      </c>
      <c r="E597" s="31" t="s">
        <v>142</v>
      </c>
      <c r="F597" s="2">
        <v>650</v>
      </c>
      <c r="G597" s="1">
        <v>1</v>
      </c>
      <c r="H597" s="15">
        <f>תקן_מקור[[#This Row],[עלות פריט]]*תקן_מקור[[#This Row],[כמות]]</f>
        <v>650</v>
      </c>
    </row>
    <row r="598" spans="1:8" x14ac:dyDescent="0.2">
      <c r="A598" s="27" t="s">
        <v>111</v>
      </c>
      <c r="B598" s="1">
        <v>45</v>
      </c>
      <c r="C598" s="1" t="s">
        <v>66</v>
      </c>
      <c r="D598" s="1" t="s">
        <v>143</v>
      </c>
      <c r="E598" s="31" t="s">
        <v>144</v>
      </c>
      <c r="F598" s="2">
        <v>150</v>
      </c>
      <c r="G598" s="1">
        <v>2</v>
      </c>
      <c r="H598" s="15">
        <f>תקן_מקור[[#This Row],[עלות פריט]]*תקן_מקור[[#This Row],[כמות]]</f>
        <v>300</v>
      </c>
    </row>
    <row r="599" spans="1:8" x14ac:dyDescent="0.2">
      <c r="A599" s="27" t="s">
        <v>111</v>
      </c>
      <c r="B599" s="1">
        <v>45</v>
      </c>
      <c r="C599" s="1" t="s">
        <v>66</v>
      </c>
      <c r="D599" s="1" t="s">
        <v>133</v>
      </c>
      <c r="E599" s="31" t="s">
        <v>145</v>
      </c>
      <c r="F599" s="2">
        <v>30</v>
      </c>
      <c r="G599" s="2">
        <v>20</v>
      </c>
      <c r="H599" s="15">
        <f>תקן_מקור[[#This Row],[עלות פריט]]*תקן_מקור[[#This Row],[כמות]]</f>
        <v>600</v>
      </c>
    </row>
    <row r="600" spans="1:8" ht="15" customHeight="1" x14ac:dyDescent="0.2">
      <c r="A600" s="27" t="s">
        <v>111</v>
      </c>
      <c r="B600" s="1">
        <v>45</v>
      </c>
      <c r="C600" s="1" t="s">
        <v>66</v>
      </c>
      <c r="D600" s="1" t="s">
        <v>141</v>
      </c>
      <c r="E600" s="31" t="s">
        <v>146</v>
      </c>
      <c r="F600" s="2">
        <v>750</v>
      </c>
      <c r="G600" s="1">
        <v>1</v>
      </c>
      <c r="H600" s="15">
        <f>תקן_מקור[[#This Row],[עלות פריט]]*תקן_מקור[[#This Row],[כמות]]</f>
        <v>750</v>
      </c>
    </row>
    <row r="601" spans="1:8" x14ac:dyDescent="0.2">
      <c r="A601" s="27" t="s">
        <v>111</v>
      </c>
      <c r="B601" s="1">
        <v>45</v>
      </c>
      <c r="C601" s="1" t="s">
        <v>66</v>
      </c>
      <c r="D601" s="1" t="s">
        <v>141</v>
      </c>
      <c r="E601" s="31" t="s">
        <v>147</v>
      </c>
      <c r="F601" s="2">
        <v>150</v>
      </c>
      <c r="G601" s="1">
        <v>1</v>
      </c>
      <c r="H601" s="15">
        <f>תקן_מקור[[#This Row],[עלות פריט]]*תקן_מקור[[#This Row],[כמות]]</f>
        <v>150</v>
      </c>
    </row>
    <row r="602" spans="1:8" x14ac:dyDescent="0.2">
      <c r="A602" s="27" t="s">
        <v>111</v>
      </c>
      <c r="B602" s="1">
        <v>45</v>
      </c>
      <c r="C602" s="1" t="s">
        <v>66</v>
      </c>
      <c r="D602" s="1" t="s">
        <v>128</v>
      </c>
      <c r="E602" s="31" t="s">
        <v>147</v>
      </c>
      <c r="F602" s="2">
        <v>150</v>
      </c>
      <c r="G602" s="1">
        <v>2</v>
      </c>
      <c r="H602" s="15">
        <f>תקן_מקור[[#This Row],[עלות פריט]]*תקן_מקור[[#This Row],[כמות]]</f>
        <v>300</v>
      </c>
    </row>
    <row r="603" spans="1:8" x14ac:dyDescent="0.2">
      <c r="A603" s="27" t="s">
        <v>111</v>
      </c>
      <c r="B603" s="1">
        <v>45</v>
      </c>
      <c r="C603" s="1" t="s">
        <v>66</v>
      </c>
      <c r="D603" s="1" t="s">
        <v>133</v>
      </c>
      <c r="E603" s="31" t="s">
        <v>147</v>
      </c>
      <c r="F603" s="2">
        <v>150</v>
      </c>
      <c r="G603" s="2">
        <v>3</v>
      </c>
      <c r="H603" s="15">
        <f>תקן_מקור[[#This Row],[עלות פריט]]*תקן_מקור[[#This Row],[כמות]]</f>
        <v>450</v>
      </c>
    </row>
    <row r="604" spans="1:8" x14ac:dyDescent="0.2">
      <c r="A604" s="27" t="s">
        <v>111</v>
      </c>
      <c r="B604" s="1">
        <v>45</v>
      </c>
      <c r="C604" s="1" t="s">
        <v>66</v>
      </c>
      <c r="D604" s="1" t="s">
        <v>131</v>
      </c>
      <c r="E604" s="31" t="s">
        <v>148</v>
      </c>
      <c r="F604" s="2">
        <v>1000</v>
      </c>
      <c r="G604" s="2">
        <v>4</v>
      </c>
      <c r="H604" s="15">
        <f>תקן_מקור[[#This Row],[עלות פריט]]*תקן_מקור[[#This Row],[כמות]]</f>
        <v>4000</v>
      </c>
    </row>
    <row r="605" spans="1:8" x14ac:dyDescent="0.2">
      <c r="A605" s="27" t="s">
        <v>111</v>
      </c>
      <c r="B605" s="1">
        <v>45</v>
      </c>
      <c r="C605" s="1" t="s">
        <v>66</v>
      </c>
      <c r="D605" s="1" t="s">
        <v>128</v>
      </c>
      <c r="E605" s="31" t="s">
        <v>149</v>
      </c>
      <c r="F605" s="2">
        <v>300</v>
      </c>
      <c r="G605" s="1">
        <v>1</v>
      </c>
      <c r="H605" s="15">
        <f>תקן_מקור[[#This Row],[עלות פריט]]*תקן_מקור[[#This Row],[כמות]]</f>
        <v>300</v>
      </c>
    </row>
    <row r="606" spans="1:8" x14ac:dyDescent="0.2">
      <c r="A606" s="27" t="s">
        <v>111</v>
      </c>
      <c r="B606" s="1">
        <v>45</v>
      </c>
      <c r="C606" s="1" t="s">
        <v>66</v>
      </c>
      <c r="D606" s="1" t="s">
        <v>134</v>
      </c>
      <c r="E606" s="31" t="s">
        <v>149</v>
      </c>
      <c r="F606" s="2">
        <v>300</v>
      </c>
      <c r="G606" s="1">
        <v>1</v>
      </c>
      <c r="H606" s="15">
        <f>תקן_מקור[[#This Row],[עלות פריט]]*תקן_מקור[[#This Row],[כמות]]</f>
        <v>300</v>
      </c>
    </row>
    <row r="607" spans="1:8" x14ac:dyDescent="0.2">
      <c r="A607" s="27" t="s">
        <v>111</v>
      </c>
      <c r="B607" s="1">
        <v>45</v>
      </c>
      <c r="C607" s="1" t="s">
        <v>66</v>
      </c>
      <c r="D607" s="1" t="s">
        <v>143</v>
      </c>
      <c r="E607" s="31" t="s">
        <v>150</v>
      </c>
      <c r="F607" s="2">
        <v>1000</v>
      </c>
      <c r="G607" s="1">
        <v>1</v>
      </c>
      <c r="H607" s="15">
        <f>תקן_מקור[[#This Row],[עלות פריט]]*תקן_מקור[[#This Row],[כמות]]</f>
        <v>1000</v>
      </c>
    </row>
    <row r="608" spans="1:8" x14ac:dyDescent="0.2">
      <c r="A608" s="27" t="s">
        <v>111</v>
      </c>
      <c r="B608" s="1">
        <v>45</v>
      </c>
      <c r="C608" s="1" t="s">
        <v>66</v>
      </c>
      <c r="D608" s="1" t="s">
        <v>128</v>
      </c>
      <c r="E608" s="31" t="s">
        <v>151</v>
      </c>
      <c r="F608" s="2">
        <v>200</v>
      </c>
      <c r="G608" s="1">
        <v>2</v>
      </c>
      <c r="H608" s="15">
        <f>תקן_מקור[[#This Row],[עלות פריט]]*תקן_מקור[[#This Row],[כמות]]</f>
        <v>400</v>
      </c>
    </row>
    <row r="609" spans="1:8" x14ac:dyDescent="0.2">
      <c r="A609" s="27" t="s">
        <v>111</v>
      </c>
      <c r="B609" s="1">
        <v>45</v>
      </c>
      <c r="C609" s="1" t="s">
        <v>66</v>
      </c>
      <c r="D609" s="1" t="s">
        <v>69</v>
      </c>
      <c r="E609" s="31" t="s">
        <v>152</v>
      </c>
      <c r="F609" s="2">
        <v>8000</v>
      </c>
      <c r="G609" s="2">
        <v>1</v>
      </c>
      <c r="H609" s="15">
        <f>תקן_מקור[[#This Row],[עלות פריט]]*תקן_מקור[[#This Row],[כמות]]</f>
        <v>8000</v>
      </c>
    </row>
    <row r="610" spans="1:8" x14ac:dyDescent="0.2">
      <c r="A610" s="27" t="s">
        <v>111</v>
      </c>
      <c r="B610" s="1">
        <v>45</v>
      </c>
      <c r="C610" s="1" t="s">
        <v>66</v>
      </c>
      <c r="D610" s="29" t="s">
        <v>69</v>
      </c>
      <c r="E610" s="31" t="s">
        <v>153</v>
      </c>
      <c r="F610" s="2">
        <v>900</v>
      </c>
      <c r="G610" s="1">
        <v>1</v>
      </c>
      <c r="H610" s="15">
        <f>תקן_מקור[[#This Row],[עלות פריט]]*תקן_מקור[[#This Row],[כמות]]</f>
        <v>900</v>
      </c>
    </row>
    <row r="611" spans="1:8" x14ac:dyDescent="0.2">
      <c r="A611" s="27" t="s">
        <v>111</v>
      </c>
      <c r="B611" s="1">
        <v>45</v>
      </c>
      <c r="C611" s="1" t="s">
        <v>66</v>
      </c>
      <c r="D611" s="1" t="s">
        <v>69</v>
      </c>
      <c r="E611" s="31" t="s">
        <v>154</v>
      </c>
      <c r="F611" s="2">
        <v>150</v>
      </c>
      <c r="G611" s="2">
        <v>2</v>
      </c>
      <c r="H611" s="15">
        <f>תקן_מקור[[#This Row],[עלות פריט]]*תקן_מקור[[#This Row],[כמות]]</f>
        <v>300</v>
      </c>
    </row>
    <row r="612" spans="1:8" x14ac:dyDescent="0.2">
      <c r="A612" s="27" t="s">
        <v>111</v>
      </c>
      <c r="B612" s="1">
        <v>45</v>
      </c>
      <c r="C612" s="1" t="s">
        <v>66</v>
      </c>
      <c r="D612" s="1" t="s">
        <v>69</v>
      </c>
      <c r="E612" s="31" t="s">
        <v>155</v>
      </c>
      <c r="F612" s="2">
        <v>2200</v>
      </c>
      <c r="G612" s="2">
        <v>1</v>
      </c>
      <c r="H612" s="15">
        <f>תקן_מקור[[#This Row],[עלות פריט]]*תקן_מקור[[#This Row],[כמות]]</f>
        <v>2200</v>
      </c>
    </row>
    <row r="613" spans="1:8" x14ac:dyDescent="0.2">
      <c r="A613" s="27" t="s">
        <v>111</v>
      </c>
      <c r="B613" s="1">
        <v>45</v>
      </c>
      <c r="C613" s="1" t="s">
        <v>67</v>
      </c>
      <c r="D613" s="1" t="s">
        <v>67</v>
      </c>
      <c r="E613" s="31" t="s">
        <v>156</v>
      </c>
      <c r="F613" s="2">
        <v>1000</v>
      </c>
      <c r="G613" s="2">
        <v>1</v>
      </c>
      <c r="H613" s="15">
        <f>תקן_מקור[[#This Row],[עלות פריט]]*תקן_מקור[[#This Row],[כמות]]</f>
        <v>1000</v>
      </c>
    </row>
    <row r="614" spans="1:8" x14ac:dyDescent="0.2">
      <c r="A614" s="27" t="s">
        <v>111</v>
      </c>
      <c r="B614" s="1">
        <v>45</v>
      </c>
      <c r="C614" s="1" t="s">
        <v>67</v>
      </c>
      <c r="D614" s="1" t="s">
        <v>67</v>
      </c>
      <c r="E614" s="31" t="s">
        <v>157</v>
      </c>
      <c r="F614" s="2">
        <v>2500</v>
      </c>
      <c r="G614" s="2">
        <v>1</v>
      </c>
      <c r="H614" s="15">
        <f>תקן_מקור[[#This Row],[עלות פריט]]*תקן_מקור[[#This Row],[כמות]]</f>
        <v>2500</v>
      </c>
    </row>
    <row r="615" spans="1:8" x14ac:dyDescent="0.2">
      <c r="A615" s="27" t="s">
        <v>111</v>
      </c>
      <c r="B615" s="1">
        <v>45</v>
      </c>
      <c r="C615" s="1" t="s">
        <v>67</v>
      </c>
      <c r="D615" s="1" t="s">
        <v>67</v>
      </c>
      <c r="E615" s="31" t="s">
        <v>158</v>
      </c>
      <c r="F615" s="2">
        <v>2000</v>
      </c>
      <c r="G615" s="2">
        <v>1</v>
      </c>
      <c r="H615" s="15">
        <f>תקן_מקור[[#This Row],[עלות פריט]]*תקן_מקור[[#This Row],[כמות]]</f>
        <v>2000</v>
      </c>
    </row>
    <row r="616" spans="1:8" x14ac:dyDescent="0.2">
      <c r="A616" s="27" t="s">
        <v>111</v>
      </c>
      <c r="B616" s="1">
        <v>45</v>
      </c>
      <c r="C616" s="1" t="s">
        <v>67</v>
      </c>
      <c r="D616" s="1" t="s">
        <v>67</v>
      </c>
      <c r="E616" s="31" t="s">
        <v>159</v>
      </c>
      <c r="F616" s="2">
        <v>1500</v>
      </c>
      <c r="G616" s="2">
        <v>1</v>
      </c>
      <c r="H616" s="15">
        <f>תקן_מקור[[#This Row],[עלות פריט]]*תקן_מקור[[#This Row],[כמות]]</f>
        <v>1500</v>
      </c>
    </row>
    <row r="617" spans="1:8" x14ac:dyDescent="0.2">
      <c r="A617" s="27" t="s">
        <v>111</v>
      </c>
      <c r="B617" s="1">
        <v>45</v>
      </c>
      <c r="C617" s="1" t="s">
        <v>67</v>
      </c>
      <c r="D617" s="1" t="s">
        <v>67</v>
      </c>
      <c r="E617" s="31" t="s">
        <v>160</v>
      </c>
      <c r="F617" s="2">
        <v>1600</v>
      </c>
      <c r="G617" s="2">
        <v>1</v>
      </c>
      <c r="H617" s="15">
        <f>תקן_מקור[[#This Row],[עלות פריט]]*תקן_מקור[[#This Row],[כמות]]</f>
        <v>1600</v>
      </c>
    </row>
    <row r="618" spans="1:8" x14ac:dyDescent="0.2">
      <c r="A618" s="27" t="s">
        <v>111</v>
      </c>
      <c r="B618" s="1">
        <v>45</v>
      </c>
      <c r="C618" s="1" t="s">
        <v>67</v>
      </c>
      <c r="D618" s="1" t="s">
        <v>67</v>
      </c>
      <c r="E618" s="31" t="s">
        <v>161</v>
      </c>
      <c r="F618" s="2">
        <v>2950</v>
      </c>
      <c r="G618" s="2">
        <v>1</v>
      </c>
      <c r="H618" s="15">
        <f>תקן_מקור[[#This Row],[עלות פריט]]*תקן_מקור[[#This Row],[כמות]]</f>
        <v>2950</v>
      </c>
    </row>
    <row r="619" spans="1:8" x14ac:dyDescent="0.2">
      <c r="A619" s="27" t="s">
        <v>111</v>
      </c>
      <c r="B619" s="1">
        <v>45</v>
      </c>
      <c r="C619" s="1" t="s">
        <v>67</v>
      </c>
      <c r="D619" s="1" t="s">
        <v>67</v>
      </c>
      <c r="E619" s="31" t="s">
        <v>162</v>
      </c>
      <c r="F619" s="2">
        <v>450</v>
      </c>
      <c r="G619" s="2">
        <v>2</v>
      </c>
      <c r="H619" s="15">
        <f>תקן_מקור[[#This Row],[עלות פריט]]*תקן_מקור[[#This Row],[כמות]]</f>
        <v>900</v>
      </c>
    </row>
    <row r="620" spans="1:8" x14ac:dyDescent="0.2">
      <c r="A620" s="27" t="s">
        <v>111</v>
      </c>
      <c r="B620" s="1">
        <v>45</v>
      </c>
      <c r="C620" s="1" t="s">
        <v>67</v>
      </c>
      <c r="D620" s="1" t="s">
        <v>67</v>
      </c>
      <c r="E620" s="31" t="s">
        <v>163</v>
      </c>
      <c r="F620" s="2">
        <v>2500</v>
      </c>
      <c r="G620" s="2">
        <v>1</v>
      </c>
      <c r="H620" s="15">
        <f>תקן_מקור[[#This Row],[עלות פריט]]*תקן_מקור[[#This Row],[כמות]]</f>
        <v>2500</v>
      </c>
    </row>
    <row r="621" spans="1:8" x14ac:dyDescent="0.2">
      <c r="A621" s="27" t="s">
        <v>111</v>
      </c>
      <c r="B621" s="1">
        <v>45</v>
      </c>
      <c r="C621" s="1" t="s">
        <v>67</v>
      </c>
      <c r="D621" s="1" t="s">
        <v>67</v>
      </c>
      <c r="E621" s="31" t="s">
        <v>164</v>
      </c>
      <c r="F621" s="2">
        <v>500</v>
      </c>
      <c r="G621" s="2">
        <v>2</v>
      </c>
      <c r="H621" s="15">
        <f>תקן_מקור[[#This Row],[עלות פריט]]*תקן_מקור[[#This Row],[כמות]]</f>
        <v>1000</v>
      </c>
    </row>
    <row r="622" spans="1:8" x14ac:dyDescent="0.2">
      <c r="A622" s="27" t="s">
        <v>111</v>
      </c>
      <c r="B622" s="1">
        <v>45</v>
      </c>
      <c r="C622" s="1" t="s">
        <v>67</v>
      </c>
      <c r="D622" s="1" t="s">
        <v>67</v>
      </c>
      <c r="E622" s="31" t="s">
        <v>165</v>
      </c>
      <c r="F622" s="2">
        <v>2200</v>
      </c>
      <c r="G622" s="2">
        <v>1</v>
      </c>
      <c r="H622" s="15">
        <f>תקן_מקור[[#This Row],[עלות פריט]]*תקן_מקור[[#This Row],[כמות]]</f>
        <v>2200</v>
      </c>
    </row>
    <row r="623" spans="1:8" x14ac:dyDescent="0.2">
      <c r="A623" s="27" t="s">
        <v>111</v>
      </c>
      <c r="B623" s="1">
        <v>45</v>
      </c>
      <c r="C623" s="1" t="s">
        <v>67</v>
      </c>
      <c r="D623" s="1" t="s">
        <v>67</v>
      </c>
      <c r="E623" s="31" t="s">
        <v>166</v>
      </c>
      <c r="F623" s="2">
        <v>550</v>
      </c>
      <c r="G623" s="2">
        <v>1</v>
      </c>
      <c r="H623" s="15">
        <f>תקן_מקור[[#This Row],[עלות פריט]]*תקן_מקור[[#This Row],[כמות]]</f>
        <v>550</v>
      </c>
    </row>
    <row r="624" spans="1:8" x14ac:dyDescent="0.2">
      <c r="A624" s="27" t="s">
        <v>111</v>
      </c>
      <c r="B624" s="1">
        <v>45</v>
      </c>
      <c r="C624" s="1" t="s">
        <v>67</v>
      </c>
      <c r="D624" s="1" t="s">
        <v>67</v>
      </c>
      <c r="E624" s="31" t="s">
        <v>167</v>
      </c>
      <c r="F624" s="2">
        <v>400</v>
      </c>
      <c r="G624" s="2">
        <v>1</v>
      </c>
      <c r="H624" s="15">
        <f>תקן_מקור[[#This Row],[עלות פריט]]*תקן_מקור[[#This Row],[כמות]]</f>
        <v>400</v>
      </c>
    </row>
    <row r="625" spans="1:8" x14ac:dyDescent="0.2">
      <c r="A625" s="27" t="s">
        <v>111</v>
      </c>
      <c r="B625" s="1">
        <v>45</v>
      </c>
      <c r="C625" s="1" t="s">
        <v>67</v>
      </c>
      <c r="D625" s="1" t="s">
        <v>67</v>
      </c>
      <c r="E625" s="31" t="s">
        <v>168</v>
      </c>
      <c r="F625" s="2">
        <v>600</v>
      </c>
      <c r="G625" s="2">
        <v>1</v>
      </c>
      <c r="H625" s="15">
        <f>תקן_מקור[[#This Row],[עלות פריט]]*תקן_מקור[[#This Row],[כמות]]</f>
        <v>600</v>
      </c>
    </row>
    <row r="626" spans="1:8" x14ac:dyDescent="0.2">
      <c r="A626" s="27" t="s">
        <v>111</v>
      </c>
      <c r="B626" s="1">
        <v>45</v>
      </c>
      <c r="C626" s="1" t="s">
        <v>67</v>
      </c>
      <c r="D626" s="1" t="s">
        <v>67</v>
      </c>
      <c r="E626" s="31" t="s">
        <v>169</v>
      </c>
      <c r="F626" s="2">
        <v>300</v>
      </c>
      <c r="G626" s="2">
        <v>1</v>
      </c>
      <c r="H626" s="15">
        <f>תקן_מקור[[#This Row],[עלות פריט]]*תקן_מקור[[#This Row],[כמות]]</f>
        <v>300</v>
      </c>
    </row>
    <row r="627" spans="1:8" x14ac:dyDescent="0.2">
      <c r="A627" s="27" t="s">
        <v>111</v>
      </c>
      <c r="B627" s="1">
        <v>45</v>
      </c>
      <c r="C627" s="1" t="s">
        <v>67</v>
      </c>
      <c r="D627" s="1" t="s">
        <v>67</v>
      </c>
      <c r="E627" s="31" t="s">
        <v>170</v>
      </c>
      <c r="F627" s="2">
        <v>900</v>
      </c>
      <c r="G627" s="2">
        <v>1</v>
      </c>
      <c r="H627" s="15">
        <f>תקן_מקור[[#This Row],[עלות פריט]]*תקן_מקור[[#This Row],[כמות]]</f>
        <v>900</v>
      </c>
    </row>
    <row r="628" spans="1:8" x14ac:dyDescent="0.2">
      <c r="A628" s="27" t="s">
        <v>111</v>
      </c>
      <c r="B628" s="1">
        <v>45</v>
      </c>
      <c r="C628" s="1" t="s">
        <v>67</v>
      </c>
      <c r="D628" s="1" t="s">
        <v>67</v>
      </c>
      <c r="E628" s="31" t="s">
        <v>171</v>
      </c>
      <c r="F628" s="2">
        <v>800</v>
      </c>
      <c r="G628" s="2">
        <v>1</v>
      </c>
      <c r="H628" s="15">
        <f>תקן_מקור[[#This Row],[עלות פריט]]*תקן_מקור[[#This Row],[כמות]]</f>
        <v>800</v>
      </c>
    </row>
    <row r="629" spans="1:8" x14ac:dyDescent="0.2">
      <c r="A629" s="27" t="s">
        <v>111</v>
      </c>
      <c r="B629" s="1">
        <v>45</v>
      </c>
      <c r="C629" s="1" t="s">
        <v>67</v>
      </c>
      <c r="D629" s="1" t="s">
        <v>67</v>
      </c>
      <c r="E629" s="31" t="s">
        <v>147</v>
      </c>
      <c r="F629" s="2">
        <v>150</v>
      </c>
      <c r="G629" s="2">
        <v>1</v>
      </c>
      <c r="H629" s="15">
        <f>תקן_מקור[[#This Row],[עלות פריט]]*תקן_מקור[[#This Row],[כמות]]</f>
        <v>150</v>
      </c>
    </row>
    <row r="630" spans="1:8" x14ac:dyDescent="0.2">
      <c r="A630" s="27" t="s">
        <v>111</v>
      </c>
      <c r="B630" s="1">
        <v>45</v>
      </c>
      <c r="C630" s="1" t="s">
        <v>67</v>
      </c>
      <c r="D630" s="1" t="s">
        <v>67</v>
      </c>
      <c r="E630" s="31" t="s">
        <v>149</v>
      </c>
      <c r="F630" s="2">
        <v>300</v>
      </c>
      <c r="G630" s="2">
        <v>1</v>
      </c>
      <c r="H630" s="15">
        <f>תקן_מקור[[#This Row],[עלות פריט]]*תקן_מקור[[#This Row],[כמות]]</f>
        <v>300</v>
      </c>
    </row>
    <row r="631" spans="1:8" x14ac:dyDescent="0.2">
      <c r="A631" s="27" t="s">
        <v>111</v>
      </c>
      <c r="B631" s="1">
        <v>45</v>
      </c>
      <c r="C631" s="1" t="s">
        <v>67</v>
      </c>
      <c r="D631" s="1" t="s">
        <v>67</v>
      </c>
      <c r="E631" s="31" t="s">
        <v>172</v>
      </c>
      <c r="F631" s="2">
        <v>350</v>
      </c>
      <c r="G631" s="2">
        <v>1</v>
      </c>
      <c r="H631" s="15">
        <f>תקן_מקור[[#This Row],[עלות פריט]]*תקן_מקור[[#This Row],[כמות]]</f>
        <v>350</v>
      </c>
    </row>
    <row r="632" spans="1:8" x14ac:dyDescent="0.2">
      <c r="A632" s="27" t="s">
        <v>111</v>
      </c>
      <c r="B632" s="1">
        <v>45</v>
      </c>
      <c r="C632" s="1" t="s">
        <v>67</v>
      </c>
      <c r="D632" s="1" t="s">
        <v>67</v>
      </c>
      <c r="E632" s="31" t="s">
        <v>173</v>
      </c>
      <c r="F632" s="2">
        <v>750</v>
      </c>
      <c r="G632" s="2">
        <v>1</v>
      </c>
      <c r="H632" s="15">
        <f>תקן_מקור[[#This Row],[עלות פריט]]*תקן_מקור[[#This Row],[כמות]]</f>
        <v>750</v>
      </c>
    </row>
    <row r="633" spans="1:8" x14ac:dyDescent="0.2">
      <c r="A633" s="27" t="s">
        <v>111</v>
      </c>
      <c r="B633" s="1">
        <v>45</v>
      </c>
      <c r="C633" s="1" t="s">
        <v>68</v>
      </c>
      <c r="D633" s="1" t="s">
        <v>143</v>
      </c>
      <c r="E633" s="31" t="s">
        <v>174</v>
      </c>
      <c r="F633" s="2">
        <v>2500</v>
      </c>
      <c r="G633" s="1">
        <v>1</v>
      </c>
      <c r="H633" s="15">
        <f>תקן_מקור[[#This Row],[עלות פריט]]*תקן_מקור[[#This Row],[כמות]]</f>
        <v>2500</v>
      </c>
    </row>
    <row r="634" spans="1:8" x14ac:dyDescent="0.2">
      <c r="A634" s="27" t="s">
        <v>111</v>
      </c>
      <c r="B634" s="1">
        <v>45</v>
      </c>
      <c r="C634" s="1" t="s">
        <v>68</v>
      </c>
      <c r="D634" s="1" t="s">
        <v>128</v>
      </c>
      <c r="E634" s="31" t="s">
        <v>175</v>
      </c>
      <c r="F634" s="2">
        <v>250</v>
      </c>
      <c r="G634" s="1">
        <v>2</v>
      </c>
      <c r="H634" s="15">
        <f>תקן_מקור[[#This Row],[עלות פריט]]*תקן_מקור[[#This Row],[כמות]]</f>
        <v>500</v>
      </c>
    </row>
    <row r="635" spans="1:8" x14ac:dyDescent="0.2">
      <c r="A635" s="27" t="s">
        <v>111</v>
      </c>
      <c r="B635" s="1">
        <v>45</v>
      </c>
      <c r="C635" s="1" t="s">
        <v>68</v>
      </c>
      <c r="D635" s="1" t="s">
        <v>143</v>
      </c>
      <c r="E635" s="31" t="s">
        <v>176</v>
      </c>
      <c r="F635" s="2">
        <v>3500</v>
      </c>
      <c r="G635" s="1">
        <v>1</v>
      </c>
      <c r="H635" s="15">
        <f>תקן_מקור[[#This Row],[עלות פריט]]*תקן_מקור[[#This Row],[כמות]]</f>
        <v>3500</v>
      </c>
    </row>
    <row r="636" spans="1:8" x14ac:dyDescent="0.2">
      <c r="A636" s="27" t="s">
        <v>111</v>
      </c>
      <c r="B636" s="1">
        <v>45</v>
      </c>
      <c r="C636" s="1" t="s">
        <v>68</v>
      </c>
      <c r="D636" s="1" t="s">
        <v>141</v>
      </c>
      <c r="E636" s="31" t="s">
        <v>177</v>
      </c>
      <c r="F636" s="2">
        <v>15000</v>
      </c>
      <c r="G636" s="1">
        <v>1</v>
      </c>
      <c r="H636" s="15">
        <f>תקן_מקור[[#This Row],[עלות פריט]]*תקן_מקור[[#This Row],[כמות]]</f>
        <v>15000</v>
      </c>
    </row>
    <row r="637" spans="1:8" x14ac:dyDescent="0.2">
      <c r="A637" s="27" t="s">
        <v>111</v>
      </c>
      <c r="B637" s="1">
        <v>45</v>
      </c>
      <c r="C637" s="1" t="s">
        <v>68</v>
      </c>
      <c r="D637" s="1" t="s">
        <v>118</v>
      </c>
      <c r="E637" s="31" t="s">
        <v>178</v>
      </c>
      <c r="F637" s="2">
        <v>650</v>
      </c>
      <c r="G637" s="1">
        <v>4</v>
      </c>
      <c r="H637" s="15">
        <f>תקן_מקור[[#This Row],[עלות פריט]]*תקן_מקור[[#This Row],[כמות]]</f>
        <v>2600</v>
      </c>
    </row>
    <row r="638" spans="1:8" x14ac:dyDescent="0.2">
      <c r="A638" s="27" t="s">
        <v>111</v>
      </c>
      <c r="B638" s="1">
        <v>45</v>
      </c>
      <c r="C638" s="1" t="s">
        <v>68</v>
      </c>
      <c r="D638" s="1" t="s">
        <v>120</v>
      </c>
      <c r="E638" s="31" t="s">
        <v>179</v>
      </c>
      <c r="F638" s="2">
        <v>2500</v>
      </c>
      <c r="G638" s="2">
        <v>1</v>
      </c>
      <c r="H638" s="15">
        <f>תקן_מקור[[#This Row],[עלות פריט]]*תקן_מקור[[#This Row],[כמות]]</f>
        <v>2500</v>
      </c>
    </row>
    <row r="639" spans="1:8" x14ac:dyDescent="0.2">
      <c r="A639" s="27" t="s">
        <v>111</v>
      </c>
      <c r="B639" s="1">
        <v>45</v>
      </c>
      <c r="C639" s="1" t="s">
        <v>68</v>
      </c>
      <c r="D639" s="1" t="s">
        <v>131</v>
      </c>
      <c r="E639" s="31" t="s">
        <v>180</v>
      </c>
      <c r="F639" s="2">
        <v>4500</v>
      </c>
      <c r="G639" s="2">
        <v>1</v>
      </c>
      <c r="H639" s="15">
        <f>תקן_מקור[[#This Row],[עלות פריט]]*תקן_מקור[[#This Row],[כמות]]</f>
        <v>4500</v>
      </c>
    </row>
    <row r="640" spans="1:8" x14ac:dyDescent="0.2">
      <c r="A640" s="27" t="s">
        <v>111</v>
      </c>
      <c r="B640" s="1">
        <v>45</v>
      </c>
      <c r="C640" s="1" t="s">
        <v>68</v>
      </c>
      <c r="D640" s="1" t="s">
        <v>128</v>
      </c>
      <c r="E640" s="31" t="s">
        <v>181</v>
      </c>
      <c r="F640" s="2">
        <v>250</v>
      </c>
      <c r="G640" s="1">
        <v>2</v>
      </c>
      <c r="H640" s="15">
        <f>תקן_מקור[[#This Row],[עלות פריט]]*תקן_מקור[[#This Row],[כמות]]</f>
        <v>500</v>
      </c>
    </row>
    <row r="641" spans="1:8" x14ac:dyDescent="0.2">
      <c r="A641" s="27" t="s">
        <v>111</v>
      </c>
      <c r="B641" s="1">
        <v>45</v>
      </c>
      <c r="C641" s="1" t="s">
        <v>69</v>
      </c>
      <c r="D641" s="29" t="s">
        <v>134</v>
      </c>
      <c r="E641" s="31" t="s">
        <v>182</v>
      </c>
      <c r="F641" s="2">
        <v>250</v>
      </c>
      <c r="G641" s="1">
        <v>1</v>
      </c>
      <c r="H641" s="15">
        <f>תקן_מקור[[#This Row],[עלות פריט]]*תקן_מקור[[#This Row],[כמות]]</f>
        <v>250</v>
      </c>
    </row>
    <row r="642" spans="1:8" x14ac:dyDescent="0.2">
      <c r="A642" s="27" t="s">
        <v>111</v>
      </c>
      <c r="B642" s="1">
        <v>45</v>
      </c>
      <c r="C642" s="1" t="s">
        <v>69</v>
      </c>
      <c r="D642" s="1" t="s">
        <v>134</v>
      </c>
      <c r="E642" s="31" t="s">
        <v>183</v>
      </c>
      <c r="F642" s="2">
        <v>2500</v>
      </c>
      <c r="G642" s="1">
        <v>1</v>
      </c>
      <c r="H642" s="15">
        <f>תקן_מקור[[#This Row],[עלות פריט]]*תקן_מקור[[#This Row],[כמות]]</f>
        <v>2500</v>
      </c>
    </row>
    <row r="643" spans="1:8" x14ac:dyDescent="0.2">
      <c r="A643" s="27" t="s">
        <v>111</v>
      </c>
      <c r="B643" s="1">
        <v>45</v>
      </c>
      <c r="C643" s="1" t="s">
        <v>69</v>
      </c>
      <c r="D643" s="29" t="s">
        <v>69</v>
      </c>
      <c r="E643" s="31" t="s">
        <v>184</v>
      </c>
      <c r="F643" s="2">
        <v>350</v>
      </c>
      <c r="G643" s="1">
        <v>1</v>
      </c>
      <c r="H643" s="15">
        <f>תקן_מקור[[#This Row],[עלות פריט]]*תקן_מקור[[#This Row],[כמות]]</f>
        <v>350</v>
      </c>
    </row>
    <row r="644" spans="1:8" x14ac:dyDescent="0.2">
      <c r="A644" s="27" t="s">
        <v>111</v>
      </c>
      <c r="B644" s="1">
        <v>45</v>
      </c>
      <c r="C644" s="1" t="s">
        <v>69</v>
      </c>
      <c r="D644" s="29" t="s">
        <v>69</v>
      </c>
      <c r="E644" s="31" t="s">
        <v>185</v>
      </c>
      <c r="F644" s="2">
        <v>10000</v>
      </c>
      <c r="G644" s="1">
        <v>2</v>
      </c>
      <c r="H644" s="15">
        <f>תקן_מקור[[#This Row],[עלות פריט]]*תקן_מקור[[#This Row],[כמות]]</f>
        <v>20000</v>
      </c>
    </row>
    <row r="645" spans="1:8" x14ac:dyDescent="0.2">
      <c r="A645" s="27" t="s">
        <v>111</v>
      </c>
      <c r="B645" s="1">
        <v>45</v>
      </c>
      <c r="C645" s="1" t="s">
        <v>69</v>
      </c>
      <c r="D645" s="1" t="s">
        <v>69</v>
      </c>
      <c r="E645" s="32" t="s">
        <v>186</v>
      </c>
      <c r="F645" s="2">
        <v>250</v>
      </c>
      <c r="G645" s="2">
        <v>3</v>
      </c>
      <c r="H645" s="15">
        <f>תקן_מקור[[#This Row],[עלות פריט]]*תקן_מקור[[#This Row],[כמות]]</f>
        <v>750</v>
      </c>
    </row>
    <row r="646" spans="1:8" x14ac:dyDescent="0.2">
      <c r="A646" s="27" t="s">
        <v>111</v>
      </c>
      <c r="B646" s="1">
        <v>45</v>
      </c>
      <c r="C646" s="1" t="s">
        <v>70</v>
      </c>
      <c r="D646" s="1" t="s">
        <v>187</v>
      </c>
      <c r="E646" s="31" t="s">
        <v>188</v>
      </c>
      <c r="F646" s="2">
        <v>7500</v>
      </c>
      <c r="G646" s="2">
        <v>1</v>
      </c>
      <c r="H646" s="15">
        <f>תקן_מקור[[#This Row],[עלות פריט]]*תקן_מקור[[#This Row],[כמות]]</f>
        <v>7500</v>
      </c>
    </row>
    <row r="647" spans="1:8" x14ac:dyDescent="0.2">
      <c r="A647" s="27" t="s">
        <v>111</v>
      </c>
      <c r="B647" s="1">
        <v>45</v>
      </c>
      <c r="C647" s="1" t="s">
        <v>70</v>
      </c>
      <c r="D647" s="1" t="s">
        <v>187</v>
      </c>
      <c r="E647" s="31" t="s">
        <v>189</v>
      </c>
      <c r="F647" s="2">
        <v>1500</v>
      </c>
      <c r="G647" s="2">
        <v>2</v>
      </c>
      <c r="H647" s="15">
        <f>תקן_מקור[[#This Row],[עלות פריט]]*תקן_מקור[[#This Row],[כמות]]</f>
        <v>3000</v>
      </c>
    </row>
    <row r="648" spans="1:8" x14ac:dyDescent="0.2">
      <c r="A648" s="27" t="s">
        <v>111</v>
      </c>
      <c r="B648" s="1">
        <v>45</v>
      </c>
      <c r="C648" s="1" t="s">
        <v>70</v>
      </c>
      <c r="D648" s="1" t="s">
        <v>131</v>
      </c>
      <c r="E648" s="31" t="s">
        <v>190</v>
      </c>
      <c r="F648" s="2">
        <v>1000</v>
      </c>
      <c r="G648" s="2">
        <v>14</v>
      </c>
      <c r="H648" s="15">
        <f>תקן_מקור[[#This Row],[עלות פריט]]*תקן_מקור[[#This Row],[כמות]]</f>
        <v>14000</v>
      </c>
    </row>
    <row r="649" spans="1:8" x14ac:dyDescent="0.2">
      <c r="A649" s="27" t="s">
        <v>111</v>
      </c>
      <c r="B649" s="1">
        <v>45</v>
      </c>
      <c r="C649" s="1" t="s">
        <v>70</v>
      </c>
      <c r="D649" s="1" t="s">
        <v>191</v>
      </c>
      <c r="E649" s="31" t="s">
        <v>192</v>
      </c>
      <c r="F649" s="2">
        <v>3500</v>
      </c>
      <c r="G649" s="2">
        <v>2</v>
      </c>
      <c r="H649" s="15">
        <f>תקן_מקור[[#This Row],[עלות פריט]]*תקן_מקור[[#This Row],[כמות]]</f>
        <v>7000</v>
      </c>
    </row>
    <row r="650" spans="1:8" x14ac:dyDescent="0.2">
      <c r="A650" s="27" t="s">
        <v>111</v>
      </c>
      <c r="B650" s="1">
        <v>45</v>
      </c>
      <c r="C650" s="1" t="s">
        <v>70</v>
      </c>
      <c r="D650" s="1" t="s">
        <v>187</v>
      </c>
      <c r="E650" s="31" t="s">
        <v>193</v>
      </c>
      <c r="F650" s="2">
        <v>8500</v>
      </c>
      <c r="G650" s="2">
        <v>0</v>
      </c>
      <c r="H650" s="15">
        <f>תקן_מקור[[#This Row],[עלות פריט]]*תקן_מקור[[#This Row],[כמות]]</f>
        <v>0</v>
      </c>
    </row>
    <row r="651" spans="1:8" x14ac:dyDescent="0.2">
      <c r="A651" s="27" t="s">
        <v>111</v>
      </c>
      <c r="B651" s="1">
        <v>45</v>
      </c>
      <c r="C651" s="1" t="s">
        <v>70</v>
      </c>
      <c r="D651" s="1" t="s">
        <v>187</v>
      </c>
      <c r="E651" s="31" t="s">
        <v>194</v>
      </c>
      <c r="F651" s="2">
        <v>17000</v>
      </c>
      <c r="G651" s="2">
        <v>1</v>
      </c>
      <c r="H651" s="15">
        <f>תקן_מקור[[#This Row],[עלות פריט]]*תקן_מקור[[#This Row],[כמות]]</f>
        <v>17000</v>
      </c>
    </row>
    <row r="652" spans="1:8" x14ac:dyDescent="0.2">
      <c r="A652" s="27" t="s">
        <v>111</v>
      </c>
      <c r="B652" s="1">
        <v>45</v>
      </c>
      <c r="C652" s="1" t="s">
        <v>70</v>
      </c>
      <c r="D652" s="1" t="s">
        <v>187</v>
      </c>
      <c r="E652" s="31" t="s">
        <v>195</v>
      </c>
      <c r="F652" s="2">
        <v>5000</v>
      </c>
      <c r="G652" s="2">
        <v>1</v>
      </c>
      <c r="H652" s="15">
        <f>תקן_מקור[[#This Row],[עלות פריט]]*תקן_מקור[[#This Row],[כמות]]</f>
        <v>5000</v>
      </c>
    </row>
    <row r="653" spans="1:8" x14ac:dyDescent="0.2">
      <c r="A653" s="27" t="s">
        <v>111</v>
      </c>
      <c r="B653" s="1">
        <v>45</v>
      </c>
      <c r="C653" s="1" t="s">
        <v>70</v>
      </c>
      <c r="D653" s="1" t="s">
        <v>187</v>
      </c>
      <c r="E653" s="31" t="s">
        <v>196</v>
      </c>
      <c r="F653" s="2">
        <v>400</v>
      </c>
      <c r="G653" s="2">
        <v>5</v>
      </c>
      <c r="H653" s="15">
        <f>תקן_מקור[[#This Row],[עלות פריט]]*תקן_מקור[[#This Row],[כמות]]</f>
        <v>2000</v>
      </c>
    </row>
    <row r="654" spans="1:8" x14ac:dyDescent="0.2">
      <c r="A654" s="27" t="s">
        <v>111</v>
      </c>
      <c r="B654" s="1">
        <v>45</v>
      </c>
      <c r="C654" s="1" t="s">
        <v>70</v>
      </c>
      <c r="D654" s="29" t="s">
        <v>187</v>
      </c>
      <c r="E654" s="31" t="s">
        <v>197</v>
      </c>
      <c r="F654" s="2">
        <v>4500</v>
      </c>
      <c r="G654" s="1">
        <v>1</v>
      </c>
      <c r="H654" s="15">
        <f>תקן_מקור[[#This Row],[עלות פריט]]*תקן_מקור[[#This Row],[כמות]]</f>
        <v>4500</v>
      </c>
    </row>
    <row r="655" spans="1:8" x14ac:dyDescent="0.2">
      <c r="A655" s="27" t="s">
        <v>111</v>
      </c>
      <c r="B655" s="1">
        <v>45</v>
      </c>
      <c r="C655" s="1" t="s">
        <v>70</v>
      </c>
      <c r="D655" s="1" t="s">
        <v>187</v>
      </c>
      <c r="E655" s="31" t="s">
        <v>198</v>
      </c>
      <c r="F655" s="2">
        <v>8000</v>
      </c>
      <c r="G655" s="2">
        <v>1</v>
      </c>
      <c r="H655" s="15">
        <f>תקן_מקור[[#This Row],[עלות פריט]]*תקן_מקור[[#This Row],[כמות]]</f>
        <v>8000</v>
      </c>
    </row>
    <row r="656" spans="1:8" x14ac:dyDescent="0.2">
      <c r="A656" s="27" t="s">
        <v>111</v>
      </c>
      <c r="B656" s="1">
        <v>45</v>
      </c>
      <c r="C656" s="1" t="s">
        <v>70</v>
      </c>
      <c r="D656" s="1" t="s">
        <v>187</v>
      </c>
      <c r="E656" s="31" t="s">
        <v>199</v>
      </c>
      <c r="F656" s="2">
        <v>2500</v>
      </c>
      <c r="G656" s="2">
        <v>1</v>
      </c>
      <c r="H656" s="15">
        <f>תקן_מקור[[#This Row],[עלות פריט]]*תקן_מקור[[#This Row],[כמות]]</f>
        <v>2500</v>
      </c>
    </row>
    <row r="657" spans="1:8" x14ac:dyDescent="0.2">
      <c r="A657" s="27" t="s">
        <v>111</v>
      </c>
      <c r="B657" s="1">
        <v>45</v>
      </c>
      <c r="C657" s="1" t="s">
        <v>70</v>
      </c>
      <c r="D657" s="1" t="s">
        <v>200</v>
      </c>
      <c r="E657" s="31" t="s">
        <v>201</v>
      </c>
      <c r="F657" s="2">
        <v>150</v>
      </c>
      <c r="G657" s="2">
        <v>24</v>
      </c>
      <c r="H657" s="15">
        <f>תקן_מקור[[#This Row],[עלות פריט]]*תקן_מקור[[#This Row],[כמות]]</f>
        <v>3600</v>
      </c>
    </row>
    <row r="658" spans="1:8" x14ac:dyDescent="0.2">
      <c r="A658" s="27" t="s">
        <v>111</v>
      </c>
      <c r="B658" s="1">
        <v>45</v>
      </c>
      <c r="C658" s="1" t="s">
        <v>70</v>
      </c>
      <c r="D658" s="1" t="s">
        <v>187</v>
      </c>
      <c r="E658" s="31" t="s">
        <v>202</v>
      </c>
      <c r="F658" s="2">
        <v>9000</v>
      </c>
      <c r="G658" s="2">
        <v>1</v>
      </c>
      <c r="H658" s="15">
        <f>תקן_מקור[[#This Row],[עלות פריט]]*תקן_מקור[[#This Row],[כמות]]</f>
        <v>9000</v>
      </c>
    </row>
    <row r="659" spans="1:8" x14ac:dyDescent="0.2">
      <c r="A659" s="27" t="s">
        <v>111</v>
      </c>
      <c r="B659" s="1">
        <v>45</v>
      </c>
      <c r="C659" s="1" t="s">
        <v>70</v>
      </c>
      <c r="D659" s="1" t="s">
        <v>187</v>
      </c>
      <c r="E659" s="31" t="s">
        <v>203</v>
      </c>
      <c r="F659" s="2">
        <v>7700</v>
      </c>
      <c r="G659" s="2">
        <v>0</v>
      </c>
      <c r="H659" s="15">
        <f>תקן_מקור[[#This Row],[עלות פריט]]*תקן_מקור[[#This Row],[כמות]]</f>
        <v>0</v>
      </c>
    </row>
    <row r="660" spans="1:8" x14ac:dyDescent="0.2">
      <c r="A660" s="27" t="s">
        <v>111</v>
      </c>
      <c r="B660" s="1">
        <v>45</v>
      </c>
      <c r="C660" s="1" t="s">
        <v>70</v>
      </c>
      <c r="D660" s="1" t="s">
        <v>187</v>
      </c>
      <c r="E660" s="31" t="s">
        <v>204</v>
      </c>
      <c r="F660" s="2">
        <v>10800</v>
      </c>
      <c r="G660" s="2">
        <v>1</v>
      </c>
      <c r="H660" s="15">
        <f>תקן_מקור[[#This Row],[עלות פריט]]*תקן_מקור[[#This Row],[כמות]]</f>
        <v>10800</v>
      </c>
    </row>
    <row r="661" spans="1:8" x14ac:dyDescent="0.2">
      <c r="A661" s="27" t="s">
        <v>111</v>
      </c>
      <c r="B661" s="1">
        <v>45</v>
      </c>
      <c r="C661" s="1" t="s">
        <v>70</v>
      </c>
      <c r="D661" s="29" t="s">
        <v>187</v>
      </c>
      <c r="E661" s="31" t="s">
        <v>205</v>
      </c>
      <c r="F661" s="2">
        <v>3000</v>
      </c>
      <c r="G661" s="1">
        <v>1</v>
      </c>
      <c r="H661" s="15">
        <f>תקן_מקור[[#This Row],[עלות פריט]]*תקן_מקור[[#This Row],[כמות]]</f>
        <v>3000</v>
      </c>
    </row>
    <row r="662" spans="1:8" x14ac:dyDescent="0.2">
      <c r="A662" s="27" t="s">
        <v>111</v>
      </c>
      <c r="B662" s="1">
        <v>45</v>
      </c>
      <c r="C662" s="1" t="s">
        <v>70</v>
      </c>
      <c r="D662" s="1" t="s">
        <v>200</v>
      </c>
      <c r="E662" s="31" t="s">
        <v>206</v>
      </c>
      <c r="F662" s="2">
        <v>250</v>
      </c>
      <c r="G662" s="2">
        <v>14</v>
      </c>
      <c r="H662" s="15">
        <f>תקן_מקור[[#This Row],[עלות פריט]]*תקן_מקור[[#This Row],[כמות]]</f>
        <v>3500</v>
      </c>
    </row>
    <row r="663" spans="1:8" x14ac:dyDescent="0.2">
      <c r="A663" s="27" t="s">
        <v>111</v>
      </c>
      <c r="B663" s="1">
        <v>45</v>
      </c>
      <c r="C663" s="1" t="s">
        <v>70</v>
      </c>
      <c r="D663" s="1" t="s">
        <v>187</v>
      </c>
      <c r="E663" s="31" t="s">
        <v>207</v>
      </c>
      <c r="F663" s="2">
        <v>1000</v>
      </c>
      <c r="G663" s="2">
        <v>2</v>
      </c>
      <c r="H663" s="15">
        <f>תקן_מקור[[#This Row],[עלות פריט]]*תקן_מקור[[#This Row],[כמות]]</f>
        <v>2000</v>
      </c>
    </row>
    <row r="664" spans="1:8" x14ac:dyDescent="0.2">
      <c r="A664" s="27" t="s">
        <v>111</v>
      </c>
      <c r="B664" s="1">
        <v>45</v>
      </c>
      <c r="C664" s="1" t="s">
        <v>70</v>
      </c>
      <c r="D664" s="1" t="s">
        <v>187</v>
      </c>
      <c r="E664" s="31" t="s">
        <v>208</v>
      </c>
      <c r="F664" s="2">
        <v>500</v>
      </c>
      <c r="G664" s="2">
        <v>1</v>
      </c>
      <c r="H664" s="15">
        <f>תקן_מקור[[#This Row],[עלות פריט]]*תקן_מקור[[#This Row],[כמות]]</f>
        <v>500</v>
      </c>
    </row>
    <row r="665" spans="1:8" x14ac:dyDescent="0.2">
      <c r="A665" s="27" t="s">
        <v>111</v>
      </c>
      <c r="B665" s="1">
        <v>45</v>
      </c>
      <c r="C665" s="1" t="s">
        <v>70</v>
      </c>
      <c r="D665" s="1" t="s">
        <v>187</v>
      </c>
      <c r="E665" s="31" t="s">
        <v>209</v>
      </c>
      <c r="F665" s="2">
        <v>15000</v>
      </c>
      <c r="G665" s="2">
        <v>1</v>
      </c>
      <c r="H665" s="15">
        <f>תקן_מקור[[#This Row],[עלות פריט]]*תקן_מקור[[#This Row],[כמות]]</f>
        <v>15000</v>
      </c>
    </row>
    <row r="666" spans="1:8" x14ac:dyDescent="0.2">
      <c r="A666" s="27" t="s">
        <v>111</v>
      </c>
      <c r="B666" s="1">
        <v>45</v>
      </c>
      <c r="C666" s="1" t="s">
        <v>70</v>
      </c>
      <c r="D666" s="29" t="s">
        <v>187</v>
      </c>
      <c r="E666" s="31" t="s">
        <v>210</v>
      </c>
      <c r="F666" s="2">
        <v>5000</v>
      </c>
      <c r="G666" s="1">
        <v>1</v>
      </c>
      <c r="H666" s="15">
        <f>תקן_מקור[[#This Row],[עלות פריט]]*תקן_מקור[[#This Row],[כמות]]</f>
        <v>5000</v>
      </c>
    </row>
    <row r="667" spans="1:8" x14ac:dyDescent="0.2">
      <c r="A667" s="27" t="s">
        <v>111</v>
      </c>
      <c r="B667" s="1">
        <v>45</v>
      </c>
      <c r="C667" s="1" t="s">
        <v>70</v>
      </c>
      <c r="D667" s="1" t="s">
        <v>200</v>
      </c>
      <c r="E667" s="31" t="s">
        <v>211</v>
      </c>
      <c r="F667" s="2">
        <v>1200</v>
      </c>
      <c r="G667" s="2">
        <v>3</v>
      </c>
      <c r="H667" s="15">
        <f>תקן_מקור[[#This Row],[עלות פריט]]*תקן_מקור[[#This Row],[כמות]]</f>
        <v>3600</v>
      </c>
    </row>
    <row r="668" spans="1:8" x14ac:dyDescent="0.2">
      <c r="A668" s="27" t="s">
        <v>111</v>
      </c>
      <c r="B668" s="1">
        <v>45</v>
      </c>
      <c r="C668" s="1" t="s">
        <v>70</v>
      </c>
      <c r="D668" s="1" t="s">
        <v>191</v>
      </c>
      <c r="E668" s="31" t="s">
        <v>212</v>
      </c>
      <c r="F668" s="2">
        <v>500</v>
      </c>
      <c r="G668" s="2">
        <v>2</v>
      </c>
      <c r="H668" s="15">
        <f>תקן_מקור[[#This Row],[עלות פריט]]*תקן_מקור[[#This Row],[כמות]]</f>
        <v>1000</v>
      </c>
    </row>
    <row r="669" spans="1:8" x14ac:dyDescent="0.2">
      <c r="A669" s="27" t="s">
        <v>111</v>
      </c>
      <c r="B669" s="1">
        <v>45</v>
      </c>
      <c r="C669" s="1" t="s">
        <v>70</v>
      </c>
      <c r="D669" s="1" t="s">
        <v>187</v>
      </c>
      <c r="E669" s="31" t="s">
        <v>213</v>
      </c>
      <c r="F669" s="2">
        <v>4200</v>
      </c>
      <c r="G669" s="2">
        <v>1</v>
      </c>
      <c r="H669" s="15">
        <f>תקן_מקור[[#This Row],[עלות פריט]]*תקן_מקור[[#This Row],[כמות]]</f>
        <v>4200</v>
      </c>
    </row>
    <row r="670" spans="1:8" x14ac:dyDescent="0.2">
      <c r="A670" s="27" t="s">
        <v>111</v>
      </c>
      <c r="B670" s="1">
        <v>45</v>
      </c>
      <c r="C670" s="1" t="s">
        <v>70</v>
      </c>
      <c r="D670" s="1" t="s">
        <v>187</v>
      </c>
      <c r="E670" s="31" t="s">
        <v>214</v>
      </c>
      <c r="F670" s="2">
        <v>2500</v>
      </c>
      <c r="G670" s="2">
        <v>3</v>
      </c>
      <c r="H670" s="15">
        <f>תקן_מקור[[#This Row],[עלות פריט]]*תקן_מקור[[#This Row],[כמות]]</f>
        <v>7500</v>
      </c>
    </row>
    <row r="671" spans="1:8" x14ac:dyDescent="0.2">
      <c r="A671" s="27" t="s">
        <v>111</v>
      </c>
      <c r="B671" s="1">
        <v>45</v>
      </c>
      <c r="C671" s="1" t="s">
        <v>70</v>
      </c>
      <c r="D671" s="1" t="s">
        <v>187</v>
      </c>
      <c r="E671" s="31" t="s">
        <v>215</v>
      </c>
      <c r="F671" s="2">
        <v>3500</v>
      </c>
      <c r="G671" s="2">
        <v>2</v>
      </c>
      <c r="H671" s="15">
        <f>תקן_מקור[[#This Row],[עלות פריט]]*תקן_מקור[[#This Row],[כמות]]</f>
        <v>7000</v>
      </c>
    </row>
    <row r="672" spans="1:8" x14ac:dyDescent="0.2">
      <c r="A672" s="27" t="s">
        <v>111</v>
      </c>
      <c r="B672" s="1">
        <v>45</v>
      </c>
      <c r="C672" s="1" t="s">
        <v>70</v>
      </c>
      <c r="D672" s="1" t="s">
        <v>187</v>
      </c>
      <c r="E672" s="31" t="s">
        <v>216</v>
      </c>
      <c r="F672" s="2">
        <v>6500</v>
      </c>
      <c r="G672" s="2">
        <v>1</v>
      </c>
      <c r="H672" s="15">
        <f>תקן_מקור[[#This Row],[עלות פריט]]*תקן_מקור[[#This Row],[כמות]]</f>
        <v>6500</v>
      </c>
    </row>
    <row r="673" spans="1:8" x14ac:dyDescent="0.2">
      <c r="A673" s="27" t="s">
        <v>111</v>
      </c>
      <c r="B673" s="1">
        <v>45</v>
      </c>
      <c r="C673" s="1" t="s">
        <v>70</v>
      </c>
      <c r="D673" s="1" t="s">
        <v>187</v>
      </c>
      <c r="E673" s="31" t="s">
        <v>217</v>
      </c>
      <c r="F673" s="2">
        <v>1200</v>
      </c>
      <c r="G673" s="2">
        <v>1</v>
      </c>
      <c r="H673" s="15">
        <f>תקן_מקור[[#This Row],[עלות פריט]]*תקן_מקור[[#This Row],[כמות]]</f>
        <v>1200</v>
      </c>
    </row>
    <row r="674" spans="1:8" x14ac:dyDescent="0.2">
      <c r="A674" s="27" t="s">
        <v>111</v>
      </c>
      <c r="B674" s="1">
        <v>45</v>
      </c>
      <c r="C674" s="1" t="s">
        <v>70</v>
      </c>
      <c r="D674" s="29" t="s">
        <v>131</v>
      </c>
      <c r="E674" s="31" t="s">
        <v>218</v>
      </c>
      <c r="F674" s="2">
        <v>2500</v>
      </c>
      <c r="G674" s="1">
        <v>1</v>
      </c>
      <c r="H674" s="15">
        <f>תקן_מקור[[#This Row],[עלות פריט]]*תקן_מקור[[#This Row],[כמות]]</f>
        <v>2500</v>
      </c>
    </row>
    <row r="675" spans="1:8" x14ac:dyDescent="0.2">
      <c r="A675" s="27" t="s">
        <v>111</v>
      </c>
      <c r="B675" s="1">
        <v>45</v>
      </c>
      <c r="C675" s="1" t="s">
        <v>71</v>
      </c>
      <c r="D675" s="1" t="s">
        <v>113</v>
      </c>
      <c r="E675" s="31" t="s">
        <v>219</v>
      </c>
      <c r="F675" s="2">
        <v>600</v>
      </c>
      <c r="G675" s="1">
        <v>1</v>
      </c>
      <c r="H675" s="15">
        <f>תקן_מקור[[#This Row],[עלות פריט]]*תקן_מקור[[#This Row],[כמות]]</f>
        <v>600</v>
      </c>
    </row>
    <row r="676" spans="1:8" x14ac:dyDescent="0.2">
      <c r="A676" s="27" t="s">
        <v>111</v>
      </c>
      <c r="B676" s="1">
        <v>45</v>
      </c>
      <c r="C676" s="1" t="s">
        <v>71</v>
      </c>
      <c r="D676" s="1" t="s">
        <v>113</v>
      </c>
      <c r="E676" s="31" t="s">
        <v>220</v>
      </c>
      <c r="F676" s="2">
        <v>1200</v>
      </c>
      <c r="G676" s="2">
        <v>1</v>
      </c>
      <c r="H676" s="15">
        <f>תקן_מקור[[#This Row],[עלות פריט]]*תקן_מקור[[#This Row],[כמות]]</f>
        <v>1200</v>
      </c>
    </row>
    <row r="677" spans="1:8" x14ac:dyDescent="0.2">
      <c r="A677" s="27" t="s">
        <v>111</v>
      </c>
      <c r="B677" s="1">
        <v>45</v>
      </c>
      <c r="C677" s="1" t="s">
        <v>71</v>
      </c>
      <c r="D677" s="1" t="s">
        <v>124</v>
      </c>
      <c r="E677" s="31" t="s">
        <v>220</v>
      </c>
      <c r="F677" s="2">
        <v>1200</v>
      </c>
      <c r="G677" s="2">
        <v>1</v>
      </c>
      <c r="H677" s="15">
        <f>תקן_מקור[[#This Row],[עלות פריט]]*תקן_מקור[[#This Row],[כמות]]</f>
        <v>1200</v>
      </c>
    </row>
    <row r="678" spans="1:8" x14ac:dyDescent="0.2">
      <c r="A678" s="27" t="s">
        <v>111</v>
      </c>
      <c r="B678" s="1">
        <v>45</v>
      </c>
      <c r="C678" s="1" t="s">
        <v>71</v>
      </c>
      <c r="D678" s="1" t="s">
        <v>124</v>
      </c>
      <c r="E678" s="31" t="s">
        <v>221</v>
      </c>
      <c r="F678" s="2">
        <v>2500</v>
      </c>
      <c r="G678" s="2">
        <v>1</v>
      </c>
      <c r="H678" s="15">
        <f>תקן_מקור[[#This Row],[עלות פריט]]*תקן_מקור[[#This Row],[כמות]]</f>
        <v>2500</v>
      </c>
    </row>
    <row r="679" spans="1:8" x14ac:dyDescent="0.2">
      <c r="A679" s="27" t="s">
        <v>111</v>
      </c>
      <c r="B679" s="1">
        <v>45</v>
      </c>
      <c r="C679" s="1" t="s">
        <v>71</v>
      </c>
      <c r="D679" s="1" t="s">
        <v>124</v>
      </c>
      <c r="E679" s="31" t="s">
        <v>222</v>
      </c>
      <c r="F679" s="2">
        <v>3500</v>
      </c>
      <c r="G679" s="2">
        <v>2</v>
      </c>
      <c r="H679" s="15">
        <f>תקן_מקור[[#This Row],[עלות פריט]]*תקן_מקור[[#This Row],[כמות]]</f>
        <v>7000</v>
      </c>
    </row>
    <row r="680" spans="1:8" x14ac:dyDescent="0.2">
      <c r="A680" s="27" t="s">
        <v>111</v>
      </c>
      <c r="B680" s="1">
        <v>45</v>
      </c>
      <c r="C680" s="1" t="s">
        <v>71</v>
      </c>
      <c r="D680" s="1" t="s">
        <v>113</v>
      </c>
      <c r="E680" s="31" t="s">
        <v>223</v>
      </c>
      <c r="F680" s="2">
        <v>3500</v>
      </c>
      <c r="G680" s="2">
        <v>1</v>
      </c>
      <c r="H680" s="15">
        <f>תקן_מקור[[#This Row],[עלות פריט]]*תקן_מקור[[#This Row],[כמות]]</f>
        <v>3500</v>
      </c>
    </row>
    <row r="681" spans="1:8" x14ac:dyDescent="0.2">
      <c r="A681" s="27" t="s">
        <v>111</v>
      </c>
      <c r="B681" s="1">
        <v>45</v>
      </c>
      <c r="C681" s="1" t="s">
        <v>71</v>
      </c>
      <c r="D681" s="1" t="s">
        <v>134</v>
      </c>
      <c r="E681" s="31" t="s">
        <v>223</v>
      </c>
      <c r="F681" s="2">
        <v>3500</v>
      </c>
      <c r="G681" s="2">
        <v>1</v>
      </c>
      <c r="H681" s="15">
        <f>תקן_מקור[[#This Row],[עלות פריט]]*תקן_מקור[[#This Row],[כמות]]</f>
        <v>3500</v>
      </c>
    </row>
    <row r="682" spans="1:8" x14ac:dyDescent="0.2">
      <c r="A682" s="27" t="s">
        <v>111</v>
      </c>
      <c r="B682" s="1">
        <v>45</v>
      </c>
      <c r="C682" s="1" t="s">
        <v>72</v>
      </c>
      <c r="D682" s="29" t="s">
        <v>69</v>
      </c>
      <c r="E682" s="31" t="s">
        <v>224</v>
      </c>
      <c r="F682" s="2">
        <v>4500</v>
      </c>
      <c r="G682" s="1">
        <v>1</v>
      </c>
      <c r="H682" s="15">
        <f>תקן_מקור[[#This Row],[עלות פריט]]*תקן_מקור[[#This Row],[כמות]]</f>
        <v>4500</v>
      </c>
    </row>
    <row r="683" spans="1:8" x14ac:dyDescent="0.2">
      <c r="A683" s="27" t="s">
        <v>111</v>
      </c>
      <c r="B683" s="1">
        <v>45</v>
      </c>
      <c r="C683" s="1" t="s">
        <v>72</v>
      </c>
      <c r="D683" s="1" t="s">
        <v>124</v>
      </c>
      <c r="E683" s="31" t="s">
        <v>225</v>
      </c>
      <c r="F683" s="2">
        <v>2500</v>
      </c>
      <c r="G683" s="2">
        <v>1</v>
      </c>
      <c r="H683" s="15">
        <f>תקן_מקור[[#This Row],[עלות פריט]]*תקן_מקור[[#This Row],[כמות]]</f>
        <v>2500</v>
      </c>
    </row>
    <row r="684" spans="1:8" x14ac:dyDescent="0.2">
      <c r="A684" s="27" t="s">
        <v>111</v>
      </c>
      <c r="B684" s="1">
        <v>45</v>
      </c>
      <c r="C684" s="1" t="s">
        <v>72</v>
      </c>
      <c r="D684" s="1" t="s">
        <v>115</v>
      </c>
      <c r="E684" s="31" t="s">
        <v>225</v>
      </c>
      <c r="F684" s="2">
        <v>2500</v>
      </c>
      <c r="G684" s="2">
        <v>1</v>
      </c>
      <c r="H684" s="15">
        <f>תקן_מקור[[#This Row],[עלות פריט]]*תקן_מקור[[#This Row],[כמות]]</f>
        <v>2500</v>
      </c>
    </row>
    <row r="685" spans="1:8" x14ac:dyDescent="0.2">
      <c r="A685" s="27" t="s">
        <v>111</v>
      </c>
      <c r="B685" s="1">
        <v>45</v>
      </c>
      <c r="C685" s="1" t="s">
        <v>72</v>
      </c>
      <c r="D685" s="1" t="s">
        <v>133</v>
      </c>
      <c r="E685" s="31" t="s">
        <v>225</v>
      </c>
      <c r="F685" s="2">
        <v>2500</v>
      </c>
      <c r="G685" s="2">
        <v>2</v>
      </c>
      <c r="H685" s="15">
        <f>תקן_מקור[[#This Row],[עלות פריט]]*תקן_מקור[[#This Row],[כמות]]</f>
        <v>5000</v>
      </c>
    </row>
    <row r="686" spans="1:8" x14ac:dyDescent="0.2">
      <c r="A686" s="27" t="s">
        <v>111</v>
      </c>
      <c r="B686" s="1">
        <v>45</v>
      </c>
      <c r="C686" s="1" t="s">
        <v>72</v>
      </c>
      <c r="D686" s="1" t="s">
        <v>134</v>
      </c>
      <c r="E686" s="31" t="s">
        <v>225</v>
      </c>
      <c r="F686" s="2">
        <v>2500</v>
      </c>
      <c r="G686" s="2">
        <v>2</v>
      </c>
      <c r="H686" s="15">
        <f>תקן_מקור[[#This Row],[עלות פריט]]*תקן_מקור[[#This Row],[כמות]]</f>
        <v>5000</v>
      </c>
    </row>
    <row r="687" spans="1:8" x14ac:dyDescent="0.2">
      <c r="A687" s="27" t="s">
        <v>111</v>
      </c>
      <c r="B687" s="1">
        <v>45</v>
      </c>
      <c r="C687" s="1" t="s">
        <v>72</v>
      </c>
      <c r="D687" s="1" t="s">
        <v>120</v>
      </c>
      <c r="E687" s="31" t="s">
        <v>226</v>
      </c>
      <c r="F687" s="2">
        <v>5000</v>
      </c>
      <c r="G687" s="2">
        <v>1</v>
      </c>
      <c r="H687" s="15">
        <f>תקן_מקור[[#This Row],[עלות פריט]]*תקן_מקור[[#This Row],[כמות]]</f>
        <v>5000</v>
      </c>
    </row>
    <row r="688" spans="1:8" x14ac:dyDescent="0.2">
      <c r="A688" s="27" t="s">
        <v>111</v>
      </c>
      <c r="B688" s="1">
        <v>45</v>
      </c>
      <c r="C688" s="1" t="s">
        <v>72</v>
      </c>
      <c r="D688" s="1" t="s">
        <v>131</v>
      </c>
      <c r="E688" s="31" t="s">
        <v>226</v>
      </c>
      <c r="F688" s="2">
        <v>5000</v>
      </c>
      <c r="G688" s="2">
        <v>1</v>
      </c>
      <c r="H688" s="15">
        <f>תקן_מקור[[#This Row],[עלות פריט]]*תקן_מקור[[#This Row],[כמות]]</f>
        <v>5000</v>
      </c>
    </row>
    <row r="689" spans="1:8" x14ac:dyDescent="0.2">
      <c r="A689" s="27" t="s">
        <v>111</v>
      </c>
      <c r="B689" s="1">
        <v>45</v>
      </c>
      <c r="C689" s="1" t="s">
        <v>72</v>
      </c>
      <c r="D689" s="1" t="s">
        <v>131</v>
      </c>
      <c r="E689" s="31" t="s">
        <v>227</v>
      </c>
      <c r="F689" s="2">
        <v>8000</v>
      </c>
      <c r="G689" s="2">
        <v>1</v>
      </c>
      <c r="H689" s="15">
        <f>תקן_מקור[[#This Row],[עלות פריט]]*תקן_מקור[[#This Row],[כמות]]</f>
        <v>8000</v>
      </c>
    </row>
    <row r="690" spans="1:8" x14ac:dyDescent="0.2">
      <c r="A690" s="27" t="s">
        <v>111</v>
      </c>
      <c r="B690" s="1">
        <v>45</v>
      </c>
      <c r="C690" s="1" t="s">
        <v>72</v>
      </c>
      <c r="D690" s="1" t="s">
        <v>72</v>
      </c>
      <c r="E690" s="31" t="s">
        <v>228</v>
      </c>
      <c r="F690" s="2">
        <v>900</v>
      </c>
      <c r="G690" s="2">
        <v>1</v>
      </c>
      <c r="H690" s="15">
        <f>תקן_מקור[[#This Row],[עלות פריט]]*תקן_מקור[[#This Row],[כמות]]</f>
        <v>900</v>
      </c>
    </row>
    <row r="691" spans="1:8" x14ac:dyDescent="0.2">
      <c r="A691" s="27" t="s">
        <v>111</v>
      </c>
      <c r="B691" s="1">
        <v>45</v>
      </c>
      <c r="C691" s="1" t="s">
        <v>72</v>
      </c>
      <c r="D691" s="1" t="s">
        <v>69</v>
      </c>
      <c r="E691" s="31" t="s">
        <v>229</v>
      </c>
      <c r="F691" s="2">
        <v>5000</v>
      </c>
      <c r="G691" s="2">
        <v>1</v>
      </c>
      <c r="H691" s="15">
        <f>תקן_מקור[[#This Row],[עלות פריט]]*תקן_מקור[[#This Row],[כמות]]</f>
        <v>5000</v>
      </c>
    </row>
    <row r="692" spans="1:8" x14ac:dyDescent="0.2">
      <c r="A692" s="27" t="s">
        <v>111</v>
      </c>
      <c r="B692" s="1">
        <v>45</v>
      </c>
      <c r="C692" s="1" t="s">
        <v>72</v>
      </c>
      <c r="D692" s="1" t="s">
        <v>72</v>
      </c>
      <c r="E692" s="31" t="s">
        <v>230</v>
      </c>
      <c r="F692" s="2">
        <v>5200</v>
      </c>
      <c r="G692" s="2">
        <v>1</v>
      </c>
      <c r="H692" s="15">
        <f>תקן_מקור[[#This Row],[עלות פריט]]*תקן_מקור[[#This Row],[כמות]]</f>
        <v>5200</v>
      </c>
    </row>
    <row r="693" spans="1:8" x14ac:dyDescent="0.2">
      <c r="A693" s="27" t="s">
        <v>111</v>
      </c>
      <c r="B693" s="1">
        <v>45</v>
      </c>
      <c r="C693" s="1" t="s">
        <v>72</v>
      </c>
      <c r="D693" s="1" t="s">
        <v>72</v>
      </c>
      <c r="E693" s="31" t="s">
        <v>231</v>
      </c>
      <c r="F693" s="2">
        <v>6100</v>
      </c>
      <c r="G693" s="2">
        <v>1</v>
      </c>
      <c r="H693" s="15">
        <f>תקן_מקור[[#This Row],[עלות פריט]]*תקן_מקור[[#This Row],[כמות]]</f>
        <v>6100</v>
      </c>
    </row>
    <row r="694" spans="1:8" x14ac:dyDescent="0.2">
      <c r="A694" s="27" t="s">
        <v>111</v>
      </c>
      <c r="B694" s="1">
        <v>45</v>
      </c>
      <c r="C694" s="1" t="s">
        <v>72</v>
      </c>
      <c r="D694" s="1" t="s">
        <v>72</v>
      </c>
      <c r="E694" s="31" t="s">
        <v>232</v>
      </c>
      <c r="F694" s="2">
        <v>5000</v>
      </c>
      <c r="G694" s="2">
        <v>1</v>
      </c>
      <c r="H694" s="15">
        <f>תקן_מקור[[#This Row],[עלות פריט]]*תקן_מקור[[#This Row],[כמות]]</f>
        <v>5000</v>
      </c>
    </row>
    <row r="695" spans="1:8" x14ac:dyDescent="0.2">
      <c r="A695" s="27" t="s">
        <v>111</v>
      </c>
      <c r="B695" s="1">
        <v>45</v>
      </c>
      <c r="C695" s="1" t="s">
        <v>73</v>
      </c>
      <c r="D695" s="1" t="s">
        <v>233</v>
      </c>
      <c r="E695" s="31" t="s">
        <v>156</v>
      </c>
      <c r="F695" s="2">
        <v>1000</v>
      </c>
      <c r="G695" s="2">
        <v>1</v>
      </c>
      <c r="H695" s="15">
        <f>תקן_מקור[[#This Row],[עלות פריט]]*תקן_מקור[[#This Row],[כמות]]</f>
        <v>1000</v>
      </c>
    </row>
    <row r="696" spans="1:8" x14ac:dyDescent="0.2">
      <c r="A696" s="27" t="s">
        <v>111</v>
      </c>
      <c r="B696" s="1">
        <v>45</v>
      </c>
      <c r="C696" s="1" t="s">
        <v>73</v>
      </c>
      <c r="D696" s="1" t="s">
        <v>141</v>
      </c>
      <c r="E696" s="31" t="s">
        <v>156</v>
      </c>
      <c r="F696" s="2">
        <v>1000</v>
      </c>
      <c r="G696" s="1">
        <v>1</v>
      </c>
      <c r="H696" s="15">
        <f>תקן_מקור[[#This Row],[עלות פריט]]*תקן_מקור[[#This Row],[כמות]]</f>
        <v>1000</v>
      </c>
    </row>
    <row r="697" spans="1:8" x14ac:dyDescent="0.2">
      <c r="A697" s="27" t="s">
        <v>111</v>
      </c>
      <c r="B697" s="1">
        <v>45</v>
      </c>
      <c r="C697" s="1" t="s">
        <v>73</v>
      </c>
      <c r="D697" s="1" t="s">
        <v>133</v>
      </c>
      <c r="E697" s="31" t="s">
        <v>156</v>
      </c>
      <c r="F697" s="2">
        <v>1000</v>
      </c>
      <c r="G697" s="2">
        <v>4</v>
      </c>
      <c r="H697" s="15">
        <f>תקן_מקור[[#This Row],[עלות פריט]]*תקן_מקור[[#This Row],[כמות]]</f>
        <v>4000</v>
      </c>
    </row>
    <row r="698" spans="1:8" x14ac:dyDescent="0.2">
      <c r="A698" s="27" t="s">
        <v>111</v>
      </c>
      <c r="B698" s="1">
        <v>45</v>
      </c>
      <c r="C698" s="1" t="s">
        <v>73</v>
      </c>
      <c r="D698" s="1" t="s">
        <v>126</v>
      </c>
      <c r="E698" s="31" t="s">
        <v>156</v>
      </c>
      <c r="F698" s="2">
        <v>1000</v>
      </c>
      <c r="G698" s="1">
        <v>3</v>
      </c>
      <c r="H698" s="15">
        <f>תקן_מקור[[#This Row],[עלות פריט]]*תקן_מקור[[#This Row],[כמות]]</f>
        <v>3000</v>
      </c>
    </row>
    <row r="699" spans="1:8" x14ac:dyDescent="0.2">
      <c r="A699" s="27" t="s">
        <v>111</v>
      </c>
      <c r="B699" s="1">
        <v>45</v>
      </c>
      <c r="C699" s="1" t="s">
        <v>73</v>
      </c>
      <c r="D699" s="1" t="s">
        <v>143</v>
      </c>
      <c r="E699" s="31" t="s">
        <v>156</v>
      </c>
      <c r="F699" s="2">
        <v>1000</v>
      </c>
      <c r="G699" s="1">
        <v>1</v>
      </c>
      <c r="H699" s="15">
        <f>תקן_מקור[[#This Row],[עלות פריט]]*תקן_מקור[[#This Row],[כמות]]</f>
        <v>1000</v>
      </c>
    </row>
    <row r="700" spans="1:8" x14ac:dyDescent="0.2">
      <c r="A700" s="27" t="s">
        <v>111</v>
      </c>
      <c r="B700" s="1">
        <v>45</v>
      </c>
      <c r="C700" s="1" t="s">
        <v>73</v>
      </c>
      <c r="D700" s="1" t="s">
        <v>113</v>
      </c>
      <c r="E700" s="31" t="s">
        <v>234</v>
      </c>
      <c r="F700" s="2">
        <v>1500</v>
      </c>
      <c r="G700" s="2">
        <v>2</v>
      </c>
      <c r="H700" s="15">
        <f>תקן_מקור[[#This Row],[עלות פריט]]*תקן_מקור[[#This Row],[כמות]]</f>
        <v>3000</v>
      </c>
    </row>
    <row r="701" spans="1:8" x14ac:dyDescent="0.2">
      <c r="A701" s="27" t="s">
        <v>111</v>
      </c>
      <c r="B701" s="1">
        <v>45</v>
      </c>
      <c r="C701" s="1" t="s">
        <v>73</v>
      </c>
      <c r="D701" s="1" t="s">
        <v>124</v>
      </c>
      <c r="E701" s="31" t="s">
        <v>234</v>
      </c>
      <c r="F701" s="2">
        <v>1500</v>
      </c>
      <c r="G701" s="2">
        <v>1</v>
      </c>
      <c r="H701" s="15">
        <f>תקן_מקור[[#This Row],[עלות פריט]]*תקן_מקור[[#This Row],[כמות]]</f>
        <v>1500</v>
      </c>
    </row>
    <row r="702" spans="1:8" x14ac:dyDescent="0.2">
      <c r="A702" s="27" t="s">
        <v>111</v>
      </c>
      <c r="B702" s="1">
        <v>45</v>
      </c>
      <c r="C702" s="1" t="s">
        <v>73</v>
      </c>
      <c r="D702" s="1" t="s">
        <v>115</v>
      </c>
      <c r="E702" s="31" t="s">
        <v>234</v>
      </c>
      <c r="F702" s="2">
        <v>1500</v>
      </c>
      <c r="G702" s="2">
        <v>1</v>
      </c>
      <c r="H702" s="15">
        <f>תקן_מקור[[#This Row],[עלות פריט]]*תקן_מקור[[#This Row],[כמות]]</f>
        <v>1500</v>
      </c>
    </row>
    <row r="703" spans="1:8" x14ac:dyDescent="0.2">
      <c r="A703" s="27" t="s">
        <v>111</v>
      </c>
      <c r="B703" s="1">
        <v>45</v>
      </c>
      <c r="C703" s="1" t="s">
        <v>73</v>
      </c>
      <c r="D703" s="1" t="s">
        <v>134</v>
      </c>
      <c r="E703" s="31" t="s">
        <v>234</v>
      </c>
      <c r="F703" s="2">
        <v>1500</v>
      </c>
      <c r="G703" s="2">
        <v>2</v>
      </c>
      <c r="H703" s="15">
        <f>תקן_מקור[[#This Row],[עלות פריט]]*תקן_מקור[[#This Row],[כמות]]</f>
        <v>3000</v>
      </c>
    </row>
    <row r="704" spans="1:8" x14ac:dyDescent="0.2">
      <c r="A704" s="27" t="s">
        <v>111</v>
      </c>
      <c r="B704" s="1">
        <v>45</v>
      </c>
      <c r="C704" s="1" t="s">
        <v>73</v>
      </c>
      <c r="D704" s="29" t="s">
        <v>113</v>
      </c>
      <c r="E704" s="31" t="s">
        <v>235</v>
      </c>
      <c r="F704" s="2">
        <v>1500</v>
      </c>
      <c r="G704" s="1">
        <v>1</v>
      </c>
      <c r="H704" s="15">
        <f>תקן_מקור[[#This Row],[עלות פריט]]*תקן_מקור[[#This Row],[כמות]]</f>
        <v>1500</v>
      </c>
    </row>
    <row r="705" spans="1:8" x14ac:dyDescent="0.2">
      <c r="A705" s="27" t="s">
        <v>111</v>
      </c>
      <c r="B705" s="1">
        <v>45</v>
      </c>
      <c r="C705" s="1" t="s">
        <v>73</v>
      </c>
      <c r="D705" s="1" t="s">
        <v>236</v>
      </c>
      <c r="E705" s="31" t="s">
        <v>237</v>
      </c>
      <c r="F705" s="2">
        <v>1000</v>
      </c>
      <c r="G705" s="1">
        <v>1</v>
      </c>
      <c r="H705" s="15">
        <f>תקן_מקור[[#This Row],[עלות פריט]]*תקן_מקור[[#This Row],[כמות]]</f>
        <v>1000</v>
      </c>
    </row>
    <row r="706" spans="1:8" x14ac:dyDescent="0.2">
      <c r="A706" s="27" t="s">
        <v>111</v>
      </c>
      <c r="B706" s="1">
        <v>45</v>
      </c>
      <c r="C706" s="1" t="s">
        <v>73</v>
      </c>
      <c r="D706" s="1" t="s">
        <v>116</v>
      </c>
      <c r="E706" s="31" t="s">
        <v>237</v>
      </c>
      <c r="F706" s="2">
        <v>1000</v>
      </c>
      <c r="G706" s="1">
        <v>1</v>
      </c>
      <c r="H706" s="15">
        <f>תקן_מקור[[#This Row],[עלות פריט]]*תקן_מקור[[#This Row],[כמות]]</f>
        <v>1000</v>
      </c>
    </row>
    <row r="707" spans="1:8" x14ac:dyDescent="0.2">
      <c r="A707" s="27" t="s">
        <v>111</v>
      </c>
      <c r="B707" s="1">
        <v>45</v>
      </c>
      <c r="C707" s="1" t="s">
        <v>73</v>
      </c>
      <c r="D707" s="1" t="s">
        <v>113</v>
      </c>
      <c r="E707" s="31" t="s">
        <v>238</v>
      </c>
      <c r="F707" s="2">
        <v>1200</v>
      </c>
      <c r="G707" s="2">
        <v>1</v>
      </c>
      <c r="H707" s="15">
        <f>תקן_מקור[[#This Row],[עלות פריט]]*תקן_מקור[[#This Row],[כמות]]</f>
        <v>1200</v>
      </c>
    </row>
    <row r="708" spans="1:8" x14ac:dyDescent="0.2">
      <c r="A708" s="27" t="s">
        <v>111</v>
      </c>
      <c r="B708" s="1">
        <v>45</v>
      </c>
      <c r="C708" s="1" t="s">
        <v>73</v>
      </c>
      <c r="D708" s="1" t="s">
        <v>115</v>
      </c>
      <c r="E708" s="31" t="s">
        <v>238</v>
      </c>
      <c r="F708" s="2">
        <v>1200</v>
      </c>
      <c r="G708" s="2">
        <v>1</v>
      </c>
      <c r="H708" s="15">
        <f>תקן_מקור[[#This Row],[עלות פריט]]*תקן_מקור[[#This Row],[כמות]]</f>
        <v>1200</v>
      </c>
    </row>
    <row r="709" spans="1:8" ht="15" customHeight="1" x14ac:dyDescent="0.2">
      <c r="A709" s="27" t="s">
        <v>111</v>
      </c>
      <c r="B709" s="1">
        <v>45</v>
      </c>
      <c r="C709" s="1" t="s">
        <v>73</v>
      </c>
      <c r="D709" s="1" t="s">
        <v>134</v>
      </c>
      <c r="E709" s="31" t="s">
        <v>239</v>
      </c>
      <c r="F709" s="2">
        <v>400</v>
      </c>
      <c r="G709" s="2">
        <v>1</v>
      </c>
      <c r="H709" s="15">
        <f>תקן_מקור[[#This Row],[עלות פריט]]*תקן_מקור[[#This Row],[כמות]]</f>
        <v>400</v>
      </c>
    </row>
    <row r="710" spans="1:8" x14ac:dyDescent="0.2">
      <c r="A710" s="27" t="s">
        <v>111</v>
      </c>
      <c r="B710" s="1">
        <v>45</v>
      </c>
      <c r="C710" s="1" t="s">
        <v>73</v>
      </c>
      <c r="D710" s="1" t="s">
        <v>133</v>
      </c>
      <c r="E710" s="31" t="s">
        <v>157</v>
      </c>
      <c r="F710" s="2">
        <v>2500</v>
      </c>
      <c r="G710" s="2">
        <v>1</v>
      </c>
      <c r="H710" s="15">
        <f>תקן_מקור[[#This Row],[עלות פריט]]*תקן_מקור[[#This Row],[כמות]]</f>
        <v>2500</v>
      </c>
    </row>
    <row r="711" spans="1:8" x14ac:dyDescent="0.2">
      <c r="A711" s="27" t="s">
        <v>111</v>
      </c>
      <c r="B711" s="1">
        <v>45</v>
      </c>
      <c r="C711" s="1" t="s">
        <v>73</v>
      </c>
      <c r="D711" s="1" t="s">
        <v>134</v>
      </c>
      <c r="E711" s="31" t="s">
        <v>157</v>
      </c>
      <c r="F711" s="2">
        <v>2500</v>
      </c>
      <c r="G711" s="2">
        <v>2</v>
      </c>
      <c r="H711" s="15">
        <f>תקן_מקור[[#This Row],[עלות פריט]]*תקן_מקור[[#This Row],[כמות]]</f>
        <v>5000</v>
      </c>
    </row>
    <row r="712" spans="1:8" x14ac:dyDescent="0.2">
      <c r="A712" s="27" t="s">
        <v>111</v>
      </c>
      <c r="B712" s="1">
        <v>45</v>
      </c>
      <c r="C712" s="1" t="s">
        <v>73</v>
      </c>
      <c r="D712" s="1" t="s">
        <v>113</v>
      </c>
      <c r="E712" s="31" t="s">
        <v>240</v>
      </c>
      <c r="F712" s="2">
        <v>900</v>
      </c>
      <c r="G712" s="2">
        <v>2</v>
      </c>
      <c r="H712" s="15">
        <f>תקן_מקור[[#This Row],[עלות פריט]]*תקן_מקור[[#This Row],[כמות]]</f>
        <v>1800</v>
      </c>
    </row>
    <row r="713" spans="1:8" x14ac:dyDescent="0.2">
      <c r="A713" s="27" t="s">
        <v>111</v>
      </c>
      <c r="B713" s="1">
        <v>45</v>
      </c>
      <c r="C713" s="1" t="s">
        <v>73</v>
      </c>
      <c r="D713" s="1" t="s">
        <v>134</v>
      </c>
      <c r="E713" s="31" t="s">
        <v>240</v>
      </c>
      <c r="F713" s="2">
        <v>900</v>
      </c>
      <c r="G713" s="2">
        <v>1</v>
      </c>
      <c r="H713" s="15">
        <f>תקן_מקור[[#This Row],[עלות פריט]]*תקן_מקור[[#This Row],[כמות]]</f>
        <v>900</v>
      </c>
    </row>
    <row r="714" spans="1:8" x14ac:dyDescent="0.2">
      <c r="A714" s="27" t="s">
        <v>111</v>
      </c>
      <c r="B714" s="1">
        <v>45</v>
      </c>
      <c r="C714" s="1" t="s">
        <v>73</v>
      </c>
      <c r="D714" s="1" t="s">
        <v>120</v>
      </c>
      <c r="E714" s="31" t="s">
        <v>241</v>
      </c>
      <c r="F714" s="2">
        <v>1500</v>
      </c>
      <c r="G714" s="2">
        <v>2</v>
      </c>
      <c r="H714" s="15">
        <f>תקן_מקור[[#This Row],[עלות פריט]]*תקן_מקור[[#This Row],[כמות]]</f>
        <v>3000</v>
      </c>
    </row>
    <row r="715" spans="1:8" x14ac:dyDescent="0.2">
      <c r="A715" s="27" t="s">
        <v>111</v>
      </c>
      <c r="B715" s="1">
        <v>45</v>
      </c>
      <c r="C715" s="1" t="s">
        <v>73</v>
      </c>
      <c r="D715" s="1" t="s">
        <v>133</v>
      </c>
      <c r="E715" s="31" t="s">
        <v>241</v>
      </c>
      <c r="F715" s="2">
        <v>1500</v>
      </c>
      <c r="G715" s="2">
        <v>2</v>
      </c>
      <c r="H715" s="15">
        <f>תקן_מקור[[#This Row],[עלות פריט]]*תקן_מקור[[#This Row],[כמות]]</f>
        <v>3000</v>
      </c>
    </row>
    <row r="716" spans="1:8" x14ac:dyDescent="0.2">
      <c r="A716" s="27" t="s">
        <v>111</v>
      </c>
      <c r="B716" s="1">
        <v>45</v>
      </c>
      <c r="C716" s="1" t="s">
        <v>73</v>
      </c>
      <c r="D716" s="1" t="s">
        <v>128</v>
      </c>
      <c r="E716" s="31" t="s">
        <v>242</v>
      </c>
      <c r="F716" s="2">
        <v>350</v>
      </c>
      <c r="G716" s="1">
        <v>2</v>
      </c>
      <c r="H716" s="15">
        <f>תקן_מקור[[#This Row],[עלות פריט]]*תקן_מקור[[#This Row],[כמות]]</f>
        <v>700</v>
      </c>
    </row>
    <row r="717" spans="1:8" x14ac:dyDescent="0.2">
      <c r="A717" s="27" t="s">
        <v>111</v>
      </c>
      <c r="B717" s="1">
        <v>45</v>
      </c>
      <c r="C717" s="1" t="s">
        <v>73</v>
      </c>
      <c r="D717" s="1" t="s">
        <v>113</v>
      </c>
      <c r="E717" s="31" t="s">
        <v>243</v>
      </c>
      <c r="F717" s="2">
        <v>15000</v>
      </c>
      <c r="G717" s="2">
        <v>1</v>
      </c>
      <c r="H717" s="15">
        <f>תקן_מקור[[#This Row],[עלות פריט]]*תקן_מקור[[#This Row],[כמות]]</f>
        <v>15000</v>
      </c>
    </row>
    <row r="718" spans="1:8" x14ac:dyDescent="0.2">
      <c r="A718" s="27" t="s">
        <v>111</v>
      </c>
      <c r="B718" s="1">
        <v>45</v>
      </c>
      <c r="C718" s="1" t="s">
        <v>73</v>
      </c>
      <c r="D718" s="1" t="s">
        <v>69</v>
      </c>
      <c r="E718" s="31" t="s">
        <v>244</v>
      </c>
      <c r="F718" s="2">
        <v>375</v>
      </c>
      <c r="G718" s="2">
        <v>30</v>
      </c>
      <c r="H718" s="15">
        <f>תקן_מקור[[#This Row],[עלות פריט]]*תקן_מקור[[#This Row],[כמות]]</f>
        <v>11250</v>
      </c>
    </row>
    <row r="719" spans="1:8" x14ac:dyDescent="0.2">
      <c r="A719" s="27" t="s">
        <v>111</v>
      </c>
      <c r="B719" s="1">
        <v>45</v>
      </c>
      <c r="C719" s="1" t="s">
        <v>73</v>
      </c>
      <c r="D719" s="1" t="s">
        <v>141</v>
      </c>
      <c r="E719" s="31" t="s">
        <v>245</v>
      </c>
      <c r="F719" s="2">
        <v>600</v>
      </c>
      <c r="G719" s="1">
        <v>2</v>
      </c>
      <c r="H719" s="15">
        <f>תקן_מקור[[#This Row],[עלות פריט]]*תקן_מקור[[#This Row],[כמות]]</f>
        <v>1200</v>
      </c>
    </row>
    <row r="720" spans="1:8" x14ac:dyDescent="0.2">
      <c r="A720" s="27" t="s">
        <v>111</v>
      </c>
      <c r="B720" s="1">
        <v>45</v>
      </c>
      <c r="C720" s="1" t="s">
        <v>73</v>
      </c>
      <c r="D720" s="1" t="s">
        <v>133</v>
      </c>
      <c r="E720" s="31" t="s">
        <v>245</v>
      </c>
      <c r="F720" s="2">
        <v>600</v>
      </c>
      <c r="G720" s="2">
        <v>4</v>
      </c>
      <c r="H720" s="15">
        <f>תקן_מקור[[#This Row],[עלות פריט]]*תקן_מקור[[#This Row],[כמות]]</f>
        <v>2400</v>
      </c>
    </row>
    <row r="721" spans="1:8" x14ac:dyDescent="0.2">
      <c r="A721" s="27" t="s">
        <v>111</v>
      </c>
      <c r="B721" s="1">
        <v>45</v>
      </c>
      <c r="C721" s="1" t="s">
        <v>73</v>
      </c>
      <c r="D721" s="1" t="s">
        <v>126</v>
      </c>
      <c r="E721" s="31" t="s">
        <v>245</v>
      </c>
      <c r="F721" s="2">
        <v>600</v>
      </c>
      <c r="G721" s="1">
        <v>5</v>
      </c>
      <c r="H721" s="15">
        <f>תקן_מקור[[#This Row],[עלות פריט]]*תקן_מקור[[#This Row],[כמות]]</f>
        <v>3000</v>
      </c>
    </row>
    <row r="722" spans="1:8" x14ac:dyDescent="0.2">
      <c r="A722" s="27" t="s">
        <v>111</v>
      </c>
      <c r="B722" s="1">
        <v>45</v>
      </c>
      <c r="C722" s="1" t="s">
        <v>73</v>
      </c>
      <c r="D722" s="1" t="s">
        <v>113</v>
      </c>
      <c r="E722" s="31" t="s">
        <v>246</v>
      </c>
      <c r="F722" s="2">
        <v>800</v>
      </c>
      <c r="G722" s="2">
        <v>1</v>
      </c>
      <c r="H722" s="15">
        <f>תקן_מקור[[#This Row],[עלות פריט]]*תקן_מקור[[#This Row],[כמות]]</f>
        <v>800</v>
      </c>
    </row>
    <row r="723" spans="1:8" x14ac:dyDescent="0.2">
      <c r="A723" s="27" t="s">
        <v>111</v>
      </c>
      <c r="B723" s="1">
        <v>45</v>
      </c>
      <c r="C723" s="1" t="s">
        <v>73</v>
      </c>
      <c r="D723" s="1" t="s">
        <v>124</v>
      </c>
      <c r="E723" s="31" t="s">
        <v>246</v>
      </c>
      <c r="F723" s="2">
        <v>1400</v>
      </c>
      <c r="G723" s="2">
        <v>0</v>
      </c>
      <c r="H723" s="15">
        <f>תקן_מקור[[#This Row],[עלות פריט]]*תקן_מקור[[#This Row],[כמות]]</f>
        <v>0</v>
      </c>
    </row>
    <row r="724" spans="1:8" x14ac:dyDescent="0.2">
      <c r="A724" s="27" t="s">
        <v>111</v>
      </c>
      <c r="B724" s="1">
        <v>45</v>
      </c>
      <c r="C724" s="1" t="s">
        <v>73</v>
      </c>
      <c r="D724" s="1" t="s">
        <v>134</v>
      </c>
      <c r="E724" s="31" t="s">
        <v>246</v>
      </c>
      <c r="F724" s="2">
        <v>800</v>
      </c>
      <c r="G724" s="2">
        <v>2</v>
      </c>
      <c r="H724" s="15">
        <f>תקן_מקור[[#This Row],[עלות פריט]]*תקן_מקור[[#This Row],[כמות]]</f>
        <v>1600</v>
      </c>
    </row>
    <row r="725" spans="1:8" x14ac:dyDescent="0.2">
      <c r="A725" s="27" t="s">
        <v>111</v>
      </c>
      <c r="B725" s="1">
        <v>45</v>
      </c>
      <c r="C725" s="1" t="s">
        <v>73</v>
      </c>
      <c r="D725" s="1" t="s">
        <v>143</v>
      </c>
      <c r="E725" s="31" t="s">
        <v>246</v>
      </c>
      <c r="F725" s="2">
        <v>1200</v>
      </c>
      <c r="G725" s="1">
        <v>1</v>
      </c>
      <c r="H725" s="15">
        <f>תקן_מקור[[#This Row],[עלות פריט]]*תקן_מקור[[#This Row],[כמות]]</f>
        <v>1200</v>
      </c>
    </row>
    <row r="726" spans="1:8" x14ac:dyDescent="0.2">
      <c r="A726" s="27" t="s">
        <v>111</v>
      </c>
      <c r="B726" s="1">
        <v>45</v>
      </c>
      <c r="C726" s="1" t="s">
        <v>73</v>
      </c>
      <c r="D726" s="1" t="s">
        <v>120</v>
      </c>
      <c r="E726" s="31" t="s">
        <v>247</v>
      </c>
      <c r="F726" s="2">
        <v>750</v>
      </c>
      <c r="G726" s="2">
        <v>4</v>
      </c>
      <c r="H726" s="15">
        <f>תקן_מקור[[#This Row],[עלות פריט]]*תקן_מקור[[#This Row],[כמות]]</f>
        <v>3000</v>
      </c>
    </row>
    <row r="727" spans="1:8" x14ac:dyDescent="0.2">
      <c r="A727" s="27" t="s">
        <v>111</v>
      </c>
      <c r="B727" s="1">
        <v>45</v>
      </c>
      <c r="C727" s="1" t="s">
        <v>73</v>
      </c>
      <c r="D727" s="1" t="s">
        <v>233</v>
      </c>
      <c r="E727" s="31" t="s">
        <v>248</v>
      </c>
      <c r="F727" s="2">
        <v>2000</v>
      </c>
      <c r="G727" s="2">
        <v>2</v>
      </c>
      <c r="H727" s="15">
        <f>תקן_מקור[[#This Row],[עלות פריט]]*תקן_מקור[[#This Row],[כמות]]</f>
        <v>4000</v>
      </c>
    </row>
    <row r="728" spans="1:8" x14ac:dyDescent="0.2">
      <c r="A728" s="27" t="s">
        <v>111</v>
      </c>
      <c r="B728" s="1">
        <v>45</v>
      </c>
      <c r="C728" s="1" t="s">
        <v>73</v>
      </c>
      <c r="D728" s="1" t="s">
        <v>233</v>
      </c>
      <c r="E728" s="31" t="s">
        <v>249</v>
      </c>
      <c r="F728" s="2">
        <v>4000</v>
      </c>
      <c r="G728" s="2">
        <v>1</v>
      </c>
      <c r="H728" s="15">
        <f>תקן_מקור[[#This Row],[עלות פריט]]*תקן_מקור[[#This Row],[כמות]]</f>
        <v>4000</v>
      </c>
    </row>
    <row r="729" spans="1:8" x14ac:dyDescent="0.2">
      <c r="A729" s="27" t="s">
        <v>111</v>
      </c>
      <c r="B729" s="1">
        <v>45</v>
      </c>
      <c r="C729" s="1" t="s">
        <v>73</v>
      </c>
      <c r="D729" s="1" t="s">
        <v>131</v>
      </c>
      <c r="E729" s="31" t="s">
        <v>250</v>
      </c>
      <c r="F729" s="2">
        <v>650</v>
      </c>
      <c r="G729" s="2">
        <v>50</v>
      </c>
      <c r="H729" s="15">
        <f>תקן_מקור[[#This Row],[עלות פריט]]*תקן_מקור[[#This Row],[כמות]]</f>
        <v>32500</v>
      </c>
    </row>
    <row r="730" spans="1:8" x14ac:dyDescent="0.2">
      <c r="A730" s="27" t="s">
        <v>111</v>
      </c>
      <c r="B730" s="1">
        <v>45</v>
      </c>
      <c r="C730" s="1" t="s">
        <v>73</v>
      </c>
      <c r="D730" s="29" t="s">
        <v>69</v>
      </c>
      <c r="E730" s="31" t="s">
        <v>251</v>
      </c>
      <c r="F730" s="2">
        <v>1200</v>
      </c>
      <c r="G730" s="1">
        <v>1</v>
      </c>
      <c r="H730" s="15">
        <f>תקן_מקור[[#This Row],[עלות פריט]]*תקן_מקור[[#This Row],[כמות]]</f>
        <v>1200</v>
      </c>
    </row>
    <row r="731" spans="1:8" x14ac:dyDescent="0.2">
      <c r="A731" s="27" t="s">
        <v>111</v>
      </c>
      <c r="B731" s="1">
        <v>45</v>
      </c>
      <c r="C731" s="1" t="s">
        <v>73</v>
      </c>
      <c r="D731" s="1" t="s">
        <v>122</v>
      </c>
      <c r="E731" s="31" t="s">
        <v>252</v>
      </c>
      <c r="F731" s="2">
        <v>200</v>
      </c>
      <c r="G731" s="2">
        <v>8</v>
      </c>
      <c r="H731" s="15">
        <f>תקן_מקור[[#This Row],[עלות פריט]]*תקן_מקור[[#This Row],[כמות]]</f>
        <v>1600</v>
      </c>
    </row>
    <row r="732" spans="1:8" x14ac:dyDescent="0.2">
      <c r="A732" s="27" t="s">
        <v>111</v>
      </c>
      <c r="B732" s="1">
        <v>45</v>
      </c>
      <c r="C732" s="1" t="s">
        <v>73</v>
      </c>
      <c r="D732" s="1" t="s">
        <v>124</v>
      </c>
      <c r="E732" s="31" t="s">
        <v>253</v>
      </c>
      <c r="F732" s="2">
        <v>450</v>
      </c>
      <c r="G732" s="2">
        <v>2</v>
      </c>
      <c r="H732" s="15">
        <f>תקן_מקור[[#This Row],[עלות פריט]]*תקן_מקור[[#This Row],[כמות]]</f>
        <v>900</v>
      </c>
    </row>
    <row r="733" spans="1:8" x14ac:dyDescent="0.2">
      <c r="A733" s="27" t="s">
        <v>111</v>
      </c>
      <c r="B733" s="1">
        <v>45</v>
      </c>
      <c r="C733" s="1" t="s">
        <v>73</v>
      </c>
      <c r="D733" s="1" t="s">
        <v>115</v>
      </c>
      <c r="E733" s="31" t="s">
        <v>254</v>
      </c>
      <c r="F733" s="2">
        <v>1200</v>
      </c>
      <c r="G733" s="2">
        <v>1</v>
      </c>
      <c r="H733" s="15">
        <f>תקן_מקור[[#This Row],[עלות פריט]]*תקן_מקור[[#This Row],[כמות]]</f>
        <v>1200</v>
      </c>
    </row>
    <row r="734" spans="1:8" x14ac:dyDescent="0.2">
      <c r="A734" s="27" t="s">
        <v>111</v>
      </c>
      <c r="B734" s="1">
        <v>45</v>
      </c>
      <c r="C734" s="1" t="s">
        <v>73</v>
      </c>
      <c r="D734" s="1" t="s">
        <v>120</v>
      </c>
      <c r="E734" s="31" t="s">
        <v>162</v>
      </c>
      <c r="F734" s="2">
        <v>450</v>
      </c>
      <c r="G734" s="2">
        <v>5</v>
      </c>
      <c r="H734" s="15">
        <f>תקן_מקור[[#This Row],[עלות פריט]]*תקן_מקור[[#This Row],[כמות]]</f>
        <v>2250</v>
      </c>
    </row>
    <row r="735" spans="1:8" x14ac:dyDescent="0.2">
      <c r="A735" s="27" t="s">
        <v>111</v>
      </c>
      <c r="B735" s="1">
        <v>45</v>
      </c>
      <c r="C735" s="1" t="s">
        <v>73</v>
      </c>
      <c r="D735" s="1" t="s">
        <v>113</v>
      </c>
      <c r="E735" s="31" t="s">
        <v>162</v>
      </c>
      <c r="F735" s="2">
        <v>450</v>
      </c>
      <c r="G735" s="2">
        <v>2</v>
      </c>
      <c r="H735" s="15">
        <f>תקן_מקור[[#This Row],[עלות פריט]]*תקן_מקור[[#This Row],[כמות]]</f>
        <v>900</v>
      </c>
    </row>
    <row r="736" spans="1:8" x14ac:dyDescent="0.2">
      <c r="A736" s="27" t="s">
        <v>111</v>
      </c>
      <c r="B736" s="1">
        <v>45</v>
      </c>
      <c r="C736" s="1" t="s">
        <v>73</v>
      </c>
      <c r="D736" s="1" t="s">
        <v>115</v>
      </c>
      <c r="E736" s="31" t="s">
        <v>162</v>
      </c>
      <c r="F736" s="2">
        <v>450</v>
      </c>
      <c r="G736" s="2">
        <v>2</v>
      </c>
      <c r="H736" s="15">
        <f>תקן_מקור[[#This Row],[עלות פריט]]*תקן_מקור[[#This Row],[כמות]]</f>
        <v>900</v>
      </c>
    </row>
    <row r="737" spans="1:8" x14ac:dyDescent="0.2">
      <c r="A737" s="27" t="s">
        <v>111</v>
      </c>
      <c r="B737" s="1">
        <v>45</v>
      </c>
      <c r="C737" s="1" t="s">
        <v>73</v>
      </c>
      <c r="D737" s="1" t="s">
        <v>133</v>
      </c>
      <c r="E737" s="31" t="s">
        <v>162</v>
      </c>
      <c r="F737" s="2">
        <v>450</v>
      </c>
      <c r="G737" s="2">
        <v>45</v>
      </c>
      <c r="H737" s="15">
        <f>תקן_מקור[[#This Row],[עלות פריט]]*תקן_מקור[[#This Row],[כמות]]</f>
        <v>20250</v>
      </c>
    </row>
    <row r="738" spans="1:8" x14ac:dyDescent="0.2">
      <c r="A738" s="27" t="s">
        <v>111</v>
      </c>
      <c r="B738" s="1">
        <v>45</v>
      </c>
      <c r="C738" s="1" t="s">
        <v>73</v>
      </c>
      <c r="D738" s="1" t="s">
        <v>134</v>
      </c>
      <c r="E738" s="31" t="s">
        <v>162</v>
      </c>
      <c r="F738" s="2">
        <v>450</v>
      </c>
      <c r="G738" s="2">
        <v>10</v>
      </c>
      <c r="H738" s="15">
        <f>תקן_מקור[[#This Row],[עלות פריט]]*תקן_מקור[[#This Row],[כמות]]</f>
        <v>4500</v>
      </c>
    </row>
    <row r="739" spans="1:8" x14ac:dyDescent="0.2">
      <c r="A739" s="27" t="s">
        <v>111</v>
      </c>
      <c r="B739" s="1">
        <v>45</v>
      </c>
      <c r="C739" s="1" t="s">
        <v>73</v>
      </c>
      <c r="D739" s="1" t="s">
        <v>128</v>
      </c>
      <c r="E739" s="31" t="s">
        <v>255</v>
      </c>
      <c r="F739" s="2">
        <v>1200</v>
      </c>
      <c r="G739" s="1">
        <v>2</v>
      </c>
      <c r="H739" s="15">
        <f>תקן_מקור[[#This Row],[עלות פריט]]*תקן_מקור[[#This Row],[כמות]]</f>
        <v>2400</v>
      </c>
    </row>
    <row r="740" spans="1:8" x14ac:dyDescent="0.2">
      <c r="A740" s="27" t="s">
        <v>111</v>
      </c>
      <c r="B740" s="1">
        <v>45</v>
      </c>
      <c r="C740" s="1" t="s">
        <v>73</v>
      </c>
      <c r="D740" s="29" t="s">
        <v>69</v>
      </c>
      <c r="E740" s="31" t="s">
        <v>256</v>
      </c>
      <c r="F740" s="2">
        <v>800</v>
      </c>
      <c r="G740" s="1">
        <v>2</v>
      </c>
      <c r="H740" s="15">
        <f>תקן_מקור[[#This Row],[עלות פריט]]*תקן_מקור[[#This Row],[כמות]]</f>
        <v>1600</v>
      </c>
    </row>
    <row r="741" spans="1:8" x14ac:dyDescent="0.2">
      <c r="A741" s="27" t="s">
        <v>111</v>
      </c>
      <c r="B741" s="1">
        <v>45</v>
      </c>
      <c r="C741" s="1" t="s">
        <v>73</v>
      </c>
      <c r="D741" s="1" t="s">
        <v>128</v>
      </c>
      <c r="E741" s="31" t="s">
        <v>257</v>
      </c>
      <c r="F741" s="2">
        <v>350</v>
      </c>
      <c r="G741" s="1">
        <v>2</v>
      </c>
      <c r="H741" s="15">
        <f>תקן_מקור[[#This Row],[עלות פריט]]*תקן_מקור[[#This Row],[כמות]]</f>
        <v>700</v>
      </c>
    </row>
    <row r="742" spans="1:8" x14ac:dyDescent="0.2">
      <c r="A742" s="27" t="s">
        <v>111</v>
      </c>
      <c r="B742" s="1">
        <v>45</v>
      </c>
      <c r="C742" s="1" t="s">
        <v>73</v>
      </c>
      <c r="D742" s="1" t="s">
        <v>233</v>
      </c>
      <c r="E742" s="31" t="s">
        <v>258</v>
      </c>
      <c r="F742" s="2">
        <v>1500</v>
      </c>
      <c r="G742" s="2">
        <v>1</v>
      </c>
      <c r="H742" s="15">
        <f>תקן_מקור[[#This Row],[עלות פריט]]*תקן_מקור[[#This Row],[כמות]]</f>
        <v>1500</v>
      </c>
    </row>
    <row r="743" spans="1:8" x14ac:dyDescent="0.2">
      <c r="A743" s="27" t="s">
        <v>111</v>
      </c>
      <c r="B743" s="1">
        <v>45</v>
      </c>
      <c r="C743" s="1" t="s">
        <v>73</v>
      </c>
      <c r="D743" s="1" t="s">
        <v>134</v>
      </c>
      <c r="E743" s="31" t="s">
        <v>259</v>
      </c>
      <c r="F743" s="2">
        <v>6000</v>
      </c>
      <c r="G743" s="2">
        <v>1</v>
      </c>
      <c r="H743" s="15">
        <f>תקן_מקור[[#This Row],[עלות פריט]]*תקן_מקור[[#This Row],[כמות]]</f>
        <v>6000</v>
      </c>
    </row>
    <row r="744" spans="1:8" x14ac:dyDescent="0.2">
      <c r="A744" s="27" t="s">
        <v>111</v>
      </c>
      <c r="B744" s="1">
        <v>45</v>
      </c>
      <c r="C744" s="1" t="s">
        <v>73</v>
      </c>
      <c r="D744" s="1" t="s">
        <v>128</v>
      </c>
      <c r="E744" s="31" t="s">
        <v>168</v>
      </c>
      <c r="F744" s="2">
        <v>250</v>
      </c>
      <c r="G744" s="1">
        <v>2</v>
      </c>
      <c r="H744" s="15">
        <f>תקן_מקור[[#This Row],[עלות פריט]]*תקן_מקור[[#This Row],[כמות]]</f>
        <v>500</v>
      </c>
    </row>
    <row r="745" spans="1:8" x14ac:dyDescent="0.2">
      <c r="A745" s="27" t="s">
        <v>111</v>
      </c>
      <c r="B745" s="1">
        <v>45</v>
      </c>
      <c r="C745" s="1" t="s">
        <v>73</v>
      </c>
      <c r="D745" s="1" t="s">
        <v>236</v>
      </c>
      <c r="E745" s="31" t="s">
        <v>260</v>
      </c>
      <c r="F745" s="2">
        <v>1200</v>
      </c>
      <c r="G745" s="1">
        <v>1</v>
      </c>
      <c r="H745" s="15">
        <f>תקן_מקור[[#This Row],[עלות פריט]]*תקן_מקור[[#This Row],[כמות]]</f>
        <v>1200</v>
      </c>
    </row>
    <row r="746" spans="1:8" x14ac:dyDescent="0.2">
      <c r="A746" s="27" t="s">
        <v>111</v>
      </c>
      <c r="B746" s="1">
        <v>45</v>
      </c>
      <c r="C746" s="1" t="s">
        <v>73</v>
      </c>
      <c r="D746" s="1" t="s">
        <v>116</v>
      </c>
      <c r="E746" s="31" t="s">
        <v>260</v>
      </c>
      <c r="F746" s="2">
        <v>1200</v>
      </c>
      <c r="G746" s="2">
        <v>1</v>
      </c>
      <c r="H746" s="15">
        <f>תקן_מקור[[#This Row],[עלות פריט]]*תקן_מקור[[#This Row],[כמות]]</f>
        <v>1200</v>
      </c>
    </row>
    <row r="747" spans="1:8" x14ac:dyDescent="0.2">
      <c r="A747" s="27" t="s">
        <v>111</v>
      </c>
      <c r="B747" s="1">
        <v>45</v>
      </c>
      <c r="C747" s="1" t="s">
        <v>73</v>
      </c>
      <c r="D747" s="1" t="s">
        <v>122</v>
      </c>
      <c r="E747" s="31" t="s">
        <v>261</v>
      </c>
      <c r="F747" s="2">
        <v>1650</v>
      </c>
      <c r="G747" s="2">
        <v>2</v>
      </c>
      <c r="H747" s="15">
        <f>תקן_מקור[[#This Row],[עלות פריט]]*תקן_מקור[[#This Row],[כמות]]</f>
        <v>3300</v>
      </c>
    </row>
    <row r="748" spans="1:8" x14ac:dyDescent="0.2">
      <c r="A748" s="27" t="s">
        <v>111</v>
      </c>
      <c r="B748" s="1">
        <v>45</v>
      </c>
      <c r="C748" s="1" t="s">
        <v>73</v>
      </c>
      <c r="D748" s="1" t="s">
        <v>128</v>
      </c>
      <c r="E748" s="31" t="s">
        <v>262</v>
      </c>
      <c r="F748" s="2">
        <v>600</v>
      </c>
      <c r="G748" s="1">
        <v>2</v>
      </c>
      <c r="H748" s="15">
        <f>תקן_מקור[[#This Row],[עלות פריט]]*תקן_מקור[[#This Row],[כמות]]</f>
        <v>1200</v>
      </c>
    </row>
    <row r="749" spans="1:8" x14ac:dyDescent="0.2">
      <c r="A749" s="27" t="s">
        <v>111</v>
      </c>
      <c r="B749" s="1">
        <v>45</v>
      </c>
      <c r="C749" s="1" t="s">
        <v>73</v>
      </c>
      <c r="D749" s="1" t="s">
        <v>113</v>
      </c>
      <c r="E749" s="31" t="s">
        <v>263</v>
      </c>
      <c r="F749" s="2">
        <v>1100</v>
      </c>
      <c r="G749" s="2">
        <v>1</v>
      </c>
      <c r="H749" s="15">
        <f>תקן_מקור[[#This Row],[עלות פריט]]*תקן_מקור[[#This Row],[כמות]]</f>
        <v>1100</v>
      </c>
    </row>
    <row r="750" spans="1:8" x14ac:dyDescent="0.2">
      <c r="A750" s="27" t="s">
        <v>111</v>
      </c>
      <c r="B750" s="1">
        <v>45</v>
      </c>
      <c r="C750" s="1" t="s">
        <v>73</v>
      </c>
      <c r="D750" s="1" t="s">
        <v>233</v>
      </c>
      <c r="E750" s="31" t="s">
        <v>264</v>
      </c>
      <c r="F750" s="2">
        <v>700</v>
      </c>
      <c r="G750" s="2">
        <v>1</v>
      </c>
      <c r="H750" s="15">
        <f>תקן_מקור[[#This Row],[עלות פריט]]*תקן_מקור[[#This Row],[כמות]]</f>
        <v>700</v>
      </c>
    </row>
    <row r="751" spans="1:8" x14ac:dyDescent="0.2">
      <c r="A751" s="27" t="s">
        <v>111</v>
      </c>
      <c r="B751" s="1">
        <v>45</v>
      </c>
      <c r="C751" s="1" t="s">
        <v>73</v>
      </c>
      <c r="D751" s="1" t="s">
        <v>134</v>
      </c>
      <c r="E751" s="31" t="s">
        <v>264</v>
      </c>
      <c r="F751" s="2">
        <v>700</v>
      </c>
      <c r="G751" s="2">
        <v>1</v>
      </c>
      <c r="H751" s="15">
        <f>תקן_מקור[[#This Row],[עלות פריט]]*תקן_מקור[[#This Row],[כמות]]</f>
        <v>700</v>
      </c>
    </row>
    <row r="752" spans="1:8" x14ac:dyDescent="0.2">
      <c r="A752" s="27" t="s">
        <v>111</v>
      </c>
      <c r="B752" s="1">
        <v>45</v>
      </c>
      <c r="C752" s="1" t="s">
        <v>73</v>
      </c>
      <c r="D752" s="1" t="s">
        <v>131</v>
      </c>
      <c r="E752" s="31" t="s">
        <v>265</v>
      </c>
      <c r="F752" s="2">
        <v>1590</v>
      </c>
      <c r="G752" s="2">
        <v>12</v>
      </c>
      <c r="H752" s="15">
        <f>תקן_מקור[[#This Row],[עלות פריט]]*תקן_מקור[[#This Row],[כמות]]</f>
        <v>19080</v>
      </c>
    </row>
    <row r="753" spans="1:8" x14ac:dyDescent="0.2">
      <c r="A753" s="27" t="s">
        <v>111</v>
      </c>
      <c r="B753" s="1">
        <v>45</v>
      </c>
      <c r="C753" s="1" t="s">
        <v>73</v>
      </c>
      <c r="D753" s="1" t="s">
        <v>122</v>
      </c>
      <c r="E753" s="31" t="s">
        <v>266</v>
      </c>
      <c r="F753" s="2">
        <v>850</v>
      </c>
      <c r="G753" s="2">
        <v>2</v>
      </c>
      <c r="H753" s="15">
        <f>תקן_מקור[[#This Row],[עלות פריט]]*תקן_מקור[[#This Row],[כמות]]</f>
        <v>1700</v>
      </c>
    </row>
    <row r="754" spans="1:8" x14ac:dyDescent="0.2">
      <c r="A754" s="27" t="s">
        <v>111</v>
      </c>
      <c r="B754" s="1">
        <v>45</v>
      </c>
      <c r="C754" s="1" t="s">
        <v>73</v>
      </c>
      <c r="D754" s="1" t="s">
        <v>124</v>
      </c>
      <c r="E754" s="31" t="s">
        <v>267</v>
      </c>
      <c r="F754" s="2">
        <v>750</v>
      </c>
      <c r="G754" s="2">
        <v>1</v>
      </c>
      <c r="H754" s="15">
        <f>תקן_מקור[[#This Row],[עלות פריט]]*תקן_מקור[[#This Row],[כמות]]</f>
        <v>750</v>
      </c>
    </row>
    <row r="755" spans="1:8" x14ac:dyDescent="0.2">
      <c r="A755" s="27" t="s">
        <v>111</v>
      </c>
      <c r="B755" s="1">
        <v>45</v>
      </c>
      <c r="C755" s="1" t="s">
        <v>73</v>
      </c>
      <c r="D755" s="1" t="s">
        <v>124</v>
      </c>
      <c r="E755" s="31" t="s">
        <v>268</v>
      </c>
      <c r="F755" s="2">
        <v>2500</v>
      </c>
      <c r="G755" s="2">
        <v>1</v>
      </c>
      <c r="H755" s="15">
        <f>תקן_מקור[[#This Row],[עלות פריט]]*תקן_מקור[[#This Row],[כמות]]</f>
        <v>2500</v>
      </c>
    </row>
    <row r="756" spans="1:8" x14ac:dyDescent="0.2">
      <c r="A756" s="27" t="s">
        <v>111</v>
      </c>
      <c r="B756" s="1">
        <v>45</v>
      </c>
      <c r="C756" s="1" t="s">
        <v>73</v>
      </c>
      <c r="D756" s="1" t="s">
        <v>113</v>
      </c>
      <c r="E756" s="31" t="s">
        <v>269</v>
      </c>
      <c r="F756" s="2">
        <v>1700</v>
      </c>
      <c r="G756" s="2">
        <v>1</v>
      </c>
      <c r="H756" s="15">
        <f>תקן_מקור[[#This Row],[עלות פריט]]*תקן_מקור[[#This Row],[כמות]]</f>
        <v>1700</v>
      </c>
    </row>
    <row r="757" spans="1:8" x14ac:dyDescent="0.2">
      <c r="A757" s="27" t="s">
        <v>111</v>
      </c>
      <c r="B757" s="1">
        <v>45</v>
      </c>
      <c r="C757" s="1" t="s">
        <v>73</v>
      </c>
      <c r="D757" s="1" t="s">
        <v>115</v>
      </c>
      <c r="E757" s="31" t="s">
        <v>269</v>
      </c>
      <c r="F757" s="2">
        <v>1700</v>
      </c>
      <c r="G757" s="2">
        <v>1</v>
      </c>
      <c r="H757" s="15">
        <f>תקן_מקור[[#This Row],[עלות פריט]]*תקן_מקור[[#This Row],[כמות]]</f>
        <v>1700</v>
      </c>
    </row>
    <row r="758" spans="1:8" x14ac:dyDescent="0.2">
      <c r="A758" s="27" t="s">
        <v>111</v>
      </c>
      <c r="B758" s="1">
        <v>45</v>
      </c>
      <c r="C758" s="1" t="s">
        <v>73</v>
      </c>
      <c r="D758" s="1" t="s">
        <v>134</v>
      </c>
      <c r="E758" s="31" t="s">
        <v>269</v>
      </c>
      <c r="F758" s="2">
        <v>1700</v>
      </c>
      <c r="G758" s="2">
        <v>1</v>
      </c>
      <c r="H758" s="15">
        <f>תקן_מקור[[#This Row],[עלות פריט]]*תקן_מקור[[#This Row],[כמות]]</f>
        <v>1700</v>
      </c>
    </row>
    <row r="759" spans="1:8" x14ac:dyDescent="0.2">
      <c r="A759" s="27" t="s">
        <v>111</v>
      </c>
      <c r="B759" s="1">
        <v>45</v>
      </c>
      <c r="C759" s="1" t="s">
        <v>73</v>
      </c>
      <c r="D759" s="1" t="s">
        <v>120</v>
      </c>
      <c r="E759" s="31" t="s">
        <v>270</v>
      </c>
      <c r="F759" s="2">
        <v>800</v>
      </c>
      <c r="G759" s="2">
        <v>2</v>
      </c>
      <c r="H759" s="15">
        <f>תקן_מקור[[#This Row],[עלות פריט]]*תקן_מקור[[#This Row],[כמות]]</f>
        <v>1600</v>
      </c>
    </row>
    <row r="760" spans="1:8" x14ac:dyDescent="0.2">
      <c r="A760" s="27" t="s">
        <v>111</v>
      </c>
      <c r="B760" s="1">
        <v>45</v>
      </c>
      <c r="C760" s="1" t="s">
        <v>73</v>
      </c>
      <c r="D760" s="1" t="s">
        <v>133</v>
      </c>
      <c r="E760" s="31" t="s">
        <v>271</v>
      </c>
      <c r="F760" s="2">
        <v>1500</v>
      </c>
      <c r="G760" s="2">
        <v>8</v>
      </c>
      <c r="H760" s="15">
        <f>תקן_מקור[[#This Row],[עלות פריט]]*תקן_מקור[[#This Row],[כמות]]</f>
        <v>12000</v>
      </c>
    </row>
    <row r="761" spans="1:8" x14ac:dyDescent="0.2">
      <c r="A761" s="27" t="s">
        <v>111</v>
      </c>
      <c r="B761" s="1">
        <v>45</v>
      </c>
      <c r="C761" s="1" t="s">
        <v>73</v>
      </c>
      <c r="D761" s="1" t="s">
        <v>134</v>
      </c>
      <c r="E761" s="31" t="s">
        <v>271</v>
      </c>
      <c r="F761" s="2">
        <v>1500</v>
      </c>
      <c r="G761" s="2">
        <v>1</v>
      </c>
      <c r="H761" s="15">
        <f>תקן_מקור[[#This Row],[עלות פריט]]*תקן_מקור[[#This Row],[כמות]]</f>
        <v>1500</v>
      </c>
    </row>
    <row r="762" spans="1:8" x14ac:dyDescent="0.2">
      <c r="A762" s="27" t="s">
        <v>111</v>
      </c>
      <c r="B762" s="1">
        <v>45</v>
      </c>
      <c r="C762" s="1" t="s">
        <v>73</v>
      </c>
      <c r="D762" s="1" t="s">
        <v>122</v>
      </c>
      <c r="E762" s="31" t="s">
        <v>272</v>
      </c>
      <c r="F762" s="2">
        <v>400</v>
      </c>
      <c r="G762" s="2">
        <v>2</v>
      </c>
      <c r="H762" s="15">
        <f>תקן_מקור[[#This Row],[עלות פריט]]*תקן_מקור[[#This Row],[כמות]]</f>
        <v>800</v>
      </c>
    </row>
    <row r="763" spans="1:8" x14ac:dyDescent="0.2">
      <c r="A763" s="27" t="s">
        <v>111</v>
      </c>
      <c r="B763" s="1">
        <v>45</v>
      </c>
      <c r="C763" s="1" t="s">
        <v>73</v>
      </c>
      <c r="D763" s="1" t="s">
        <v>236</v>
      </c>
      <c r="E763" s="31" t="s">
        <v>273</v>
      </c>
      <c r="F763" s="2">
        <v>250</v>
      </c>
      <c r="G763" s="1">
        <v>15</v>
      </c>
      <c r="H763" s="15">
        <f>תקן_מקור[[#This Row],[עלות פריט]]*תקן_מקור[[#This Row],[כמות]]</f>
        <v>3750</v>
      </c>
    </row>
    <row r="764" spans="1:8" x14ac:dyDescent="0.2">
      <c r="A764" s="27" t="s">
        <v>111</v>
      </c>
      <c r="B764" s="1">
        <v>45</v>
      </c>
      <c r="C764" s="1" t="s">
        <v>73</v>
      </c>
      <c r="D764" s="1" t="s">
        <v>116</v>
      </c>
      <c r="E764" s="31" t="s">
        <v>273</v>
      </c>
      <c r="F764" s="2">
        <v>250</v>
      </c>
      <c r="G764" s="2">
        <v>10</v>
      </c>
      <c r="H764" s="15">
        <f>תקן_מקור[[#This Row],[עלות פריט]]*תקן_מקור[[#This Row],[כמות]]</f>
        <v>2500</v>
      </c>
    </row>
    <row r="765" spans="1:8" x14ac:dyDescent="0.2">
      <c r="A765" s="27" t="s">
        <v>111</v>
      </c>
      <c r="B765" s="1">
        <v>60</v>
      </c>
      <c r="C765" s="1" t="s">
        <v>66</v>
      </c>
      <c r="D765" s="1" t="s">
        <v>69</v>
      </c>
      <c r="E765" s="31" t="s">
        <v>112</v>
      </c>
      <c r="F765" s="2">
        <v>250</v>
      </c>
      <c r="G765" s="2">
        <v>10</v>
      </c>
      <c r="H765" s="15">
        <f>תקן_מקור[[#This Row],[עלות פריט]]*תקן_מקור[[#This Row],[כמות]]</f>
        <v>2500</v>
      </c>
    </row>
    <row r="766" spans="1:8" x14ac:dyDescent="0.2">
      <c r="A766" s="27" t="s">
        <v>111</v>
      </c>
      <c r="B766" s="1">
        <v>60</v>
      </c>
      <c r="C766" s="1" t="s">
        <v>66</v>
      </c>
      <c r="D766" s="1" t="s">
        <v>113</v>
      </c>
      <c r="E766" s="31" t="s">
        <v>114</v>
      </c>
      <c r="F766" s="2">
        <v>500</v>
      </c>
      <c r="G766" s="2">
        <v>1</v>
      </c>
      <c r="H766" s="15">
        <f>תקן_מקור[[#This Row],[עלות פריט]]*תקן_מקור[[#This Row],[כמות]]</f>
        <v>500</v>
      </c>
    </row>
    <row r="767" spans="1:8" x14ac:dyDescent="0.2">
      <c r="A767" s="27" t="s">
        <v>111</v>
      </c>
      <c r="B767" s="1">
        <v>60</v>
      </c>
      <c r="C767" s="1" t="s">
        <v>66</v>
      </c>
      <c r="D767" s="1" t="s">
        <v>115</v>
      </c>
      <c r="E767" s="31" t="s">
        <v>114</v>
      </c>
      <c r="F767" s="2">
        <v>500</v>
      </c>
      <c r="G767" s="2">
        <v>1</v>
      </c>
      <c r="H767" s="15">
        <f>תקן_מקור[[#This Row],[עלות פריט]]*תקן_מקור[[#This Row],[כמות]]</f>
        <v>500</v>
      </c>
    </row>
    <row r="768" spans="1:8" x14ac:dyDescent="0.2">
      <c r="A768" s="27" t="s">
        <v>111</v>
      </c>
      <c r="B768" s="1">
        <v>60</v>
      </c>
      <c r="C768" s="1" t="s">
        <v>66</v>
      </c>
      <c r="D768" s="1" t="s">
        <v>116</v>
      </c>
      <c r="E768" s="31" t="s">
        <v>117</v>
      </c>
      <c r="F768" s="2">
        <v>500</v>
      </c>
      <c r="G768" s="2">
        <v>1</v>
      </c>
      <c r="H768" s="15">
        <f>תקן_מקור[[#This Row],[עלות פריט]]*תקן_מקור[[#This Row],[כמות]]</f>
        <v>500</v>
      </c>
    </row>
    <row r="769" spans="1:8" x14ac:dyDescent="0.2">
      <c r="A769" s="27" t="s">
        <v>111</v>
      </c>
      <c r="B769" s="1">
        <v>60</v>
      </c>
      <c r="C769" s="1" t="s">
        <v>66</v>
      </c>
      <c r="D769" s="1" t="s">
        <v>118</v>
      </c>
      <c r="E769" s="31" t="s">
        <v>119</v>
      </c>
      <c r="F769" s="2">
        <v>500</v>
      </c>
      <c r="G769" s="1">
        <v>4</v>
      </c>
      <c r="H769" s="15">
        <f>תקן_מקור[[#This Row],[עלות פריט]]*תקן_מקור[[#This Row],[כמות]]</f>
        <v>2000</v>
      </c>
    </row>
    <row r="770" spans="1:8" x14ac:dyDescent="0.2">
      <c r="A770" s="27" t="s">
        <v>111</v>
      </c>
      <c r="B770" s="1">
        <v>60</v>
      </c>
      <c r="C770" s="1" t="s">
        <v>66</v>
      </c>
      <c r="D770" s="1" t="s">
        <v>120</v>
      </c>
      <c r="E770" s="31" t="s">
        <v>121</v>
      </c>
      <c r="F770" s="2">
        <v>500</v>
      </c>
      <c r="G770" s="2">
        <v>3</v>
      </c>
      <c r="H770" s="15">
        <f>תקן_מקור[[#This Row],[עלות פריט]]*תקן_מקור[[#This Row],[כמות]]</f>
        <v>1500</v>
      </c>
    </row>
    <row r="771" spans="1:8" x14ac:dyDescent="0.2">
      <c r="A771" s="27" t="s">
        <v>111</v>
      </c>
      <c r="B771" s="1">
        <v>60</v>
      </c>
      <c r="C771" s="1" t="s">
        <v>66</v>
      </c>
      <c r="D771" s="1" t="s">
        <v>122</v>
      </c>
      <c r="E771" s="31" t="s">
        <v>123</v>
      </c>
      <c r="F771" s="2">
        <v>500</v>
      </c>
      <c r="G771" s="2">
        <v>2</v>
      </c>
      <c r="H771" s="15">
        <f>תקן_מקור[[#This Row],[עלות פריט]]*תקן_מקור[[#This Row],[כמות]]</f>
        <v>1000</v>
      </c>
    </row>
    <row r="772" spans="1:8" x14ac:dyDescent="0.2">
      <c r="A772" s="27" t="s">
        <v>111</v>
      </c>
      <c r="B772" s="1">
        <v>60</v>
      </c>
      <c r="C772" s="1" t="s">
        <v>66</v>
      </c>
      <c r="D772" s="29" t="s">
        <v>124</v>
      </c>
      <c r="E772" s="31" t="s">
        <v>125</v>
      </c>
      <c r="F772" s="2">
        <v>500</v>
      </c>
      <c r="G772" s="2">
        <v>2</v>
      </c>
      <c r="H772" s="15">
        <f>תקן_מקור[[#This Row],[עלות פריט]]*תקן_מקור[[#This Row],[כמות]]</f>
        <v>1000</v>
      </c>
    </row>
    <row r="773" spans="1:8" x14ac:dyDescent="0.2">
      <c r="A773" s="27" t="s">
        <v>111</v>
      </c>
      <c r="B773" s="1">
        <v>60</v>
      </c>
      <c r="C773" s="1" t="s">
        <v>66</v>
      </c>
      <c r="D773" s="1" t="s">
        <v>126</v>
      </c>
      <c r="E773" s="31" t="s">
        <v>127</v>
      </c>
      <c r="F773" s="2">
        <v>1300</v>
      </c>
      <c r="G773" s="1">
        <v>1</v>
      </c>
      <c r="H773" s="15">
        <f>תקן_מקור[[#This Row],[עלות פריט]]*תקן_מקור[[#This Row],[כמות]]</f>
        <v>1300</v>
      </c>
    </row>
    <row r="774" spans="1:8" x14ac:dyDescent="0.2">
      <c r="A774" s="27" t="s">
        <v>111</v>
      </c>
      <c r="B774" s="1">
        <v>60</v>
      </c>
      <c r="C774" s="1" t="s">
        <v>66</v>
      </c>
      <c r="D774" s="1" t="s">
        <v>128</v>
      </c>
      <c r="E774" s="31" t="s">
        <v>129</v>
      </c>
      <c r="F774" s="2">
        <v>150</v>
      </c>
      <c r="G774" s="1">
        <v>2</v>
      </c>
      <c r="H774" s="15">
        <f>תקן_מקור[[#This Row],[עלות פריט]]*תקן_מקור[[#This Row],[כמות]]</f>
        <v>300</v>
      </c>
    </row>
    <row r="775" spans="1:8" x14ac:dyDescent="0.2">
      <c r="A775" s="27" t="s">
        <v>111</v>
      </c>
      <c r="B775" s="1">
        <v>60</v>
      </c>
      <c r="C775" s="1" t="s">
        <v>66</v>
      </c>
      <c r="D775" s="1" t="s">
        <v>128</v>
      </c>
      <c r="E775" s="31" t="s">
        <v>130</v>
      </c>
      <c r="F775" s="2">
        <v>300</v>
      </c>
      <c r="G775" s="2">
        <v>2</v>
      </c>
      <c r="H775" s="15">
        <f>תקן_מקור[[#This Row],[עלות פריט]]*תקן_מקור[[#This Row],[כמות]]</f>
        <v>600</v>
      </c>
    </row>
    <row r="776" spans="1:8" x14ac:dyDescent="0.2">
      <c r="A776" s="27" t="s">
        <v>111</v>
      </c>
      <c r="B776" s="1">
        <v>60</v>
      </c>
      <c r="C776" s="1" t="s">
        <v>66</v>
      </c>
      <c r="D776" s="1" t="s">
        <v>131</v>
      </c>
      <c r="E776" s="31" t="s">
        <v>132</v>
      </c>
      <c r="F776" s="2">
        <v>200</v>
      </c>
      <c r="G776" s="2">
        <v>2</v>
      </c>
      <c r="H776" s="15">
        <f>תקן_מקור[[#This Row],[עלות פריט]]*תקן_מקור[[#This Row],[כמות]]</f>
        <v>400</v>
      </c>
    </row>
    <row r="777" spans="1:8" x14ac:dyDescent="0.2">
      <c r="A777" s="27" t="s">
        <v>111</v>
      </c>
      <c r="B777" s="1">
        <v>60</v>
      </c>
      <c r="C777" s="1" t="s">
        <v>66</v>
      </c>
      <c r="D777" s="1" t="s">
        <v>124</v>
      </c>
      <c r="E777" s="31" t="s">
        <v>132</v>
      </c>
      <c r="F777" s="2">
        <v>200</v>
      </c>
      <c r="G777" s="2">
        <v>2</v>
      </c>
      <c r="H777" s="15">
        <f>תקן_מקור[[#This Row],[עלות פריט]]*תקן_מקור[[#This Row],[כמות]]</f>
        <v>400</v>
      </c>
    </row>
    <row r="778" spans="1:8" x14ac:dyDescent="0.2">
      <c r="A778" s="27" t="s">
        <v>111</v>
      </c>
      <c r="B778" s="1">
        <v>60</v>
      </c>
      <c r="C778" s="1" t="s">
        <v>66</v>
      </c>
      <c r="D778" s="1" t="s">
        <v>133</v>
      </c>
      <c r="E778" s="31" t="s">
        <v>132</v>
      </c>
      <c r="F778" s="2">
        <v>200</v>
      </c>
      <c r="G778" s="2">
        <v>4</v>
      </c>
      <c r="H778" s="15">
        <f>תקן_מקור[[#This Row],[עלות פריט]]*תקן_מקור[[#This Row],[כמות]]</f>
        <v>800</v>
      </c>
    </row>
    <row r="779" spans="1:8" x14ac:dyDescent="0.2">
      <c r="A779" s="27" t="s">
        <v>111</v>
      </c>
      <c r="B779" s="1">
        <v>60</v>
      </c>
      <c r="C779" s="1" t="s">
        <v>66</v>
      </c>
      <c r="D779" s="1" t="s">
        <v>134</v>
      </c>
      <c r="E779" s="31" t="s">
        <v>132</v>
      </c>
      <c r="F779" s="2">
        <v>200</v>
      </c>
      <c r="G779" s="2">
        <v>2</v>
      </c>
      <c r="H779" s="15">
        <f>תקן_מקור[[#This Row],[עלות פריט]]*תקן_מקור[[#This Row],[כמות]]</f>
        <v>400</v>
      </c>
    </row>
    <row r="780" spans="1:8" x14ac:dyDescent="0.2">
      <c r="A780" s="27" t="s">
        <v>111</v>
      </c>
      <c r="B780" s="1">
        <v>60</v>
      </c>
      <c r="C780" s="1" t="s">
        <v>66</v>
      </c>
      <c r="D780" s="1" t="s">
        <v>69</v>
      </c>
      <c r="E780" s="31" t="s">
        <v>135</v>
      </c>
      <c r="F780" s="2">
        <v>250</v>
      </c>
      <c r="G780" s="2">
        <v>1</v>
      </c>
      <c r="H780" s="15">
        <f>תקן_מקור[[#This Row],[עלות פריט]]*תקן_מקור[[#This Row],[כמות]]</f>
        <v>250</v>
      </c>
    </row>
    <row r="781" spans="1:8" x14ac:dyDescent="0.2">
      <c r="A781" s="27" t="s">
        <v>111</v>
      </c>
      <c r="B781" s="1">
        <v>60</v>
      </c>
      <c r="C781" s="1" t="s">
        <v>66</v>
      </c>
      <c r="D781" s="1" t="s">
        <v>128</v>
      </c>
      <c r="E781" s="31" t="s">
        <v>136</v>
      </c>
      <c r="F781" s="2">
        <v>350</v>
      </c>
      <c r="G781" s="1">
        <v>2</v>
      </c>
      <c r="H781" s="15">
        <f>תקן_מקור[[#This Row],[עלות פריט]]*תקן_מקור[[#This Row],[כמות]]</f>
        <v>700</v>
      </c>
    </row>
    <row r="782" spans="1:8" x14ac:dyDescent="0.2">
      <c r="A782" s="27" t="s">
        <v>111</v>
      </c>
      <c r="B782" s="1">
        <v>60</v>
      </c>
      <c r="C782" s="1" t="s">
        <v>66</v>
      </c>
      <c r="D782" s="1" t="s">
        <v>118</v>
      </c>
      <c r="E782" s="31" t="s">
        <v>137</v>
      </c>
      <c r="F782" s="2">
        <v>500</v>
      </c>
      <c r="G782" s="1">
        <v>3</v>
      </c>
      <c r="H782" s="15">
        <f>תקן_מקור[[#This Row],[עלות פריט]]*תקן_מקור[[#This Row],[כמות]]</f>
        <v>1500</v>
      </c>
    </row>
    <row r="783" spans="1:8" x14ac:dyDescent="0.2">
      <c r="A783" s="27" t="s">
        <v>111</v>
      </c>
      <c r="B783" s="1">
        <v>60</v>
      </c>
      <c r="C783" s="1" t="s">
        <v>66</v>
      </c>
      <c r="D783" s="1" t="s">
        <v>69</v>
      </c>
      <c r="E783" s="31" t="s">
        <v>138</v>
      </c>
      <c r="F783" s="2">
        <v>200</v>
      </c>
      <c r="G783" s="2">
        <v>10</v>
      </c>
      <c r="H783" s="15">
        <f>תקן_מקור[[#This Row],[עלות פריט]]*תקן_מקור[[#This Row],[כמות]]</f>
        <v>2000</v>
      </c>
    </row>
    <row r="784" spans="1:8" x14ac:dyDescent="0.2">
      <c r="A784" s="27" t="s">
        <v>111</v>
      </c>
      <c r="B784" s="1">
        <v>60</v>
      </c>
      <c r="C784" s="1" t="s">
        <v>66</v>
      </c>
      <c r="D784" s="1" t="s">
        <v>134</v>
      </c>
      <c r="E784" s="31" t="s">
        <v>139</v>
      </c>
      <c r="F784" s="2">
        <v>50</v>
      </c>
      <c r="G784" s="2">
        <v>1</v>
      </c>
      <c r="H784" s="15">
        <f>תקן_מקור[[#This Row],[עלות פריט]]*תקן_מקור[[#This Row],[כמות]]</f>
        <v>50</v>
      </c>
    </row>
    <row r="785" spans="1:8" x14ac:dyDescent="0.2">
      <c r="A785" s="27" t="s">
        <v>111</v>
      </c>
      <c r="B785" s="1">
        <v>60</v>
      </c>
      <c r="C785" s="1" t="s">
        <v>66</v>
      </c>
      <c r="D785" s="1" t="s">
        <v>134</v>
      </c>
      <c r="E785" s="31" t="s">
        <v>140</v>
      </c>
      <c r="F785" s="2">
        <v>150</v>
      </c>
      <c r="G785" s="2">
        <v>1</v>
      </c>
      <c r="H785" s="15">
        <f>תקן_מקור[[#This Row],[עלות פריט]]*תקן_מקור[[#This Row],[כמות]]</f>
        <v>150</v>
      </c>
    </row>
    <row r="786" spans="1:8" x14ac:dyDescent="0.2">
      <c r="A786" s="27" t="s">
        <v>111</v>
      </c>
      <c r="B786" s="1">
        <v>60</v>
      </c>
      <c r="C786" s="1" t="s">
        <v>66</v>
      </c>
      <c r="D786" s="1" t="s">
        <v>141</v>
      </c>
      <c r="E786" s="31" t="s">
        <v>142</v>
      </c>
      <c r="F786" s="2">
        <v>650</v>
      </c>
      <c r="G786" s="1">
        <v>1</v>
      </c>
      <c r="H786" s="15">
        <f>תקן_מקור[[#This Row],[עלות פריט]]*תקן_מקור[[#This Row],[כמות]]</f>
        <v>650</v>
      </c>
    </row>
    <row r="787" spans="1:8" x14ac:dyDescent="0.2">
      <c r="A787" s="27" t="s">
        <v>111</v>
      </c>
      <c r="B787" s="1">
        <v>60</v>
      </c>
      <c r="C787" s="1" t="s">
        <v>66</v>
      </c>
      <c r="D787" s="1" t="s">
        <v>143</v>
      </c>
      <c r="E787" s="31" t="s">
        <v>144</v>
      </c>
      <c r="F787" s="2">
        <v>150</v>
      </c>
      <c r="G787" s="1">
        <v>2</v>
      </c>
      <c r="H787" s="15">
        <f>תקן_מקור[[#This Row],[עלות פריט]]*תקן_מקור[[#This Row],[כמות]]</f>
        <v>300</v>
      </c>
    </row>
    <row r="788" spans="1:8" x14ac:dyDescent="0.2">
      <c r="A788" s="27" t="s">
        <v>111</v>
      </c>
      <c r="B788" s="1">
        <v>60</v>
      </c>
      <c r="C788" s="1" t="s">
        <v>66</v>
      </c>
      <c r="D788" s="1" t="s">
        <v>133</v>
      </c>
      <c r="E788" s="31" t="s">
        <v>145</v>
      </c>
      <c r="F788" s="2">
        <v>30</v>
      </c>
      <c r="G788" s="2">
        <v>30</v>
      </c>
      <c r="H788" s="15">
        <f>תקן_מקור[[#This Row],[עלות פריט]]*תקן_מקור[[#This Row],[כמות]]</f>
        <v>900</v>
      </c>
    </row>
    <row r="789" spans="1:8" ht="15" customHeight="1" x14ac:dyDescent="0.2">
      <c r="A789" s="27" t="s">
        <v>111</v>
      </c>
      <c r="B789" s="1">
        <v>60</v>
      </c>
      <c r="C789" s="1" t="s">
        <v>66</v>
      </c>
      <c r="D789" s="1" t="s">
        <v>141</v>
      </c>
      <c r="E789" s="31" t="s">
        <v>146</v>
      </c>
      <c r="F789" s="2">
        <v>750</v>
      </c>
      <c r="G789" s="1">
        <v>1</v>
      </c>
      <c r="H789" s="15">
        <f>תקן_מקור[[#This Row],[עלות פריט]]*תקן_מקור[[#This Row],[כמות]]</f>
        <v>750</v>
      </c>
    </row>
    <row r="790" spans="1:8" x14ac:dyDescent="0.2">
      <c r="A790" s="27" t="s">
        <v>111</v>
      </c>
      <c r="B790" s="1">
        <v>60</v>
      </c>
      <c r="C790" s="1" t="s">
        <v>66</v>
      </c>
      <c r="D790" s="1" t="s">
        <v>141</v>
      </c>
      <c r="E790" s="31" t="s">
        <v>147</v>
      </c>
      <c r="F790" s="2">
        <v>150</v>
      </c>
      <c r="G790" s="1">
        <v>1</v>
      </c>
      <c r="H790" s="15">
        <f>תקן_מקור[[#This Row],[עלות פריט]]*תקן_מקור[[#This Row],[כמות]]</f>
        <v>150</v>
      </c>
    </row>
    <row r="791" spans="1:8" x14ac:dyDescent="0.2">
      <c r="A791" s="27" t="s">
        <v>111</v>
      </c>
      <c r="B791" s="1">
        <v>60</v>
      </c>
      <c r="C791" s="1" t="s">
        <v>66</v>
      </c>
      <c r="D791" s="1" t="s">
        <v>128</v>
      </c>
      <c r="E791" s="31" t="s">
        <v>147</v>
      </c>
      <c r="F791" s="2">
        <v>150</v>
      </c>
      <c r="G791" s="1">
        <v>2</v>
      </c>
      <c r="H791" s="15">
        <f>תקן_מקור[[#This Row],[עלות פריט]]*תקן_מקור[[#This Row],[כמות]]</f>
        <v>300</v>
      </c>
    </row>
    <row r="792" spans="1:8" x14ac:dyDescent="0.2">
      <c r="A792" s="27" t="s">
        <v>111</v>
      </c>
      <c r="B792" s="1">
        <v>60</v>
      </c>
      <c r="C792" s="1" t="s">
        <v>66</v>
      </c>
      <c r="D792" s="1" t="s">
        <v>133</v>
      </c>
      <c r="E792" s="31" t="s">
        <v>147</v>
      </c>
      <c r="F792" s="2">
        <v>150</v>
      </c>
      <c r="G792" s="2">
        <v>4</v>
      </c>
      <c r="H792" s="15">
        <f>תקן_מקור[[#This Row],[עלות פריט]]*תקן_מקור[[#This Row],[כמות]]</f>
        <v>600</v>
      </c>
    </row>
    <row r="793" spans="1:8" x14ac:dyDescent="0.2">
      <c r="A793" s="27" t="s">
        <v>111</v>
      </c>
      <c r="B793" s="1">
        <v>60</v>
      </c>
      <c r="C793" s="1" t="s">
        <v>66</v>
      </c>
      <c r="D793" s="1" t="s">
        <v>131</v>
      </c>
      <c r="E793" s="31" t="s">
        <v>148</v>
      </c>
      <c r="F793" s="2">
        <v>1000</v>
      </c>
      <c r="G793" s="2">
        <v>4</v>
      </c>
      <c r="H793" s="15">
        <f>תקן_מקור[[#This Row],[עלות פריט]]*תקן_מקור[[#This Row],[כמות]]</f>
        <v>4000</v>
      </c>
    </row>
    <row r="794" spans="1:8" x14ac:dyDescent="0.2">
      <c r="A794" s="27" t="s">
        <v>111</v>
      </c>
      <c r="B794" s="1">
        <v>60</v>
      </c>
      <c r="C794" s="1" t="s">
        <v>66</v>
      </c>
      <c r="D794" s="1" t="s">
        <v>128</v>
      </c>
      <c r="E794" s="31" t="s">
        <v>149</v>
      </c>
      <c r="F794" s="2">
        <v>300</v>
      </c>
      <c r="G794" s="1">
        <v>1</v>
      </c>
      <c r="H794" s="15">
        <f>תקן_מקור[[#This Row],[עלות פריט]]*תקן_מקור[[#This Row],[כמות]]</f>
        <v>300</v>
      </c>
    </row>
    <row r="795" spans="1:8" x14ac:dyDescent="0.2">
      <c r="A795" s="27" t="s">
        <v>111</v>
      </c>
      <c r="B795" s="1">
        <v>60</v>
      </c>
      <c r="C795" s="1" t="s">
        <v>66</v>
      </c>
      <c r="D795" s="1" t="s">
        <v>134</v>
      </c>
      <c r="E795" s="31" t="s">
        <v>149</v>
      </c>
      <c r="F795" s="2">
        <v>300</v>
      </c>
      <c r="G795" s="1">
        <v>1</v>
      </c>
      <c r="H795" s="15">
        <f>תקן_מקור[[#This Row],[עלות פריט]]*תקן_מקור[[#This Row],[כמות]]</f>
        <v>300</v>
      </c>
    </row>
    <row r="796" spans="1:8" x14ac:dyDescent="0.2">
      <c r="A796" s="27" t="s">
        <v>111</v>
      </c>
      <c r="B796" s="1">
        <v>60</v>
      </c>
      <c r="C796" s="1" t="s">
        <v>66</v>
      </c>
      <c r="D796" s="1" t="s">
        <v>143</v>
      </c>
      <c r="E796" s="31" t="s">
        <v>150</v>
      </c>
      <c r="F796" s="2">
        <v>1000</v>
      </c>
      <c r="G796" s="1">
        <v>1</v>
      </c>
      <c r="H796" s="15">
        <f>תקן_מקור[[#This Row],[עלות פריט]]*תקן_מקור[[#This Row],[כמות]]</f>
        <v>1000</v>
      </c>
    </row>
    <row r="797" spans="1:8" x14ac:dyDescent="0.2">
      <c r="A797" s="27" t="s">
        <v>111</v>
      </c>
      <c r="B797" s="1">
        <v>60</v>
      </c>
      <c r="C797" s="1" t="s">
        <v>66</v>
      </c>
      <c r="D797" s="1" t="s">
        <v>128</v>
      </c>
      <c r="E797" s="31" t="s">
        <v>151</v>
      </c>
      <c r="F797" s="2">
        <v>200</v>
      </c>
      <c r="G797" s="1">
        <v>2</v>
      </c>
      <c r="H797" s="15">
        <f>תקן_מקור[[#This Row],[עלות פריט]]*תקן_מקור[[#This Row],[כמות]]</f>
        <v>400</v>
      </c>
    </row>
    <row r="798" spans="1:8" x14ac:dyDescent="0.2">
      <c r="A798" s="27" t="s">
        <v>111</v>
      </c>
      <c r="B798" s="1">
        <v>60</v>
      </c>
      <c r="C798" s="1" t="s">
        <v>66</v>
      </c>
      <c r="D798" s="1" t="s">
        <v>69</v>
      </c>
      <c r="E798" s="31" t="s">
        <v>152</v>
      </c>
      <c r="F798" s="2">
        <v>8000</v>
      </c>
      <c r="G798" s="2">
        <v>1</v>
      </c>
      <c r="H798" s="15">
        <f>תקן_מקור[[#This Row],[עלות פריט]]*תקן_מקור[[#This Row],[כמות]]</f>
        <v>8000</v>
      </c>
    </row>
    <row r="799" spans="1:8" x14ac:dyDescent="0.2">
      <c r="A799" s="27" t="s">
        <v>111</v>
      </c>
      <c r="B799" s="1">
        <v>60</v>
      </c>
      <c r="C799" s="1" t="s">
        <v>66</v>
      </c>
      <c r="D799" s="29" t="s">
        <v>69</v>
      </c>
      <c r="E799" s="31" t="s">
        <v>153</v>
      </c>
      <c r="F799" s="2">
        <v>900</v>
      </c>
      <c r="G799" s="1">
        <v>1</v>
      </c>
      <c r="H799" s="15">
        <f>תקן_מקור[[#This Row],[עלות פריט]]*תקן_מקור[[#This Row],[כמות]]</f>
        <v>900</v>
      </c>
    </row>
    <row r="800" spans="1:8" x14ac:dyDescent="0.2">
      <c r="A800" s="27" t="s">
        <v>111</v>
      </c>
      <c r="B800" s="1">
        <v>60</v>
      </c>
      <c r="C800" s="1" t="s">
        <v>66</v>
      </c>
      <c r="D800" s="1" t="s">
        <v>69</v>
      </c>
      <c r="E800" s="31" t="s">
        <v>154</v>
      </c>
      <c r="F800" s="2">
        <v>150</v>
      </c>
      <c r="G800" s="2">
        <v>2</v>
      </c>
      <c r="H800" s="15">
        <f>תקן_מקור[[#This Row],[עלות פריט]]*תקן_מקור[[#This Row],[כמות]]</f>
        <v>300</v>
      </c>
    </row>
    <row r="801" spans="1:8" x14ac:dyDescent="0.2">
      <c r="A801" s="27" t="s">
        <v>111</v>
      </c>
      <c r="B801" s="1">
        <v>60</v>
      </c>
      <c r="C801" s="1" t="s">
        <v>66</v>
      </c>
      <c r="D801" s="1" t="s">
        <v>69</v>
      </c>
      <c r="E801" s="31" t="s">
        <v>155</v>
      </c>
      <c r="F801" s="2">
        <v>2200</v>
      </c>
      <c r="G801" s="2">
        <v>1</v>
      </c>
      <c r="H801" s="15">
        <f>תקן_מקור[[#This Row],[עלות פריט]]*תקן_מקור[[#This Row],[כמות]]</f>
        <v>2200</v>
      </c>
    </row>
    <row r="802" spans="1:8" x14ac:dyDescent="0.2">
      <c r="A802" s="27" t="s">
        <v>111</v>
      </c>
      <c r="B802" s="1">
        <v>60</v>
      </c>
      <c r="C802" s="1" t="s">
        <v>67</v>
      </c>
      <c r="D802" s="1" t="s">
        <v>67</v>
      </c>
      <c r="E802" s="31" t="s">
        <v>156</v>
      </c>
      <c r="F802" s="2">
        <v>1000</v>
      </c>
      <c r="G802" s="2">
        <v>1</v>
      </c>
      <c r="H802" s="15">
        <f>תקן_מקור[[#This Row],[עלות פריט]]*תקן_מקור[[#This Row],[כמות]]</f>
        <v>1000</v>
      </c>
    </row>
    <row r="803" spans="1:8" x14ac:dyDescent="0.2">
      <c r="A803" s="27" t="s">
        <v>111</v>
      </c>
      <c r="B803" s="1">
        <v>60</v>
      </c>
      <c r="C803" s="1" t="s">
        <v>67</v>
      </c>
      <c r="D803" s="1" t="s">
        <v>67</v>
      </c>
      <c r="E803" s="31" t="s">
        <v>157</v>
      </c>
      <c r="F803" s="2">
        <v>2500</v>
      </c>
      <c r="G803" s="2">
        <v>1</v>
      </c>
      <c r="H803" s="15">
        <f>תקן_מקור[[#This Row],[עלות פריט]]*תקן_מקור[[#This Row],[כמות]]</f>
        <v>2500</v>
      </c>
    </row>
    <row r="804" spans="1:8" x14ac:dyDescent="0.2">
      <c r="A804" s="27" t="s">
        <v>111</v>
      </c>
      <c r="B804" s="1">
        <v>60</v>
      </c>
      <c r="C804" s="1" t="s">
        <v>67</v>
      </c>
      <c r="D804" s="1" t="s">
        <v>67</v>
      </c>
      <c r="E804" s="31" t="s">
        <v>158</v>
      </c>
      <c r="F804" s="2">
        <v>2000</v>
      </c>
      <c r="G804" s="2">
        <v>1</v>
      </c>
      <c r="H804" s="15">
        <f>תקן_מקור[[#This Row],[עלות פריט]]*תקן_מקור[[#This Row],[כמות]]</f>
        <v>2000</v>
      </c>
    </row>
    <row r="805" spans="1:8" x14ac:dyDescent="0.2">
      <c r="A805" s="27" t="s">
        <v>111</v>
      </c>
      <c r="B805" s="1">
        <v>60</v>
      </c>
      <c r="C805" s="1" t="s">
        <v>67</v>
      </c>
      <c r="D805" s="1" t="s">
        <v>67</v>
      </c>
      <c r="E805" s="31" t="s">
        <v>159</v>
      </c>
      <c r="F805" s="2">
        <v>1500</v>
      </c>
      <c r="G805" s="2">
        <v>1</v>
      </c>
      <c r="H805" s="15">
        <f>תקן_מקור[[#This Row],[עלות פריט]]*תקן_מקור[[#This Row],[כמות]]</f>
        <v>1500</v>
      </c>
    </row>
    <row r="806" spans="1:8" x14ac:dyDescent="0.2">
      <c r="A806" s="27" t="s">
        <v>111</v>
      </c>
      <c r="B806" s="1">
        <v>60</v>
      </c>
      <c r="C806" s="1" t="s">
        <v>67</v>
      </c>
      <c r="D806" s="1" t="s">
        <v>67</v>
      </c>
      <c r="E806" s="31" t="s">
        <v>160</v>
      </c>
      <c r="F806" s="2">
        <v>1600</v>
      </c>
      <c r="G806" s="2">
        <v>1</v>
      </c>
      <c r="H806" s="15">
        <f>תקן_מקור[[#This Row],[עלות פריט]]*תקן_מקור[[#This Row],[כמות]]</f>
        <v>1600</v>
      </c>
    </row>
    <row r="807" spans="1:8" x14ac:dyDescent="0.2">
      <c r="A807" s="27" t="s">
        <v>111</v>
      </c>
      <c r="B807" s="1">
        <v>60</v>
      </c>
      <c r="C807" s="1" t="s">
        <v>67</v>
      </c>
      <c r="D807" s="1" t="s">
        <v>67</v>
      </c>
      <c r="E807" s="31" t="s">
        <v>161</v>
      </c>
      <c r="F807" s="2">
        <v>2950</v>
      </c>
      <c r="G807" s="2">
        <v>1</v>
      </c>
      <c r="H807" s="15">
        <f>תקן_מקור[[#This Row],[עלות פריט]]*תקן_מקור[[#This Row],[כמות]]</f>
        <v>2950</v>
      </c>
    </row>
    <row r="808" spans="1:8" x14ac:dyDescent="0.2">
      <c r="A808" s="27" t="s">
        <v>111</v>
      </c>
      <c r="B808" s="1">
        <v>60</v>
      </c>
      <c r="C808" s="1" t="s">
        <v>67</v>
      </c>
      <c r="D808" s="1" t="s">
        <v>67</v>
      </c>
      <c r="E808" s="31" t="s">
        <v>162</v>
      </c>
      <c r="F808" s="2">
        <v>450</v>
      </c>
      <c r="G808" s="2">
        <v>2</v>
      </c>
      <c r="H808" s="15">
        <f>תקן_מקור[[#This Row],[עלות פריט]]*תקן_מקור[[#This Row],[כמות]]</f>
        <v>900</v>
      </c>
    </row>
    <row r="809" spans="1:8" x14ac:dyDescent="0.2">
      <c r="A809" s="27" t="s">
        <v>111</v>
      </c>
      <c r="B809" s="1">
        <v>60</v>
      </c>
      <c r="C809" s="1" t="s">
        <v>67</v>
      </c>
      <c r="D809" s="1" t="s">
        <v>67</v>
      </c>
      <c r="E809" s="31" t="s">
        <v>163</v>
      </c>
      <c r="F809" s="2">
        <v>2500</v>
      </c>
      <c r="G809" s="2">
        <v>1</v>
      </c>
      <c r="H809" s="15">
        <f>תקן_מקור[[#This Row],[עלות פריט]]*תקן_מקור[[#This Row],[כמות]]</f>
        <v>2500</v>
      </c>
    </row>
    <row r="810" spans="1:8" x14ac:dyDescent="0.2">
      <c r="A810" s="27" t="s">
        <v>111</v>
      </c>
      <c r="B810" s="1">
        <v>60</v>
      </c>
      <c r="C810" s="1" t="s">
        <v>67</v>
      </c>
      <c r="D810" s="1" t="s">
        <v>67</v>
      </c>
      <c r="E810" s="31" t="s">
        <v>164</v>
      </c>
      <c r="F810" s="2">
        <v>500</v>
      </c>
      <c r="G810" s="2">
        <v>2</v>
      </c>
      <c r="H810" s="15">
        <f>תקן_מקור[[#This Row],[עלות פריט]]*תקן_מקור[[#This Row],[כמות]]</f>
        <v>1000</v>
      </c>
    </row>
    <row r="811" spans="1:8" x14ac:dyDescent="0.2">
      <c r="A811" s="27" t="s">
        <v>111</v>
      </c>
      <c r="B811" s="1">
        <v>60</v>
      </c>
      <c r="C811" s="1" t="s">
        <v>67</v>
      </c>
      <c r="D811" s="1" t="s">
        <v>67</v>
      </c>
      <c r="E811" s="31" t="s">
        <v>165</v>
      </c>
      <c r="F811" s="2">
        <v>2200</v>
      </c>
      <c r="G811" s="2">
        <v>1</v>
      </c>
      <c r="H811" s="15">
        <f>תקן_מקור[[#This Row],[עלות פריט]]*תקן_מקור[[#This Row],[כמות]]</f>
        <v>2200</v>
      </c>
    </row>
    <row r="812" spans="1:8" x14ac:dyDescent="0.2">
      <c r="A812" s="27" t="s">
        <v>111</v>
      </c>
      <c r="B812" s="1">
        <v>60</v>
      </c>
      <c r="C812" s="1" t="s">
        <v>67</v>
      </c>
      <c r="D812" s="1" t="s">
        <v>67</v>
      </c>
      <c r="E812" s="31" t="s">
        <v>166</v>
      </c>
      <c r="F812" s="2">
        <v>550</v>
      </c>
      <c r="G812" s="2">
        <v>1</v>
      </c>
      <c r="H812" s="15">
        <f>תקן_מקור[[#This Row],[עלות פריט]]*תקן_מקור[[#This Row],[כמות]]</f>
        <v>550</v>
      </c>
    </row>
    <row r="813" spans="1:8" x14ac:dyDescent="0.2">
      <c r="A813" s="27" t="s">
        <v>111</v>
      </c>
      <c r="B813" s="1">
        <v>60</v>
      </c>
      <c r="C813" s="1" t="s">
        <v>67</v>
      </c>
      <c r="D813" s="1" t="s">
        <v>67</v>
      </c>
      <c r="E813" s="31" t="s">
        <v>167</v>
      </c>
      <c r="F813" s="2">
        <v>400</v>
      </c>
      <c r="G813" s="2">
        <v>1</v>
      </c>
      <c r="H813" s="15">
        <f>תקן_מקור[[#This Row],[עלות פריט]]*תקן_מקור[[#This Row],[כמות]]</f>
        <v>400</v>
      </c>
    </row>
    <row r="814" spans="1:8" x14ac:dyDescent="0.2">
      <c r="A814" s="27" t="s">
        <v>111</v>
      </c>
      <c r="B814" s="1">
        <v>60</v>
      </c>
      <c r="C814" s="1" t="s">
        <v>67</v>
      </c>
      <c r="D814" s="1" t="s">
        <v>67</v>
      </c>
      <c r="E814" s="31" t="s">
        <v>168</v>
      </c>
      <c r="F814" s="2">
        <v>600</v>
      </c>
      <c r="G814" s="2">
        <v>1</v>
      </c>
      <c r="H814" s="15">
        <f>תקן_מקור[[#This Row],[עלות פריט]]*תקן_מקור[[#This Row],[כמות]]</f>
        <v>600</v>
      </c>
    </row>
    <row r="815" spans="1:8" x14ac:dyDescent="0.2">
      <c r="A815" s="27" t="s">
        <v>111</v>
      </c>
      <c r="B815" s="1">
        <v>60</v>
      </c>
      <c r="C815" s="1" t="s">
        <v>67</v>
      </c>
      <c r="D815" s="1" t="s">
        <v>67</v>
      </c>
      <c r="E815" s="31" t="s">
        <v>169</v>
      </c>
      <c r="F815" s="2">
        <v>300</v>
      </c>
      <c r="G815" s="2">
        <v>1</v>
      </c>
      <c r="H815" s="15">
        <f>תקן_מקור[[#This Row],[עלות פריט]]*תקן_מקור[[#This Row],[כמות]]</f>
        <v>300</v>
      </c>
    </row>
    <row r="816" spans="1:8" x14ac:dyDescent="0.2">
      <c r="A816" s="27" t="s">
        <v>111</v>
      </c>
      <c r="B816" s="1">
        <v>60</v>
      </c>
      <c r="C816" s="1" t="s">
        <v>67</v>
      </c>
      <c r="D816" s="1" t="s">
        <v>67</v>
      </c>
      <c r="E816" s="31" t="s">
        <v>170</v>
      </c>
      <c r="F816" s="2">
        <v>900</v>
      </c>
      <c r="G816" s="2">
        <v>1</v>
      </c>
      <c r="H816" s="15">
        <f>תקן_מקור[[#This Row],[עלות פריט]]*תקן_מקור[[#This Row],[כמות]]</f>
        <v>900</v>
      </c>
    </row>
    <row r="817" spans="1:8" x14ac:dyDescent="0.2">
      <c r="A817" s="27" t="s">
        <v>111</v>
      </c>
      <c r="B817" s="1">
        <v>60</v>
      </c>
      <c r="C817" s="1" t="s">
        <v>67</v>
      </c>
      <c r="D817" s="1" t="s">
        <v>67</v>
      </c>
      <c r="E817" s="31" t="s">
        <v>171</v>
      </c>
      <c r="F817" s="2">
        <v>800</v>
      </c>
      <c r="G817" s="2">
        <v>1</v>
      </c>
      <c r="H817" s="15">
        <f>תקן_מקור[[#This Row],[עלות פריט]]*תקן_מקור[[#This Row],[כמות]]</f>
        <v>800</v>
      </c>
    </row>
    <row r="818" spans="1:8" x14ac:dyDescent="0.2">
      <c r="A818" s="27" t="s">
        <v>111</v>
      </c>
      <c r="B818" s="1">
        <v>60</v>
      </c>
      <c r="C818" s="1" t="s">
        <v>67</v>
      </c>
      <c r="D818" s="1" t="s">
        <v>67</v>
      </c>
      <c r="E818" s="31" t="s">
        <v>147</v>
      </c>
      <c r="F818" s="2">
        <v>150</v>
      </c>
      <c r="G818" s="2">
        <v>1</v>
      </c>
      <c r="H818" s="15">
        <f>תקן_מקור[[#This Row],[עלות פריט]]*תקן_מקור[[#This Row],[כמות]]</f>
        <v>150</v>
      </c>
    </row>
    <row r="819" spans="1:8" x14ac:dyDescent="0.2">
      <c r="A819" s="27" t="s">
        <v>111</v>
      </c>
      <c r="B819" s="1">
        <v>60</v>
      </c>
      <c r="C819" s="1" t="s">
        <v>67</v>
      </c>
      <c r="D819" s="1" t="s">
        <v>67</v>
      </c>
      <c r="E819" s="31" t="s">
        <v>149</v>
      </c>
      <c r="F819" s="2">
        <v>300</v>
      </c>
      <c r="G819" s="2">
        <v>1</v>
      </c>
      <c r="H819" s="15">
        <f>תקן_מקור[[#This Row],[עלות פריט]]*תקן_מקור[[#This Row],[כמות]]</f>
        <v>300</v>
      </c>
    </row>
    <row r="820" spans="1:8" x14ac:dyDescent="0.2">
      <c r="A820" s="27" t="s">
        <v>111</v>
      </c>
      <c r="B820" s="1">
        <v>60</v>
      </c>
      <c r="C820" s="1" t="s">
        <v>67</v>
      </c>
      <c r="D820" s="1" t="s">
        <v>67</v>
      </c>
      <c r="E820" s="31" t="s">
        <v>172</v>
      </c>
      <c r="F820" s="2">
        <v>350</v>
      </c>
      <c r="G820" s="2">
        <v>1</v>
      </c>
      <c r="H820" s="15">
        <f>תקן_מקור[[#This Row],[עלות פריט]]*תקן_מקור[[#This Row],[כמות]]</f>
        <v>350</v>
      </c>
    </row>
    <row r="821" spans="1:8" x14ac:dyDescent="0.2">
      <c r="A821" s="27" t="s">
        <v>111</v>
      </c>
      <c r="B821" s="1">
        <v>60</v>
      </c>
      <c r="C821" s="1" t="s">
        <v>67</v>
      </c>
      <c r="D821" s="1" t="s">
        <v>67</v>
      </c>
      <c r="E821" s="31" t="s">
        <v>173</v>
      </c>
      <c r="F821" s="2">
        <v>750</v>
      </c>
      <c r="G821" s="2">
        <v>1</v>
      </c>
      <c r="H821" s="15">
        <f>תקן_מקור[[#This Row],[עלות פריט]]*תקן_מקור[[#This Row],[כמות]]</f>
        <v>750</v>
      </c>
    </row>
    <row r="822" spans="1:8" x14ac:dyDescent="0.2">
      <c r="A822" s="27" t="s">
        <v>111</v>
      </c>
      <c r="B822" s="1">
        <v>60</v>
      </c>
      <c r="C822" s="1" t="s">
        <v>68</v>
      </c>
      <c r="D822" s="1" t="s">
        <v>143</v>
      </c>
      <c r="E822" s="31" t="s">
        <v>174</v>
      </c>
      <c r="F822" s="2">
        <v>2500</v>
      </c>
      <c r="G822" s="1">
        <v>1</v>
      </c>
      <c r="H822" s="15">
        <f>תקן_מקור[[#This Row],[עלות פריט]]*תקן_מקור[[#This Row],[כמות]]</f>
        <v>2500</v>
      </c>
    </row>
    <row r="823" spans="1:8" x14ac:dyDescent="0.2">
      <c r="A823" s="27" t="s">
        <v>111</v>
      </c>
      <c r="B823" s="1">
        <v>60</v>
      </c>
      <c r="C823" s="1" t="s">
        <v>68</v>
      </c>
      <c r="D823" s="1" t="s">
        <v>128</v>
      </c>
      <c r="E823" s="31" t="s">
        <v>175</v>
      </c>
      <c r="F823" s="2">
        <v>250</v>
      </c>
      <c r="G823" s="1">
        <v>2</v>
      </c>
      <c r="H823" s="15">
        <f>תקן_מקור[[#This Row],[עלות פריט]]*תקן_מקור[[#This Row],[כמות]]</f>
        <v>500</v>
      </c>
    </row>
    <row r="824" spans="1:8" x14ac:dyDescent="0.2">
      <c r="A824" s="27" t="s">
        <v>111</v>
      </c>
      <c r="B824" s="1">
        <v>60</v>
      </c>
      <c r="C824" s="1" t="s">
        <v>68</v>
      </c>
      <c r="D824" s="1" t="s">
        <v>143</v>
      </c>
      <c r="E824" s="31" t="s">
        <v>176</v>
      </c>
      <c r="F824" s="2">
        <v>3500</v>
      </c>
      <c r="G824" s="1">
        <v>1</v>
      </c>
      <c r="H824" s="15">
        <f>תקן_מקור[[#This Row],[עלות פריט]]*תקן_מקור[[#This Row],[כמות]]</f>
        <v>3500</v>
      </c>
    </row>
    <row r="825" spans="1:8" x14ac:dyDescent="0.2">
      <c r="A825" s="27" t="s">
        <v>111</v>
      </c>
      <c r="B825" s="1">
        <v>60</v>
      </c>
      <c r="C825" s="1" t="s">
        <v>68</v>
      </c>
      <c r="D825" s="1" t="s">
        <v>141</v>
      </c>
      <c r="E825" s="31" t="s">
        <v>177</v>
      </c>
      <c r="F825" s="2">
        <v>15000</v>
      </c>
      <c r="G825" s="1">
        <v>1</v>
      </c>
      <c r="H825" s="15">
        <f>תקן_מקור[[#This Row],[עלות פריט]]*תקן_מקור[[#This Row],[כמות]]</f>
        <v>15000</v>
      </c>
    </row>
    <row r="826" spans="1:8" x14ac:dyDescent="0.2">
      <c r="A826" s="27" t="s">
        <v>111</v>
      </c>
      <c r="B826" s="1">
        <v>60</v>
      </c>
      <c r="C826" s="1" t="s">
        <v>68</v>
      </c>
      <c r="D826" s="1" t="s">
        <v>118</v>
      </c>
      <c r="E826" s="31" t="s">
        <v>178</v>
      </c>
      <c r="F826" s="2">
        <v>650</v>
      </c>
      <c r="G826" s="1">
        <v>4</v>
      </c>
      <c r="H826" s="15">
        <f>תקן_מקור[[#This Row],[עלות פריט]]*תקן_מקור[[#This Row],[כמות]]</f>
        <v>2600</v>
      </c>
    </row>
    <row r="827" spans="1:8" x14ac:dyDescent="0.2">
      <c r="A827" s="27" t="s">
        <v>111</v>
      </c>
      <c r="B827" s="1">
        <v>60</v>
      </c>
      <c r="C827" s="1" t="s">
        <v>68</v>
      </c>
      <c r="D827" s="1" t="s">
        <v>120</v>
      </c>
      <c r="E827" s="31" t="s">
        <v>179</v>
      </c>
      <c r="F827" s="2">
        <v>2500</v>
      </c>
      <c r="G827" s="2">
        <v>1</v>
      </c>
      <c r="H827" s="15">
        <f>תקן_מקור[[#This Row],[עלות פריט]]*תקן_מקור[[#This Row],[כמות]]</f>
        <v>2500</v>
      </c>
    </row>
    <row r="828" spans="1:8" x14ac:dyDescent="0.2">
      <c r="A828" s="27" t="s">
        <v>111</v>
      </c>
      <c r="B828" s="1">
        <v>60</v>
      </c>
      <c r="C828" s="1" t="s">
        <v>68</v>
      </c>
      <c r="D828" s="1" t="s">
        <v>131</v>
      </c>
      <c r="E828" s="31" t="s">
        <v>180</v>
      </c>
      <c r="F828" s="2">
        <v>4500</v>
      </c>
      <c r="G828" s="2">
        <v>1</v>
      </c>
      <c r="H828" s="15">
        <f>תקן_מקור[[#This Row],[עלות פריט]]*תקן_מקור[[#This Row],[כמות]]</f>
        <v>4500</v>
      </c>
    </row>
    <row r="829" spans="1:8" x14ac:dyDescent="0.2">
      <c r="A829" s="27" t="s">
        <v>111</v>
      </c>
      <c r="B829" s="1">
        <v>60</v>
      </c>
      <c r="C829" s="1" t="s">
        <v>68</v>
      </c>
      <c r="D829" s="1" t="s">
        <v>128</v>
      </c>
      <c r="E829" s="31" t="s">
        <v>181</v>
      </c>
      <c r="F829" s="2">
        <v>250</v>
      </c>
      <c r="G829" s="1">
        <v>2</v>
      </c>
      <c r="H829" s="15">
        <f>תקן_מקור[[#This Row],[עלות פריט]]*תקן_מקור[[#This Row],[כמות]]</f>
        <v>500</v>
      </c>
    </row>
    <row r="830" spans="1:8" x14ac:dyDescent="0.2">
      <c r="A830" s="27" t="s">
        <v>111</v>
      </c>
      <c r="B830" s="1">
        <v>60</v>
      </c>
      <c r="C830" s="1" t="s">
        <v>69</v>
      </c>
      <c r="D830" s="29" t="s">
        <v>134</v>
      </c>
      <c r="E830" s="31" t="s">
        <v>182</v>
      </c>
      <c r="F830" s="2">
        <v>250</v>
      </c>
      <c r="G830" s="1">
        <v>1</v>
      </c>
      <c r="H830" s="15">
        <f>תקן_מקור[[#This Row],[עלות פריט]]*תקן_מקור[[#This Row],[כמות]]</f>
        <v>250</v>
      </c>
    </row>
    <row r="831" spans="1:8" x14ac:dyDescent="0.2">
      <c r="A831" s="27" t="s">
        <v>111</v>
      </c>
      <c r="B831" s="1">
        <v>60</v>
      </c>
      <c r="C831" s="1" t="s">
        <v>69</v>
      </c>
      <c r="D831" s="1" t="s">
        <v>134</v>
      </c>
      <c r="E831" s="31" t="s">
        <v>183</v>
      </c>
      <c r="F831" s="2">
        <v>2500</v>
      </c>
      <c r="G831" s="1">
        <v>1</v>
      </c>
      <c r="H831" s="15">
        <f>תקן_מקור[[#This Row],[עלות פריט]]*תקן_מקור[[#This Row],[כמות]]</f>
        <v>2500</v>
      </c>
    </row>
    <row r="832" spans="1:8" x14ac:dyDescent="0.2">
      <c r="A832" s="27" t="s">
        <v>111</v>
      </c>
      <c r="B832" s="1">
        <v>60</v>
      </c>
      <c r="C832" s="1" t="s">
        <v>69</v>
      </c>
      <c r="D832" s="29" t="s">
        <v>69</v>
      </c>
      <c r="E832" s="31" t="s">
        <v>184</v>
      </c>
      <c r="F832" s="2">
        <v>350</v>
      </c>
      <c r="G832" s="1">
        <v>2</v>
      </c>
      <c r="H832" s="15">
        <f>תקן_מקור[[#This Row],[עלות פריט]]*תקן_מקור[[#This Row],[כמות]]</f>
        <v>700</v>
      </c>
    </row>
    <row r="833" spans="1:8" x14ac:dyDescent="0.2">
      <c r="A833" s="27" t="s">
        <v>111</v>
      </c>
      <c r="B833" s="1">
        <v>60</v>
      </c>
      <c r="C833" s="1" t="s">
        <v>69</v>
      </c>
      <c r="D833" s="29" t="s">
        <v>69</v>
      </c>
      <c r="E833" s="31" t="s">
        <v>185</v>
      </c>
      <c r="F833" s="2">
        <v>10000</v>
      </c>
      <c r="G833" s="1">
        <v>2</v>
      </c>
      <c r="H833" s="15">
        <f>תקן_מקור[[#This Row],[עלות פריט]]*תקן_מקור[[#This Row],[כמות]]</f>
        <v>20000</v>
      </c>
    </row>
    <row r="834" spans="1:8" x14ac:dyDescent="0.2">
      <c r="A834" s="27" t="s">
        <v>111</v>
      </c>
      <c r="B834" s="1">
        <v>60</v>
      </c>
      <c r="C834" s="1" t="s">
        <v>69</v>
      </c>
      <c r="D834" s="1" t="s">
        <v>69</v>
      </c>
      <c r="E834" s="32" t="s">
        <v>186</v>
      </c>
      <c r="F834" s="2">
        <v>250</v>
      </c>
      <c r="G834" s="2">
        <v>3</v>
      </c>
      <c r="H834" s="15">
        <f>תקן_מקור[[#This Row],[עלות פריט]]*תקן_מקור[[#This Row],[כמות]]</f>
        <v>750</v>
      </c>
    </row>
    <row r="835" spans="1:8" x14ac:dyDescent="0.2">
      <c r="A835" s="27" t="s">
        <v>111</v>
      </c>
      <c r="B835" s="1">
        <v>60</v>
      </c>
      <c r="C835" s="1" t="s">
        <v>70</v>
      </c>
      <c r="D835" s="1" t="s">
        <v>187</v>
      </c>
      <c r="E835" s="31" t="s">
        <v>188</v>
      </c>
      <c r="F835" s="2">
        <v>7500</v>
      </c>
      <c r="G835" s="2">
        <v>1</v>
      </c>
      <c r="H835" s="15">
        <f>תקן_מקור[[#This Row],[עלות פריט]]*תקן_מקור[[#This Row],[כמות]]</f>
        <v>7500</v>
      </c>
    </row>
    <row r="836" spans="1:8" x14ac:dyDescent="0.2">
      <c r="A836" s="27" t="s">
        <v>111</v>
      </c>
      <c r="B836" s="1">
        <v>60</v>
      </c>
      <c r="C836" s="1" t="s">
        <v>70</v>
      </c>
      <c r="D836" s="1" t="s">
        <v>187</v>
      </c>
      <c r="E836" s="31" t="s">
        <v>189</v>
      </c>
      <c r="F836" s="2">
        <v>1500</v>
      </c>
      <c r="G836" s="2">
        <v>2</v>
      </c>
      <c r="H836" s="15">
        <f>תקן_מקור[[#This Row],[עלות פריט]]*תקן_מקור[[#This Row],[כמות]]</f>
        <v>3000</v>
      </c>
    </row>
    <row r="837" spans="1:8" x14ac:dyDescent="0.2">
      <c r="A837" s="27" t="s">
        <v>111</v>
      </c>
      <c r="B837" s="1">
        <v>60</v>
      </c>
      <c r="C837" s="1" t="s">
        <v>70</v>
      </c>
      <c r="D837" s="1" t="s">
        <v>131</v>
      </c>
      <c r="E837" s="31" t="s">
        <v>190</v>
      </c>
      <c r="F837" s="2">
        <v>1000</v>
      </c>
      <c r="G837" s="2">
        <v>18</v>
      </c>
      <c r="H837" s="15">
        <f>תקן_מקור[[#This Row],[עלות פריט]]*תקן_מקור[[#This Row],[כמות]]</f>
        <v>18000</v>
      </c>
    </row>
    <row r="838" spans="1:8" x14ac:dyDescent="0.2">
      <c r="A838" s="27" t="s">
        <v>111</v>
      </c>
      <c r="B838" s="1">
        <v>60</v>
      </c>
      <c r="C838" s="1" t="s">
        <v>70</v>
      </c>
      <c r="D838" s="1" t="s">
        <v>191</v>
      </c>
      <c r="E838" s="31" t="s">
        <v>192</v>
      </c>
      <c r="F838" s="2">
        <v>3500</v>
      </c>
      <c r="G838" s="2">
        <v>2</v>
      </c>
      <c r="H838" s="15">
        <f>תקן_מקור[[#This Row],[עלות פריט]]*תקן_מקור[[#This Row],[כמות]]</f>
        <v>7000</v>
      </c>
    </row>
    <row r="839" spans="1:8" x14ac:dyDescent="0.2">
      <c r="A839" s="27" t="s">
        <v>111</v>
      </c>
      <c r="B839" s="1">
        <v>60</v>
      </c>
      <c r="C839" s="1" t="s">
        <v>70</v>
      </c>
      <c r="D839" s="1" t="s">
        <v>187</v>
      </c>
      <c r="E839" s="31" t="s">
        <v>193</v>
      </c>
      <c r="F839" s="2">
        <v>8500</v>
      </c>
      <c r="G839" s="2">
        <v>0</v>
      </c>
      <c r="H839" s="15">
        <f>תקן_מקור[[#This Row],[עלות פריט]]*תקן_מקור[[#This Row],[כמות]]</f>
        <v>0</v>
      </c>
    </row>
    <row r="840" spans="1:8" x14ac:dyDescent="0.2">
      <c r="A840" s="27" t="s">
        <v>111</v>
      </c>
      <c r="B840" s="1">
        <v>60</v>
      </c>
      <c r="C840" s="1" t="s">
        <v>70</v>
      </c>
      <c r="D840" s="1" t="s">
        <v>187</v>
      </c>
      <c r="E840" s="31" t="s">
        <v>194</v>
      </c>
      <c r="F840" s="2">
        <v>17000</v>
      </c>
      <c r="G840" s="2">
        <v>1</v>
      </c>
      <c r="H840" s="15">
        <f>תקן_מקור[[#This Row],[עלות פריט]]*תקן_מקור[[#This Row],[כמות]]</f>
        <v>17000</v>
      </c>
    </row>
    <row r="841" spans="1:8" x14ac:dyDescent="0.2">
      <c r="A841" s="27" t="s">
        <v>111</v>
      </c>
      <c r="B841" s="1">
        <v>60</v>
      </c>
      <c r="C841" s="1" t="s">
        <v>70</v>
      </c>
      <c r="D841" s="1" t="s">
        <v>187</v>
      </c>
      <c r="E841" s="31" t="s">
        <v>195</v>
      </c>
      <c r="F841" s="2">
        <v>5000</v>
      </c>
      <c r="G841" s="2">
        <v>1</v>
      </c>
      <c r="H841" s="15">
        <f>תקן_מקור[[#This Row],[עלות פריט]]*תקן_מקור[[#This Row],[כמות]]</f>
        <v>5000</v>
      </c>
    </row>
    <row r="842" spans="1:8" x14ac:dyDescent="0.2">
      <c r="A842" s="27" t="s">
        <v>111</v>
      </c>
      <c r="B842" s="1">
        <v>60</v>
      </c>
      <c r="C842" s="1" t="s">
        <v>70</v>
      </c>
      <c r="D842" s="1" t="s">
        <v>187</v>
      </c>
      <c r="E842" s="31" t="s">
        <v>196</v>
      </c>
      <c r="F842" s="2">
        <v>400</v>
      </c>
      <c r="G842" s="2">
        <v>5</v>
      </c>
      <c r="H842" s="15">
        <f>תקן_מקור[[#This Row],[עלות פריט]]*תקן_מקור[[#This Row],[כמות]]</f>
        <v>2000</v>
      </c>
    </row>
    <row r="843" spans="1:8" x14ac:dyDescent="0.2">
      <c r="A843" s="27" t="s">
        <v>111</v>
      </c>
      <c r="B843" s="1">
        <v>60</v>
      </c>
      <c r="C843" s="1" t="s">
        <v>70</v>
      </c>
      <c r="D843" s="29" t="s">
        <v>187</v>
      </c>
      <c r="E843" s="31" t="s">
        <v>197</v>
      </c>
      <c r="F843" s="2">
        <v>4500</v>
      </c>
      <c r="G843" s="1">
        <v>1</v>
      </c>
      <c r="H843" s="15">
        <f>תקן_מקור[[#This Row],[עלות פריט]]*תקן_מקור[[#This Row],[כמות]]</f>
        <v>4500</v>
      </c>
    </row>
    <row r="844" spans="1:8" x14ac:dyDescent="0.2">
      <c r="A844" s="27" t="s">
        <v>111</v>
      </c>
      <c r="B844" s="1">
        <v>60</v>
      </c>
      <c r="C844" s="1" t="s">
        <v>70</v>
      </c>
      <c r="D844" s="1" t="s">
        <v>187</v>
      </c>
      <c r="E844" s="31" t="s">
        <v>198</v>
      </c>
      <c r="F844" s="2">
        <v>8000</v>
      </c>
      <c r="G844" s="2">
        <v>1</v>
      </c>
      <c r="H844" s="15">
        <f>תקן_מקור[[#This Row],[עלות פריט]]*תקן_מקור[[#This Row],[כמות]]</f>
        <v>8000</v>
      </c>
    </row>
    <row r="845" spans="1:8" x14ac:dyDescent="0.2">
      <c r="A845" s="27" t="s">
        <v>111</v>
      </c>
      <c r="B845" s="1">
        <v>60</v>
      </c>
      <c r="C845" s="1" t="s">
        <v>70</v>
      </c>
      <c r="D845" s="1" t="s">
        <v>187</v>
      </c>
      <c r="E845" s="31" t="s">
        <v>199</v>
      </c>
      <c r="F845" s="2">
        <v>2500</v>
      </c>
      <c r="G845" s="2">
        <v>1</v>
      </c>
      <c r="H845" s="15">
        <f>תקן_מקור[[#This Row],[עלות פריט]]*תקן_מקור[[#This Row],[כמות]]</f>
        <v>2500</v>
      </c>
    </row>
    <row r="846" spans="1:8" x14ac:dyDescent="0.2">
      <c r="A846" s="27" t="s">
        <v>111</v>
      </c>
      <c r="B846" s="1">
        <v>60</v>
      </c>
      <c r="C846" s="1" t="s">
        <v>70</v>
      </c>
      <c r="D846" s="1" t="s">
        <v>200</v>
      </c>
      <c r="E846" s="31" t="s">
        <v>201</v>
      </c>
      <c r="F846" s="2">
        <v>150</v>
      </c>
      <c r="G846" s="2">
        <v>32</v>
      </c>
      <c r="H846" s="15">
        <f>תקן_מקור[[#This Row],[עלות פריט]]*תקן_מקור[[#This Row],[כמות]]</f>
        <v>4800</v>
      </c>
    </row>
    <row r="847" spans="1:8" x14ac:dyDescent="0.2">
      <c r="A847" s="27" t="s">
        <v>111</v>
      </c>
      <c r="B847" s="1">
        <v>60</v>
      </c>
      <c r="C847" s="1" t="s">
        <v>70</v>
      </c>
      <c r="D847" s="1" t="s">
        <v>187</v>
      </c>
      <c r="E847" s="31" t="s">
        <v>202</v>
      </c>
      <c r="F847" s="2">
        <v>9000</v>
      </c>
      <c r="G847" s="2">
        <v>1</v>
      </c>
      <c r="H847" s="15">
        <f>תקן_מקור[[#This Row],[עלות פריט]]*תקן_מקור[[#This Row],[כמות]]</f>
        <v>9000</v>
      </c>
    </row>
    <row r="848" spans="1:8" x14ac:dyDescent="0.2">
      <c r="A848" s="27" t="s">
        <v>111</v>
      </c>
      <c r="B848" s="1">
        <v>60</v>
      </c>
      <c r="C848" s="1" t="s">
        <v>70</v>
      </c>
      <c r="D848" s="1" t="s">
        <v>187</v>
      </c>
      <c r="E848" s="31" t="s">
        <v>203</v>
      </c>
      <c r="F848" s="2">
        <v>7700</v>
      </c>
      <c r="G848" s="2">
        <v>0</v>
      </c>
      <c r="H848" s="15">
        <f>תקן_מקור[[#This Row],[עלות פריט]]*תקן_מקור[[#This Row],[כמות]]</f>
        <v>0</v>
      </c>
    </row>
    <row r="849" spans="1:8" x14ac:dyDescent="0.2">
      <c r="A849" s="27" t="s">
        <v>111</v>
      </c>
      <c r="B849" s="1">
        <v>60</v>
      </c>
      <c r="C849" s="1" t="s">
        <v>70</v>
      </c>
      <c r="D849" s="1" t="s">
        <v>187</v>
      </c>
      <c r="E849" s="31" t="s">
        <v>204</v>
      </c>
      <c r="F849" s="2">
        <v>10800</v>
      </c>
      <c r="G849" s="2">
        <v>1</v>
      </c>
      <c r="H849" s="15">
        <f>תקן_מקור[[#This Row],[עלות פריט]]*תקן_מקור[[#This Row],[כמות]]</f>
        <v>10800</v>
      </c>
    </row>
    <row r="850" spans="1:8" x14ac:dyDescent="0.2">
      <c r="A850" s="27" t="s">
        <v>111</v>
      </c>
      <c r="B850" s="1">
        <v>60</v>
      </c>
      <c r="C850" s="1" t="s">
        <v>70</v>
      </c>
      <c r="D850" s="29" t="s">
        <v>187</v>
      </c>
      <c r="E850" s="31" t="s">
        <v>205</v>
      </c>
      <c r="F850" s="2">
        <v>3000</v>
      </c>
      <c r="G850" s="1">
        <v>1</v>
      </c>
      <c r="H850" s="15">
        <f>תקן_מקור[[#This Row],[עלות פריט]]*תקן_מקור[[#This Row],[כמות]]</f>
        <v>3000</v>
      </c>
    </row>
    <row r="851" spans="1:8" x14ac:dyDescent="0.2">
      <c r="A851" s="27" t="s">
        <v>111</v>
      </c>
      <c r="B851" s="1">
        <v>60</v>
      </c>
      <c r="C851" s="1" t="s">
        <v>70</v>
      </c>
      <c r="D851" s="1" t="s">
        <v>200</v>
      </c>
      <c r="E851" s="31" t="s">
        <v>206</v>
      </c>
      <c r="F851" s="2">
        <v>250</v>
      </c>
      <c r="G851" s="2">
        <v>18</v>
      </c>
      <c r="H851" s="15">
        <f>תקן_מקור[[#This Row],[עלות פריט]]*תקן_מקור[[#This Row],[כמות]]</f>
        <v>4500</v>
      </c>
    </row>
    <row r="852" spans="1:8" x14ac:dyDescent="0.2">
      <c r="A852" s="27" t="s">
        <v>111</v>
      </c>
      <c r="B852" s="1">
        <v>60</v>
      </c>
      <c r="C852" s="1" t="s">
        <v>70</v>
      </c>
      <c r="D852" s="1" t="s">
        <v>187</v>
      </c>
      <c r="E852" s="31" t="s">
        <v>207</v>
      </c>
      <c r="F852" s="2">
        <v>1000</v>
      </c>
      <c r="G852" s="2">
        <v>2</v>
      </c>
      <c r="H852" s="15">
        <f>תקן_מקור[[#This Row],[עלות פריט]]*תקן_מקור[[#This Row],[כמות]]</f>
        <v>2000</v>
      </c>
    </row>
    <row r="853" spans="1:8" x14ac:dyDescent="0.2">
      <c r="A853" s="27" t="s">
        <v>111</v>
      </c>
      <c r="B853" s="1">
        <v>60</v>
      </c>
      <c r="C853" s="1" t="s">
        <v>70</v>
      </c>
      <c r="D853" s="1" t="s">
        <v>187</v>
      </c>
      <c r="E853" s="31" t="s">
        <v>208</v>
      </c>
      <c r="F853" s="2">
        <v>500</v>
      </c>
      <c r="G853" s="2">
        <v>1</v>
      </c>
      <c r="H853" s="15">
        <f>תקן_מקור[[#This Row],[עלות פריט]]*תקן_מקור[[#This Row],[כמות]]</f>
        <v>500</v>
      </c>
    </row>
    <row r="854" spans="1:8" x14ac:dyDescent="0.2">
      <c r="A854" s="27" t="s">
        <v>111</v>
      </c>
      <c r="B854" s="1">
        <v>60</v>
      </c>
      <c r="C854" s="1" t="s">
        <v>70</v>
      </c>
      <c r="D854" s="1" t="s">
        <v>187</v>
      </c>
      <c r="E854" s="31" t="s">
        <v>209</v>
      </c>
      <c r="F854" s="2">
        <v>15000</v>
      </c>
      <c r="G854" s="2">
        <v>2</v>
      </c>
      <c r="H854" s="15">
        <f>תקן_מקור[[#This Row],[עלות פריט]]*תקן_מקור[[#This Row],[כמות]]</f>
        <v>30000</v>
      </c>
    </row>
    <row r="855" spans="1:8" x14ac:dyDescent="0.2">
      <c r="A855" s="27" t="s">
        <v>111</v>
      </c>
      <c r="B855" s="1">
        <v>60</v>
      </c>
      <c r="C855" s="1" t="s">
        <v>70</v>
      </c>
      <c r="D855" s="29" t="s">
        <v>187</v>
      </c>
      <c r="E855" s="31" t="s">
        <v>210</v>
      </c>
      <c r="F855" s="2">
        <v>5000</v>
      </c>
      <c r="G855" s="1">
        <v>1</v>
      </c>
      <c r="H855" s="15">
        <f>תקן_מקור[[#This Row],[עלות פריט]]*תקן_מקור[[#This Row],[כמות]]</f>
        <v>5000</v>
      </c>
    </row>
    <row r="856" spans="1:8" x14ac:dyDescent="0.2">
      <c r="A856" s="27" t="s">
        <v>111</v>
      </c>
      <c r="B856" s="1">
        <v>60</v>
      </c>
      <c r="C856" s="1" t="s">
        <v>70</v>
      </c>
      <c r="D856" s="1" t="s">
        <v>200</v>
      </c>
      <c r="E856" s="31" t="s">
        <v>211</v>
      </c>
      <c r="F856" s="2">
        <v>1200</v>
      </c>
      <c r="G856" s="2">
        <v>3</v>
      </c>
      <c r="H856" s="15">
        <f>תקן_מקור[[#This Row],[עלות פריט]]*תקן_מקור[[#This Row],[כמות]]</f>
        <v>3600</v>
      </c>
    </row>
    <row r="857" spans="1:8" x14ac:dyDescent="0.2">
      <c r="A857" s="27" t="s">
        <v>111</v>
      </c>
      <c r="B857" s="1">
        <v>60</v>
      </c>
      <c r="C857" s="1" t="s">
        <v>70</v>
      </c>
      <c r="D857" s="1" t="s">
        <v>191</v>
      </c>
      <c r="E857" s="31" t="s">
        <v>212</v>
      </c>
      <c r="F857" s="2">
        <v>500</v>
      </c>
      <c r="G857" s="2">
        <v>2</v>
      </c>
      <c r="H857" s="15">
        <f>תקן_מקור[[#This Row],[עלות פריט]]*תקן_מקור[[#This Row],[כמות]]</f>
        <v>1000</v>
      </c>
    </row>
    <row r="858" spans="1:8" x14ac:dyDescent="0.2">
      <c r="A858" s="27" t="s">
        <v>111</v>
      </c>
      <c r="B858" s="1">
        <v>60</v>
      </c>
      <c r="C858" s="1" t="s">
        <v>70</v>
      </c>
      <c r="D858" s="1" t="s">
        <v>187</v>
      </c>
      <c r="E858" s="31" t="s">
        <v>213</v>
      </c>
      <c r="F858" s="2">
        <v>4200</v>
      </c>
      <c r="G858" s="2">
        <v>1</v>
      </c>
      <c r="H858" s="15">
        <f>תקן_מקור[[#This Row],[עלות פריט]]*תקן_מקור[[#This Row],[כמות]]</f>
        <v>4200</v>
      </c>
    </row>
    <row r="859" spans="1:8" x14ac:dyDescent="0.2">
      <c r="A859" s="27" t="s">
        <v>111</v>
      </c>
      <c r="B859" s="1">
        <v>60</v>
      </c>
      <c r="C859" s="1" t="s">
        <v>70</v>
      </c>
      <c r="D859" s="1" t="s">
        <v>187</v>
      </c>
      <c r="E859" s="31" t="s">
        <v>214</v>
      </c>
      <c r="F859" s="2">
        <v>2500</v>
      </c>
      <c r="G859" s="2">
        <v>3</v>
      </c>
      <c r="H859" s="15">
        <f>תקן_מקור[[#This Row],[עלות פריט]]*תקן_מקור[[#This Row],[כמות]]</f>
        <v>7500</v>
      </c>
    </row>
    <row r="860" spans="1:8" x14ac:dyDescent="0.2">
      <c r="A860" s="27" t="s">
        <v>111</v>
      </c>
      <c r="B860" s="1">
        <v>60</v>
      </c>
      <c r="C860" s="1" t="s">
        <v>70</v>
      </c>
      <c r="D860" s="1" t="s">
        <v>187</v>
      </c>
      <c r="E860" s="31" t="s">
        <v>215</v>
      </c>
      <c r="F860" s="2">
        <v>3500</v>
      </c>
      <c r="G860" s="2">
        <v>2</v>
      </c>
      <c r="H860" s="15">
        <f>תקן_מקור[[#This Row],[עלות פריט]]*תקן_מקור[[#This Row],[כמות]]</f>
        <v>7000</v>
      </c>
    </row>
    <row r="861" spans="1:8" x14ac:dyDescent="0.2">
      <c r="A861" s="27" t="s">
        <v>111</v>
      </c>
      <c r="B861" s="1">
        <v>60</v>
      </c>
      <c r="C861" s="1" t="s">
        <v>70</v>
      </c>
      <c r="D861" s="1" t="s">
        <v>187</v>
      </c>
      <c r="E861" s="31" t="s">
        <v>216</v>
      </c>
      <c r="F861" s="2">
        <v>6500</v>
      </c>
      <c r="G861" s="2">
        <v>1</v>
      </c>
      <c r="H861" s="15">
        <f>תקן_מקור[[#This Row],[עלות פריט]]*תקן_מקור[[#This Row],[כמות]]</f>
        <v>6500</v>
      </c>
    </row>
    <row r="862" spans="1:8" x14ac:dyDescent="0.2">
      <c r="A862" s="27" t="s">
        <v>111</v>
      </c>
      <c r="B862" s="1">
        <v>60</v>
      </c>
      <c r="C862" s="1" t="s">
        <v>70</v>
      </c>
      <c r="D862" s="1" t="s">
        <v>187</v>
      </c>
      <c r="E862" s="31" t="s">
        <v>217</v>
      </c>
      <c r="F862" s="2">
        <v>1200</v>
      </c>
      <c r="G862" s="2">
        <v>1</v>
      </c>
      <c r="H862" s="15">
        <f>תקן_מקור[[#This Row],[עלות פריט]]*תקן_מקור[[#This Row],[כמות]]</f>
        <v>1200</v>
      </c>
    </row>
    <row r="863" spans="1:8" x14ac:dyDescent="0.2">
      <c r="A863" s="27" t="s">
        <v>111</v>
      </c>
      <c r="B863" s="1">
        <v>60</v>
      </c>
      <c r="C863" s="1" t="s">
        <v>70</v>
      </c>
      <c r="D863" s="29" t="s">
        <v>131</v>
      </c>
      <c r="E863" s="31" t="s">
        <v>218</v>
      </c>
      <c r="F863" s="2">
        <v>2500</v>
      </c>
      <c r="G863" s="1">
        <v>1</v>
      </c>
      <c r="H863" s="15">
        <f>תקן_מקור[[#This Row],[עלות פריט]]*תקן_מקור[[#This Row],[כמות]]</f>
        <v>2500</v>
      </c>
    </row>
    <row r="864" spans="1:8" x14ac:dyDescent="0.2">
      <c r="A864" s="27" t="s">
        <v>111</v>
      </c>
      <c r="B864" s="1">
        <v>60</v>
      </c>
      <c r="C864" s="1" t="s">
        <v>71</v>
      </c>
      <c r="D864" s="1" t="s">
        <v>113</v>
      </c>
      <c r="E864" s="31" t="s">
        <v>219</v>
      </c>
      <c r="F864" s="2">
        <v>600</v>
      </c>
      <c r="G864" s="1">
        <v>1</v>
      </c>
      <c r="H864" s="15">
        <f>תקן_מקור[[#This Row],[עלות פריט]]*תקן_מקור[[#This Row],[כמות]]</f>
        <v>600</v>
      </c>
    </row>
    <row r="865" spans="1:8" x14ac:dyDescent="0.2">
      <c r="A865" s="27" t="s">
        <v>111</v>
      </c>
      <c r="B865" s="1">
        <v>60</v>
      </c>
      <c r="C865" s="1" t="s">
        <v>71</v>
      </c>
      <c r="D865" s="1" t="s">
        <v>113</v>
      </c>
      <c r="E865" s="31" t="s">
        <v>220</v>
      </c>
      <c r="F865" s="2">
        <v>1200</v>
      </c>
      <c r="G865" s="2">
        <v>1</v>
      </c>
      <c r="H865" s="15">
        <f>תקן_מקור[[#This Row],[עלות פריט]]*תקן_מקור[[#This Row],[כמות]]</f>
        <v>1200</v>
      </c>
    </row>
    <row r="866" spans="1:8" x14ac:dyDescent="0.2">
      <c r="A866" s="27" t="s">
        <v>111</v>
      </c>
      <c r="B866" s="1">
        <v>60</v>
      </c>
      <c r="C866" s="1" t="s">
        <v>71</v>
      </c>
      <c r="D866" s="1" t="s">
        <v>124</v>
      </c>
      <c r="E866" s="31" t="s">
        <v>220</v>
      </c>
      <c r="F866" s="2">
        <v>1200</v>
      </c>
      <c r="G866" s="2">
        <v>1</v>
      </c>
      <c r="H866" s="15">
        <f>תקן_מקור[[#This Row],[עלות פריט]]*תקן_מקור[[#This Row],[כמות]]</f>
        <v>1200</v>
      </c>
    </row>
    <row r="867" spans="1:8" x14ac:dyDescent="0.2">
      <c r="A867" s="27" t="s">
        <v>111</v>
      </c>
      <c r="B867" s="1">
        <v>60</v>
      </c>
      <c r="C867" s="1" t="s">
        <v>71</v>
      </c>
      <c r="D867" s="1" t="s">
        <v>124</v>
      </c>
      <c r="E867" s="31" t="s">
        <v>221</v>
      </c>
      <c r="F867" s="2">
        <v>2500</v>
      </c>
      <c r="G867" s="2">
        <v>1</v>
      </c>
      <c r="H867" s="15">
        <f>תקן_מקור[[#This Row],[עלות פריט]]*תקן_מקור[[#This Row],[כמות]]</f>
        <v>2500</v>
      </c>
    </row>
    <row r="868" spans="1:8" x14ac:dyDescent="0.2">
      <c r="A868" s="27" t="s">
        <v>111</v>
      </c>
      <c r="B868" s="1">
        <v>60</v>
      </c>
      <c r="C868" s="1" t="s">
        <v>71</v>
      </c>
      <c r="D868" s="1" t="s">
        <v>124</v>
      </c>
      <c r="E868" s="31" t="s">
        <v>222</v>
      </c>
      <c r="F868" s="2">
        <v>3500</v>
      </c>
      <c r="G868" s="2">
        <v>3</v>
      </c>
      <c r="H868" s="15">
        <f>תקן_מקור[[#This Row],[עלות פריט]]*תקן_מקור[[#This Row],[כמות]]</f>
        <v>10500</v>
      </c>
    </row>
    <row r="869" spans="1:8" x14ac:dyDescent="0.2">
      <c r="A869" s="27" t="s">
        <v>111</v>
      </c>
      <c r="B869" s="1">
        <v>60</v>
      </c>
      <c r="C869" s="1" t="s">
        <v>71</v>
      </c>
      <c r="D869" s="1" t="s">
        <v>113</v>
      </c>
      <c r="E869" s="31" t="s">
        <v>223</v>
      </c>
      <c r="F869" s="2">
        <v>3500</v>
      </c>
      <c r="G869" s="2">
        <v>1</v>
      </c>
      <c r="H869" s="15">
        <f>תקן_מקור[[#This Row],[עלות פריט]]*תקן_מקור[[#This Row],[כמות]]</f>
        <v>3500</v>
      </c>
    </row>
    <row r="870" spans="1:8" x14ac:dyDescent="0.2">
      <c r="A870" s="27" t="s">
        <v>111</v>
      </c>
      <c r="B870" s="1">
        <v>60</v>
      </c>
      <c r="C870" s="1" t="s">
        <v>71</v>
      </c>
      <c r="D870" s="1" t="s">
        <v>134</v>
      </c>
      <c r="E870" s="31" t="s">
        <v>223</v>
      </c>
      <c r="F870" s="2">
        <v>3500</v>
      </c>
      <c r="G870" s="2">
        <v>2</v>
      </c>
      <c r="H870" s="15">
        <f>תקן_מקור[[#This Row],[עלות פריט]]*תקן_מקור[[#This Row],[כמות]]</f>
        <v>7000</v>
      </c>
    </row>
    <row r="871" spans="1:8" x14ac:dyDescent="0.2">
      <c r="A871" s="27" t="s">
        <v>111</v>
      </c>
      <c r="B871" s="1">
        <v>60</v>
      </c>
      <c r="C871" s="1" t="s">
        <v>72</v>
      </c>
      <c r="D871" s="29" t="s">
        <v>69</v>
      </c>
      <c r="E871" s="31" t="s">
        <v>224</v>
      </c>
      <c r="F871" s="2">
        <v>4500</v>
      </c>
      <c r="G871" s="1">
        <v>1</v>
      </c>
      <c r="H871" s="15">
        <f>תקן_מקור[[#This Row],[עלות פריט]]*תקן_מקור[[#This Row],[כמות]]</f>
        <v>4500</v>
      </c>
    </row>
    <row r="872" spans="1:8" x14ac:dyDescent="0.2">
      <c r="A872" s="27" t="s">
        <v>111</v>
      </c>
      <c r="B872" s="1">
        <v>60</v>
      </c>
      <c r="C872" s="1" t="s">
        <v>72</v>
      </c>
      <c r="D872" s="1" t="s">
        <v>124</v>
      </c>
      <c r="E872" s="31" t="s">
        <v>225</v>
      </c>
      <c r="F872" s="2">
        <v>2500</v>
      </c>
      <c r="G872" s="2">
        <v>1</v>
      </c>
      <c r="H872" s="15">
        <f>תקן_מקור[[#This Row],[עלות פריט]]*תקן_מקור[[#This Row],[כמות]]</f>
        <v>2500</v>
      </c>
    </row>
    <row r="873" spans="1:8" x14ac:dyDescent="0.2">
      <c r="A873" s="27" t="s">
        <v>111</v>
      </c>
      <c r="B873" s="1">
        <v>60</v>
      </c>
      <c r="C873" s="1" t="s">
        <v>72</v>
      </c>
      <c r="D873" s="1" t="s">
        <v>115</v>
      </c>
      <c r="E873" s="31" t="s">
        <v>225</v>
      </c>
      <c r="F873" s="2">
        <v>2500</v>
      </c>
      <c r="G873" s="2">
        <v>1</v>
      </c>
      <c r="H873" s="15">
        <f>תקן_מקור[[#This Row],[עלות פריט]]*תקן_מקור[[#This Row],[כמות]]</f>
        <v>2500</v>
      </c>
    </row>
    <row r="874" spans="1:8" x14ac:dyDescent="0.2">
      <c r="A874" s="27" t="s">
        <v>111</v>
      </c>
      <c r="B874" s="1">
        <v>60</v>
      </c>
      <c r="C874" s="1" t="s">
        <v>72</v>
      </c>
      <c r="D874" s="1" t="s">
        <v>133</v>
      </c>
      <c r="E874" s="31" t="s">
        <v>225</v>
      </c>
      <c r="F874" s="2">
        <v>2500</v>
      </c>
      <c r="G874" s="2">
        <v>2</v>
      </c>
      <c r="H874" s="15">
        <f>תקן_מקור[[#This Row],[עלות פריט]]*תקן_מקור[[#This Row],[כמות]]</f>
        <v>5000</v>
      </c>
    </row>
    <row r="875" spans="1:8" x14ac:dyDescent="0.2">
      <c r="A875" s="27" t="s">
        <v>111</v>
      </c>
      <c r="B875" s="1">
        <v>60</v>
      </c>
      <c r="C875" s="1" t="s">
        <v>72</v>
      </c>
      <c r="D875" s="1" t="s">
        <v>134</v>
      </c>
      <c r="E875" s="31" t="s">
        <v>225</v>
      </c>
      <c r="F875" s="2">
        <v>2500</v>
      </c>
      <c r="G875" s="2">
        <v>2</v>
      </c>
      <c r="H875" s="15">
        <f>תקן_מקור[[#This Row],[עלות פריט]]*תקן_מקור[[#This Row],[כמות]]</f>
        <v>5000</v>
      </c>
    </row>
    <row r="876" spans="1:8" x14ac:dyDescent="0.2">
      <c r="A876" s="27" t="s">
        <v>111</v>
      </c>
      <c r="B876" s="1">
        <v>60</v>
      </c>
      <c r="C876" s="1" t="s">
        <v>72</v>
      </c>
      <c r="D876" s="1" t="s">
        <v>120</v>
      </c>
      <c r="E876" s="31" t="s">
        <v>226</v>
      </c>
      <c r="F876" s="2">
        <v>5000</v>
      </c>
      <c r="G876" s="2">
        <v>1</v>
      </c>
      <c r="H876" s="15">
        <f>תקן_מקור[[#This Row],[עלות פריט]]*תקן_מקור[[#This Row],[כמות]]</f>
        <v>5000</v>
      </c>
    </row>
    <row r="877" spans="1:8" x14ac:dyDescent="0.2">
      <c r="A877" s="27" t="s">
        <v>111</v>
      </c>
      <c r="B877" s="1">
        <v>60</v>
      </c>
      <c r="C877" s="1" t="s">
        <v>72</v>
      </c>
      <c r="D877" s="1" t="s">
        <v>131</v>
      </c>
      <c r="E877" s="31" t="s">
        <v>226</v>
      </c>
      <c r="F877" s="2">
        <v>5000</v>
      </c>
      <c r="G877" s="2">
        <v>1</v>
      </c>
      <c r="H877" s="15">
        <f>תקן_מקור[[#This Row],[עלות פריט]]*תקן_מקור[[#This Row],[כמות]]</f>
        <v>5000</v>
      </c>
    </row>
    <row r="878" spans="1:8" x14ac:dyDescent="0.2">
      <c r="A878" s="27" t="s">
        <v>111</v>
      </c>
      <c r="B878" s="1">
        <v>60</v>
      </c>
      <c r="C878" s="1" t="s">
        <v>72</v>
      </c>
      <c r="D878" s="1" t="s">
        <v>131</v>
      </c>
      <c r="E878" s="31" t="s">
        <v>227</v>
      </c>
      <c r="F878" s="2">
        <v>8000</v>
      </c>
      <c r="G878" s="2">
        <v>1</v>
      </c>
      <c r="H878" s="15">
        <f>תקן_מקור[[#This Row],[עלות פריט]]*תקן_מקור[[#This Row],[כמות]]</f>
        <v>8000</v>
      </c>
    </row>
    <row r="879" spans="1:8" x14ac:dyDescent="0.2">
      <c r="A879" s="27" t="s">
        <v>111</v>
      </c>
      <c r="B879" s="1">
        <v>60</v>
      </c>
      <c r="C879" s="1" t="s">
        <v>72</v>
      </c>
      <c r="D879" s="1" t="s">
        <v>72</v>
      </c>
      <c r="E879" s="31" t="s">
        <v>228</v>
      </c>
      <c r="F879" s="2">
        <v>900</v>
      </c>
      <c r="G879" s="2">
        <v>1</v>
      </c>
      <c r="H879" s="15">
        <f>תקן_מקור[[#This Row],[עלות פריט]]*תקן_מקור[[#This Row],[כמות]]</f>
        <v>900</v>
      </c>
    </row>
    <row r="880" spans="1:8" x14ac:dyDescent="0.2">
      <c r="A880" s="27" t="s">
        <v>111</v>
      </c>
      <c r="B880" s="1">
        <v>60</v>
      </c>
      <c r="C880" s="1" t="s">
        <v>72</v>
      </c>
      <c r="D880" s="1" t="s">
        <v>69</v>
      </c>
      <c r="E880" s="31" t="s">
        <v>229</v>
      </c>
      <c r="F880" s="2">
        <v>5000</v>
      </c>
      <c r="G880" s="2">
        <v>2</v>
      </c>
      <c r="H880" s="15">
        <f>תקן_מקור[[#This Row],[עלות פריט]]*תקן_מקור[[#This Row],[כמות]]</f>
        <v>10000</v>
      </c>
    </row>
    <row r="881" spans="1:8" x14ac:dyDescent="0.2">
      <c r="A881" s="27" t="s">
        <v>111</v>
      </c>
      <c r="B881" s="1">
        <v>60</v>
      </c>
      <c r="C881" s="1" t="s">
        <v>72</v>
      </c>
      <c r="D881" s="1" t="s">
        <v>72</v>
      </c>
      <c r="E881" s="31" t="s">
        <v>230</v>
      </c>
      <c r="F881" s="2">
        <v>5200</v>
      </c>
      <c r="G881" s="2">
        <v>1</v>
      </c>
      <c r="H881" s="15">
        <f>תקן_מקור[[#This Row],[עלות פריט]]*תקן_מקור[[#This Row],[כמות]]</f>
        <v>5200</v>
      </c>
    </row>
    <row r="882" spans="1:8" x14ac:dyDescent="0.2">
      <c r="A882" s="27" t="s">
        <v>111</v>
      </c>
      <c r="B882" s="1">
        <v>60</v>
      </c>
      <c r="C882" s="1" t="s">
        <v>72</v>
      </c>
      <c r="D882" s="1" t="s">
        <v>72</v>
      </c>
      <c r="E882" s="31" t="s">
        <v>231</v>
      </c>
      <c r="F882" s="2">
        <v>6100</v>
      </c>
      <c r="G882" s="2">
        <v>1</v>
      </c>
      <c r="H882" s="15">
        <f>תקן_מקור[[#This Row],[עלות פריט]]*תקן_מקור[[#This Row],[כמות]]</f>
        <v>6100</v>
      </c>
    </row>
    <row r="883" spans="1:8" x14ac:dyDescent="0.2">
      <c r="A883" s="27" t="s">
        <v>111</v>
      </c>
      <c r="B883" s="1">
        <v>60</v>
      </c>
      <c r="C883" s="1" t="s">
        <v>72</v>
      </c>
      <c r="D883" s="1" t="s">
        <v>72</v>
      </c>
      <c r="E883" s="31" t="s">
        <v>232</v>
      </c>
      <c r="F883" s="2">
        <v>5000</v>
      </c>
      <c r="G883" s="2">
        <v>1</v>
      </c>
      <c r="H883" s="15">
        <f>תקן_מקור[[#This Row],[עלות פריט]]*תקן_מקור[[#This Row],[כמות]]</f>
        <v>5000</v>
      </c>
    </row>
    <row r="884" spans="1:8" x14ac:dyDescent="0.2">
      <c r="A884" s="27" t="s">
        <v>111</v>
      </c>
      <c r="B884" s="1">
        <v>60</v>
      </c>
      <c r="C884" s="1" t="s">
        <v>73</v>
      </c>
      <c r="D884" s="1" t="s">
        <v>233</v>
      </c>
      <c r="E884" s="31" t="s">
        <v>156</v>
      </c>
      <c r="F884" s="2">
        <v>1000</v>
      </c>
      <c r="G884" s="2">
        <v>1</v>
      </c>
      <c r="H884" s="15">
        <f>תקן_מקור[[#This Row],[עלות פריט]]*תקן_מקור[[#This Row],[כמות]]</f>
        <v>1000</v>
      </c>
    </row>
    <row r="885" spans="1:8" x14ac:dyDescent="0.2">
      <c r="A885" s="27" t="s">
        <v>111</v>
      </c>
      <c r="B885" s="1">
        <v>60</v>
      </c>
      <c r="C885" s="1" t="s">
        <v>73</v>
      </c>
      <c r="D885" s="1" t="s">
        <v>141</v>
      </c>
      <c r="E885" s="31" t="s">
        <v>156</v>
      </c>
      <c r="F885" s="2">
        <v>1000</v>
      </c>
      <c r="G885" s="1">
        <v>1</v>
      </c>
      <c r="H885" s="15">
        <f>תקן_מקור[[#This Row],[עלות פריט]]*תקן_מקור[[#This Row],[כמות]]</f>
        <v>1000</v>
      </c>
    </row>
    <row r="886" spans="1:8" x14ac:dyDescent="0.2">
      <c r="A886" s="27" t="s">
        <v>111</v>
      </c>
      <c r="B886" s="1">
        <v>60</v>
      </c>
      <c r="C886" s="1" t="s">
        <v>73</v>
      </c>
      <c r="D886" s="1" t="s">
        <v>133</v>
      </c>
      <c r="E886" s="31" t="s">
        <v>156</v>
      </c>
      <c r="F886" s="2">
        <v>1000</v>
      </c>
      <c r="G886" s="2">
        <v>4</v>
      </c>
      <c r="H886" s="15">
        <f>תקן_מקור[[#This Row],[עלות פריט]]*תקן_מקור[[#This Row],[כמות]]</f>
        <v>4000</v>
      </c>
    </row>
    <row r="887" spans="1:8" x14ac:dyDescent="0.2">
      <c r="A887" s="27" t="s">
        <v>111</v>
      </c>
      <c r="B887" s="1">
        <v>60</v>
      </c>
      <c r="C887" s="1" t="s">
        <v>73</v>
      </c>
      <c r="D887" s="1" t="s">
        <v>126</v>
      </c>
      <c r="E887" s="31" t="s">
        <v>156</v>
      </c>
      <c r="F887" s="2">
        <v>1000</v>
      </c>
      <c r="G887" s="1">
        <v>3</v>
      </c>
      <c r="H887" s="15">
        <f>תקן_מקור[[#This Row],[עלות פריט]]*תקן_מקור[[#This Row],[כמות]]</f>
        <v>3000</v>
      </c>
    </row>
    <row r="888" spans="1:8" x14ac:dyDescent="0.2">
      <c r="A888" s="27" t="s">
        <v>111</v>
      </c>
      <c r="B888" s="1">
        <v>60</v>
      </c>
      <c r="C888" s="1" t="s">
        <v>73</v>
      </c>
      <c r="D888" s="1" t="s">
        <v>143</v>
      </c>
      <c r="E888" s="31" t="s">
        <v>156</v>
      </c>
      <c r="F888" s="2">
        <v>1000</v>
      </c>
      <c r="G888" s="1">
        <v>1</v>
      </c>
      <c r="H888" s="15">
        <f>תקן_מקור[[#This Row],[עלות פריט]]*תקן_מקור[[#This Row],[כמות]]</f>
        <v>1000</v>
      </c>
    </row>
    <row r="889" spans="1:8" x14ac:dyDescent="0.2">
      <c r="A889" s="27" t="s">
        <v>111</v>
      </c>
      <c r="B889" s="1">
        <v>60</v>
      </c>
      <c r="C889" s="1" t="s">
        <v>73</v>
      </c>
      <c r="D889" s="1" t="s">
        <v>113</v>
      </c>
      <c r="E889" s="31" t="s">
        <v>234</v>
      </c>
      <c r="F889" s="2">
        <v>1500</v>
      </c>
      <c r="G889" s="2">
        <v>2</v>
      </c>
      <c r="H889" s="15">
        <f>תקן_מקור[[#This Row],[עלות פריט]]*תקן_מקור[[#This Row],[כמות]]</f>
        <v>3000</v>
      </c>
    </row>
    <row r="890" spans="1:8" x14ac:dyDescent="0.2">
      <c r="A890" s="27" t="s">
        <v>111</v>
      </c>
      <c r="B890" s="1">
        <v>60</v>
      </c>
      <c r="C890" s="1" t="s">
        <v>73</v>
      </c>
      <c r="D890" s="1" t="s">
        <v>124</v>
      </c>
      <c r="E890" s="31" t="s">
        <v>234</v>
      </c>
      <c r="F890" s="2">
        <v>1500</v>
      </c>
      <c r="G890" s="2">
        <v>1</v>
      </c>
      <c r="H890" s="15">
        <f>תקן_מקור[[#This Row],[עלות פריט]]*תקן_מקור[[#This Row],[כמות]]</f>
        <v>1500</v>
      </c>
    </row>
    <row r="891" spans="1:8" x14ac:dyDescent="0.2">
      <c r="A891" s="27" t="s">
        <v>111</v>
      </c>
      <c r="B891" s="1">
        <v>60</v>
      </c>
      <c r="C891" s="1" t="s">
        <v>73</v>
      </c>
      <c r="D891" s="1" t="s">
        <v>115</v>
      </c>
      <c r="E891" s="31" t="s">
        <v>234</v>
      </c>
      <c r="F891" s="2">
        <v>1500</v>
      </c>
      <c r="G891" s="2">
        <v>1</v>
      </c>
      <c r="H891" s="15">
        <f>תקן_מקור[[#This Row],[עלות פריט]]*תקן_מקור[[#This Row],[כמות]]</f>
        <v>1500</v>
      </c>
    </row>
    <row r="892" spans="1:8" x14ac:dyDescent="0.2">
      <c r="A892" s="27" t="s">
        <v>111</v>
      </c>
      <c r="B892" s="1">
        <v>60</v>
      </c>
      <c r="C892" s="1" t="s">
        <v>73</v>
      </c>
      <c r="D892" s="1" t="s">
        <v>134</v>
      </c>
      <c r="E892" s="31" t="s">
        <v>234</v>
      </c>
      <c r="F892" s="2">
        <v>1500</v>
      </c>
      <c r="G892" s="2">
        <v>2</v>
      </c>
      <c r="H892" s="15">
        <f>תקן_מקור[[#This Row],[עלות פריט]]*תקן_מקור[[#This Row],[כמות]]</f>
        <v>3000</v>
      </c>
    </row>
    <row r="893" spans="1:8" x14ac:dyDescent="0.2">
      <c r="A893" s="27" t="s">
        <v>111</v>
      </c>
      <c r="B893" s="1">
        <v>60</v>
      </c>
      <c r="C893" s="1" t="s">
        <v>73</v>
      </c>
      <c r="D893" s="29" t="s">
        <v>113</v>
      </c>
      <c r="E893" s="31" t="s">
        <v>235</v>
      </c>
      <c r="F893" s="2">
        <v>1500</v>
      </c>
      <c r="G893" s="1">
        <v>1</v>
      </c>
      <c r="H893" s="15">
        <f>תקן_מקור[[#This Row],[עלות פריט]]*תקן_מקור[[#This Row],[כמות]]</f>
        <v>1500</v>
      </c>
    </row>
    <row r="894" spans="1:8" x14ac:dyDescent="0.2">
      <c r="A894" s="27" t="s">
        <v>111</v>
      </c>
      <c r="B894" s="1">
        <v>60</v>
      </c>
      <c r="C894" s="1" t="s">
        <v>73</v>
      </c>
      <c r="D894" s="1" t="s">
        <v>236</v>
      </c>
      <c r="E894" s="31" t="s">
        <v>237</v>
      </c>
      <c r="F894" s="2">
        <v>1000</v>
      </c>
      <c r="G894" s="1">
        <v>1</v>
      </c>
      <c r="H894" s="15">
        <f>תקן_מקור[[#This Row],[עלות פריט]]*תקן_מקור[[#This Row],[כמות]]</f>
        <v>1000</v>
      </c>
    </row>
    <row r="895" spans="1:8" x14ac:dyDescent="0.2">
      <c r="A895" s="27" t="s">
        <v>111</v>
      </c>
      <c r="B895" s="1">
        <v>60</v>
      </c>
      <c r="C895" s="1" t="s">
        <v>73</v>
      </c>
      <c r="D895" s="1" t="s">
        <v>116</v>
      </c>
      <c r="E895" s="31" t="s">
        <v>237</v>
      </c>
      <c r="F895" s="2">
        <v>1000</v>
      </c>
      <c r="G895" s="1">
        <v>1</v>
      </c>
      <c r="H895" s="15">
        <f>תקן_מקור[[#This Row],[עלות פריט]]*תקן_מקור[[#This Row],[כמות]]</f>
        <v>1000</v>
      </c>
    </row>
    <row r="896" spans="1:8" x14ac:dyDescent="0.2">
      <c r="A896" s="27" t="s">
        <v>111</v>
      </c>
      <c r="B896" s="1">
        <v>60</v>
      </c>
      <c r="C896" s="1" t="s">
        <v>73</v>
      </c>
      <c r="D896" s="1" t="s">
        <v>113</v>
      </c>
      <c r="E896" s="31" t="s">
        <v>238</v>
      </c>
      <c r="F896" s="2">
        <v>1200</v>
      </c>
      <c r="G896" s="2">
        <v>1</v>
      </c>
      <c r="H896" s="15">
        <f>תקן_מקור[[#This Row],[עלות פריט]]*תקן_מקור[[#This Row],[כמות]]</f>
        <v>1200</v>
      </c>
    </row>
    <row r="897" spans="1:8" ht="15" customHeight="1" x14ac:dyDescent="0.2">
      <c r="A897" s="27" t="s">
        <v>111</v>
      </c>
      <c r="B897" s="1">
        <v>60</v>
      </c>
      <c r="C897" s="1" t="s">
        <v>73</v>
      </c>
      <c r="D897" s="1" t="s">
        <v>115</v>
      </c>
      <c r="E897" s="31" t="s">
        <v>238</v>
      </c>
      <c r="F897" s="2">
        <v>1200</v>
      </c>
      <c r="G897" s="2">
        <v>0</v>
      </c>
      <c r="H897" s="15">
        <f>תקן_מקור[[#This Row],[עלות פריט]]*תקן_מקור[[#This Row],[כמות]]</f>
        <v>0</v>
      </c>
    </row>
    <row r="898" spans="1:8" x14ac:dyDescent="0.2">
      <c r="A898" s="27" t="s">
        <v>111</v>
      </c>
      <c r="B898" s="1">
        <v>60</v>
      </c>
      <c r="C898" s="1" t="s">
        <v>73</v>
      </c>
      <c r="D898" s="1" t="s">
        <v>134</v>
      </c>
      <c r="E898" s="31" t="s">
        <v>239</v>
      </c>
      <c r="F898" s="2">
        <v>400</v>
      </c>
      <c r="G898" s="2">
        <v>1</v>
      </c>
      <c r="H898" s="15">
        <f>תקן_מקור[[#This Row],[עלות פריט]]*תקן_מקור[[#This Row],[כמות]]</f>
        <v>400</v>
      </c>
    </row>
    <row r="899" spans="1:8" x14ac:dyDescent="0.2">
      <c r="A899" s="27" t="s">
        <v>111</v>
      </c>
      <c r="B899" s="1">
        <v>60</v>
      </c>
      <c r="C899" s="1" t="s">
        <v>73</v>
      </c>
      <c r="D899" s="1" t="s">
        <v>133</v>
      </c>
      <c r="E899" s="31" t="s">
        <v>157</v>
      </c>
      <c r="F899" s="2">
        <v>2500</v>
      </c>
      <c r="G899" s="2">
        <v>1</v>
      </c>
      <c r="H899" s="15">
        <f>תקן_מקור[[#This Row],[עלות פריט]]*תקן_מקור[[#This Row],[כמות]]</f>
        <v>2500</v>
      </c>
    </row>
    <row r="900" spans="1:8" x14ac:dyDescent="0.2">
      <c r="A900" s="27" t="s">
        <v>111</v>
      </c>
      <c r="B900" s="1">
        <v>60</v>
      </c>
      <c r="C900" s="1" t="s">
        <v>73</v>
      </c>
      <c r="D900" s="1" t="s">
        <v>134</v>
      </c>
      <c r="E900" s="31" t="s">
        <v>157</v>
      </c>
      <c r="F900" s="2">
        <v>2500</v>
      </c>
      <c r="G900" s="2">
        <v>2</v>
      </c>
      <c r="H900" s="15">
        <f>תקן_מקור[[#This Row],[עלות פריט]]*תקן_מקור[[#This Row],[כמות]]</f>
        <v>5000</v>
      </c>
    </row>
    <row r="901" spans="1:8" x14ac:dyDescent="0.2">
      <c r="A901" s="27" t="s">
        <v>111</v>
      </c>
      <c r="B901" s="1">
        <v>60</v>
      </c>
      <c r="C901" s="1" t="s">
        <v>73</v>
      </c>
      <c r="D901" s="1" t="s">
        <v>113</v>
      </c>
      <c r="E901" s="31" t="s">
        <v>240</v>
      </c>
      <c r="F901" s="2">
        <v>900</v>
      </c>
      <c r="G901" s="2">
        <v>2</v>
      </c>
      <c r="H901" s="15">
        <f>תקן_מקור[[#This Row],[עלות פריט]]*תקן_מקור[[#This Row],[כמות]]</f>
        <v>1800</v>
      </c>
    </row>
    <row r="902" spans="1:8" x14ac:dyDescent="0.2">
      <c r="A902" s="27" t="s">
        <v>111</v>
      </c>
      <c r="B902" s="1">
        <v>60</v>
      </c>
      <c r="C902" s="1" t="s">
        <v>73</v>
      </c>
      <c r="D902" s="1" t="s">
        <v>134</v>
      </c>
      <c r="E902" s="31" t="s">
        <v>240</v>
      </c>
      <c r="F902" s="2">
        <v>900</v>
      </c>
      <c r="G902" s="2">
        <v>1</v>
      </c>
      <c r="H902" s="15">
        <f>תקן_מקור[[#This Row],[עלות פריט]]*תקן_מקור[[#This Row],[כמות]]</f>
        <v>900</v>
      </c>
    </row>
    <row r="903" spans="1:8" x14ac:dyDescent="0.2">
      <c r="A903" s="27" t="s">
        <v>111</v>
      </c>
      <c r="B903" s="1">
        <v>60</v>
      </c>
      <c r="C903" s="1" t="s">
        <v>73</v>
      </c>
      <c r="D903" s="1" t="s">
        <v>120</v>
      </c>
      <c r="E903" s="31" t="s">
        <v>241</v>
      </c>
      <c r="F903" s="2">
        <v>1500</v>
      </c>
      <c r="G903" s="2">
        <v>2</v>
      </c>
      <c r="H903" s="15">
        <f>תקן_מקור[[#This Row],[עלות פריט]]*תקן_מקור[[#This Row],[כמות]]</f>
        <v>3000</v>
      </c>
    </row>
    <row r="904" spans="1:8" x14ac:dyDescent="0.2">
      <c r="A904" s="27" t="s">
        <v>111</v>
      </c>
      <c r="B904" s="1">
        <v>60</v>
      </c>
      <c r="C904" s="1" t="s">
        <v>73</v>
      </c>
      <c r="D904" s="1" t="s">
        <v>133</v>
      </c>
      <c r="E904" s="31" t="s">
        <v>241</v>
      </c>
      <c r="F904" s="2">
        <v>1500</v>
      </c>
      <c r="G904" s="2">
        <v>2</v>
      </c>
      <c r="H904" s="15">
        <f>תקן_מקור[[#This Row],[עלות פריט]]*תקן_מקור[[#This Row],[כמות]]</f>
        <v>3000</v>
      </c>
    </row>
    <row r="905" spans="1:8" x14ac:dyDescent="0.2">
      <c r="A905" s="27" t="s">
        <v>111</v>
      </c>
      <c r="B905" s="1">
        <v>60</v>
      </c>
      <c r="C905" s="1" t="s">
        <v>73</v>
      </c>
      <c r="D905" s="1" t="s">
        <v>128</v>
      </c>
      <c r="E905" s="31" t="s">
        <v>242</v>
      </c>
      <c r="F905" s="2">
        <v>350</v>
      </c>
      <c r="G905" s="1">
        <v>2</v>
      </c>
      <c r="H905" s="15">
        <f>תקן_מקור[[#This Row],[עלות פריט]]*תקן_מקור[[#This Row],[כמות]]</f>
        <v>700</v>
      </c>
    </row>
    <row r="906" spans="1:8" x14ac:dyDescent="0.2">
      <c r="A906" s="27" t="s">
        <v>111</v>
      </c>
      <c r="B906" s="1">
        <v>60</v>
      </c>
      <c r="C906" s="1" t="s">
        <v>73</v>
      </c>
      <c r="D906" s="1" t="s">
        <v>113</v>
      </c>
      <c r="E906" s="31" t="s">
        <v>243</v>
      </c>
      <c r="F906" s="2">
        <v>15000</v>
      </c>
      <c r="G906" s="2">
        <v>1</v>
      </c>
      <c r="H906" s="15">
        <f>תקן_מקור[[#This Row],[עלות פריט]]*תקן_מקור[[#This Row],[כמות]]</f>
        <v>15000</v>
      </c>
    </row>
    <row r="907" spans="1:8" x14ac:dyDescent="0.2">
      <c r="A907" s="27" t="s">
        <v>111</v>
      </c>
      <c r="B907" s="1">
        <v>60</v>
      </c>
      <c r="C907" s="1" t="s">
        <v>73</v>
      </c>
      <c r="D907" s="1" t="s">
        <v>69</v>
      </c>
      <c r="E907" s="31" t="s">
        <v>244</v>
      </c>
      <c r="F907" s="2">
        <v>375</v>
      </c>
      <c r="G907" s="2">
        <v>30</v>
      </c>
      <c r="H907" s="15">
        <f>תקן_מקור[[#This Row],[עלות פריט]]*תקן_מקור[[#This Row],[כמות]]</f>
        <v>11250</v>
      </c>
    </row>
    <row r="908" spans="1:8" x14ac:dyDescent="0.2">
      <c r="A908" s="27" t="s">
        <v>111</v>
      </c>
      <c r="B908" s="1">
        <v>60</v>
      </c>
      <c r="C908" s="1" t="s">
        <v>73</v>
      </c>
      <c r="D908" s="1" t="s">
        <v>141</v>
      </c>
      <c r="E908" s="31" t="s">
        <v>245</v>
      </c>
      <c r="F908" s="2">
        <v>600</v>
      </c>
      <c r="G908" s="1">
        <v>2</v>
      </c>
      <c r="H908" s="15">
        <f>תקן_מקור[[#This Row],[עלות פריט]]*תקן_מקור[[#This Row],[כמות]]</f>
        <v>1200</v>
      </c>
    </row>
    <row r="909" spans="1:8" x14ac:dyDescent="0.2">
      <c r="A909" s="27" t="s">
        <v>111</v>
      </c>
      <c r="B909" s="1">
        <v>60</v>
      </c>
      <c r="C909" s="1" t="s">
        <v>73</v>
      </c>
      <c r="D909" s="1" t="s">
        <v>133</v>
      </c>
      <c r="E909" s="31" t="s">
        <v>245</v>
      </c>
      <c r="F909" s="2">
        <v>600</v>
      </c>
      <c r="G909" s="2">
        <v>5</v>
      </c>
      <c r="H909" s="15">
        <f>תקן_מקור[[#This Row],[עלות פריט]]*תקן_מקור[[#This Row],[כמות]]</f>
        <v>3000</v>
      </c>
    </row>
    <row r="910" spans="1:8" x14ac:dyDescent="0.2">
      <c r="A910" s="27" t="s">
        <v>111</v>
      </c>
      <c r="B910" s="1">
        <v>60</v>
      </c>
      <c r="C910" s="1" t="s">
        <v>73</v>
      </c>
      <c r="D910" s="1" t="s">
        <v>126</v>
      </c>
      <c r="E910" s="31" t="s">
        <v>245</v>
      </c>
      <c r="F910" s="2">
        <v>600</v>
      </c>
      <c r="G910" s="1">
        <v>6</v>
      </c>
      <c r="H910" s="15">
        <f>תקן_מקור[[#This Row],[עלות פריט]]*תקן_מקור[[#This Row],[כמות]]</f>
        <v>3600</v>
      </c>
    </row>
    <row r="911" spans="1:8" x14ac:dyDescent="0.2">
      <c r="A911" s="27" t="s">
        <v>111</v>
      </c>
      <c r="B911" s="1">
        <v>60</v>
      </c>
      <c r="C911" s="1" t="s">
        <v>73</v>
      </c>
      <c r="D911" s="1" t="s">
        <v>113</v>
      </c>
      <c r="E911" s="31" t="s">
        <v>246</v>
      </c>
      <c r="F911" s="2">
        <v>800</v>
      </c>
      <c r="G911" s="2">
        <v>1</v>
      </c>
      <c r="H911" s="15">
        <f>תקן_מקור[[#This Row],[עלות פריט]]*תקן_מקור[[#This Row],[כמות]]</f>
        <v>800</v>
      </c>
    </row>
    <row r="912" spans="1:8" x14ac:dyDescent="0.2">
      <c r="A912" s="27" t="s">
        <v>111</v>
      </c>
      <c r="B912" s="1">
        <v>60</v>
      </c>
      <c r="C912" s="1" t="s">
        <v>73</v>
      </c>
      <c r="D912" s="1" t="s">
        <v>124</v>
      </c>
      <c r="E912" s="31" t="s">
        <v>246</v>
      </c>
      <c r="F912" s="2">
        <v>1400</v>
      </c>
      <c r="G912" s="2">
        <v>1</v>
      </c>
      <c r="H912" s="15">
        <f>תקן_מקור[[#This Row],[עלות פריט]]*תקן_מקור[[#This Row],[כמות]]</f>
        <v>1400</v>
      </c>
    </row>
    <row r="913" spans="1:8" x14ac:dyDescent="0.2">
      <c r="A913" s="27" t="s">
        <v>111</v>
      </c>
      <c r="B913" s="1">
        <v>60</v>
      </c>
      <c r="C913" s="1" t="s">
        <v>73</v>
      </c>
      <c r="D913" s="1" t="s">
        <v>134</v>
      </c>
      <c r="E913" s="31" t="s">
        <v>246</v>
      </c>
      <c r="F913" s="2">
        <v>800</v>
      </c>
      <c r="G913" s="2">
        <v>2</v>
      </c>
      <c r="H913" s="15">
        <f>תקן_מקור[[#This Row],[עלות פריט]]*תקן_מקור[[#This Row],[כמות]]</f>
        <v>1600</v>
      </c>
    </row>
    <row r="914" spans="1:8" x14ac:dyDescent="0.2">
      <c r="A914" s="27" t="s">
        <v>111</v>
      </c>
      <c r="B914" s="1">
        <v>60</v>
      </c>
      <c r="C914" s="1" t="s">
        <v>73</v>
      </c>
      <c r="D914" s="1" t="s">
        <v>143</v>
      </c>
      <c r="E914" s="31" t="s">
        <v>246</v>
      </c>
      <c r="F914" s="2">
        <v>1200</v>
      </c>
      <c r="G914" s="1">
        <v>1</v>
      </c>
      <c r="H914" s="15">
        <f>תקן_מקור[[#This Row],[עלות פריט]]*תקן_מקור[[#This Row],[כמות]]</f>
        <v>1200</v>
      </c>
    </row>
    <row r="915" spans="1:8" x14ac:dyDescent="0.2">
      <c r="A915" s="27" t="s">
        <v>111</v>
      </c>
      <c r="B915" s="1">
        <v>60</v>
      </c>
      <c r="C915" s="1" t="s">
        <v>73</v>
      </c>
      <c r="D915" s="1" t="s">
        <v>120</v>
      </c>
      <c r="E915" s="31" t="s">
        <v>247</v>
      </c>
      <c r="F915" s="2">
        <v>750</v>
      </c>
      <c r="G915" s="2">
        <v>6</v>
      </c>
      <c r="H915" s="15">
        <f>תקן_מקור[[#This Row],[עלות פריט]]*תקן_מקור[[#This Row],[כמות]]</f>
        <v>4500</v>
      </c>
    </row>
    <row r="916" spans="1:8" x14ac:dyDescent="0.2">
      <c r="A916" s="27" t="s">
        <v>111</v>
      </c>
      <c r="B916" s="1">
        <v>60</v>
      </c>
      <c r="C916" s="1" t="s">
        <v>73</v>
      </c>
      <c r="D916" s="1" t="s">
        <v>233</v>
      </c>
      <c r="E916" s="31" t="s">
        <v>248</v>
      </c>
      <c r="F916" s="2">
        <v>2000</v>
      </c>
      <c r="G916" s="2">
        <v>2</v>
      </c>
      <c r="H916" s="15">
        <f>תקן_מקור[[#This Row],[עלות פריט]]*תקן_מקור[[#This Row],[כמות]]</f>
        <v>4000</v>
      </c>
    </row>
    <row r="917" spans="1:8" x14ac:dyDescent="0.2">
      <c r="A917" s="27" t="s">
        <v>111</v>
      </c>
      <c r="B917" s="1">
        <v>60</v>
      </c>
      <c r="C917" s="1" t="s">
        <v>73</v>
      </c>
      <c r="D917" s="1" t="s">
        <v>233</v>
      </c>
      <c r="E917" s="31" t="s">
        <v>249</v>
      </c>
      <c r="F917" s="2">
        <v>4000</v>
      </c>
      <c r="G917" s="2">
        <v>1</v>
      </c>
      <c r="H917" s="15">
        <f>תקן_מקור[[#This Row],[עלות פריט]]*תקן_מקור[[#This Row],[כמות]]</f>
        <v>4000</v>
      </c>
    </row>
    <row r="918" spans="1:8" x14ac:dyDescent="0.2">
      <c r="A918" s="27" t="s">
        <v>111</v>
      </c>
      <c r="B918" s="1">
        <v>60</v>
      </c>
      <c r="C918" s="1" t="s">
        <v>73</v>
      </c>
      <c r="D918" s="1" t="s">
        <v>131</v>
      </c>
      <c r="E918" s="31" t="s">
        <v>250</v>
      </c>
      <c r="F918" s="2">
        <v>650</v>
      </c>
      <c r="G918" s="2">
        <v>65</v>
      </c>
      <c r="H918" s="15">
        <f>תקן_מקור[[#This Row],[עלות פריט]]*תקן_מקור[[#This Row],[כמות]]</f>
        <v>42250</v>
      </c>
    </row>
    <row r="919" spans="1:8" x14ac:dyDescent="0.2">
      <c r="A919" s="27" t="s">
        <v>111</v>
      </c>
      <c r="B919" s="1">
        <v>60</v>
      </c>
      <c r="C919" s="1" t="s">
        <v>73</v>
      </c>
      <c r="D919" s="29" t="s">
        <v>69</v>
      </c>
      <c r="E919" s="31" t="s">
        <v>251</v>
      </c>
      <c r="F919" s="2">
        <v>1200</v>
      </c>
      <c r="G919" s="1">
        <v>1</v>
      </c>
      <c r="H919" s="15">
        <f>תקן_מקור[[#This Row],[עלות פריט]]*תקן_מקור[[#This Row],[כמות]]</f>
        <v>1200</v>
      </c>
    </row>
    <row r="920" spans="1:8" x14ac:dyDescent="0.2">
      <c r="A920" s="27" t="s">
        <v>111</v>
      </c>
      <c r="B920" s="1">
        <v>60</v>
      </c>
      <c r="C920" s="1" t="s">
        <v>73</v>
      </c>
      <c r="D920" s="1" t="s">
        <v>122</v>
      </c>
      <c r="E920" s="31" t="s">
        <v>252</v>
      </c>
      <c r="F920" s="2">
        <v>200</v>
      </c>
      <c r="G920" s="2">
        <v>8</v>
      </c>
      <c r="H920" s="15">
        <f>תקן_מקור[[#This Row],[עלות פריט]]*תקן_מקור[[#This Row],[כמות]]</f>
        <v>1600</v>
      </c>
    </row>
    <row r="921" spans="1:8" x14ac:dyDescent="0.2">
      <c r="A921" s="27" t="s">
        <v>111</v>
      </c>
      <c r="B921" s="1">
        <v>60</v>
      </c>
      <c r="C921" s="1" t="s">
        <v>73</v>
      </c>
      <c r="D921" s="1" t="s">
        <v>124</v>
      </c>
      <c r="E921" s="31" t="s">
        <v>253</v>
      </c>
      <c r="F921" s="2">
        <v>450</v>
      </c>
      <c r="G921" s="2">
        <v>3</v>
      </c>
      <c r="H921" s="15">
        <f>תקן_מקור[[#This Row],[עלות פריט]]*תקן_מקור[[#This Row],[כמות]]</f>
        <v>1350</v>
      </c>
    </row>
    <row r="922" spans="1:8" x14ac:dyDescent="0.2">
      <c r="A922" s="27" t="s">
        <v>111</v>
      </c>
      <c r="B922" s="1">
        <v>60</v>
      </c>
      <c r="C922" s="1" t="s">
        <v>73</v>
      </c>
      <c r="D922" s="1" t="s">
        <v>115</v>
      </c>
      <c r="E922" s="31" t="s">
        <v>254</v>
      </c>
      <c r="F922" s="2">
        <v>1200</v>
      </c>
      <c r="G922" s="2">
        <v>1</v>
      </c>
      <c r="H922" s="15">
        <f>תקן_מקור[[#This Row],[עלות פריט]]*תקן_מקור[[#This Row],[כמות]]</f>
        <v>1200</v>
      </c>
    </row>
    <row r="923" spans="1:8" x14ac:dyDescent="0.2">
      <c r="A923" s="27" t="s">
        <v>111</v>
      </c>
      <c r="B923" s="1">
        <v>60</v>
      </c>
      <c r="C923" s="1" t="s">
        <v>73</v>
      </c>
      <c r="D923" s="1" t="s">
        <v>120</v>
      </c>
      <c r="E923" s="31" t="s">
        <v>162</v>
      </c>
      <c r="F923" s="2">
        <v>450</v>
      </c>
      <c r="G923" s="2">
        <v>6</v>
      </c>
      <c r="H923" s="15">
        <f>תקן_מקור[[#This Row],[עלות פריט]]*תקן_מקור[[#This Row],[כמות]]</f>
        <v>2700</v>
      </c>
    </row>
    <row r="924" spans="1:8" x14ac:dyDescent="0.2">
      <c r="A924" s="27" t="s">
        <v>111</v>
      </c>
      <c r="B924" s="1">
        <v>60</v>
      </c>
      <c r="C924" s="1" t="s">
        <v>73</v>
      </c>
      <c r="D924" s="1" t="s">
        <v>113</v>
      </c>
      <c r="E924" s="31" t="s">
        <v>162</v>
      </c>
      <c r="F924" s="2">
        <v>450</v>
      </c>
      <c r="G924" s="2">
        <v>2</v>
      </c>
      <c r="H924" s="15">
        <f>תקן_מקור[[#This Row],[עלות פריט]]*תקן_מקור[[#This Row],[כמות]]</f>
        <v>900</v>
      </c>
    </row>
    <row r="925" spans="1:8" x14ac:dyDescent="0.2">
      <c r="A925" s="27" t="s">
        <v>111</v>
      </c>
      <c r="B925" s="1">
        <v>60</v>
      </c>
      <c r="C925" s="1" t="s">
        <v>73</v>
      </c>
      <c r="D925" s="1" t="s">
        <v>115</v>
      </c>
      <c r="E925" s="31" t="s">
        <v>162</v>
      </c>
      <c r="F925" s="2">
        <v>450</v>
      </c>
      <c r="G925" s="2">
        <v>2</v>
      </c>
      <c r="H925" s="15">
        <f>תקן_מקור[[#This Row],[עלות פריט]]*תקן_מקור[[#This Row],[כמות]]</f>
        <v>900</v>
      </c>
    </row>
    <row r="926" spans="1:8" x14ac:dyDescent="0.2">
      <c r="A926" s="27" t="s">
        <v>111</v>
      </c>
      <c r="B926" s="1">
        <v>60</v>
      </c>
      <c r="C926" s="1" t="s">
        <v>73</v>
      </c>
      <c r="D926" s="1" t="s">
        <v>133</v>
      </c>
      <c r="E926" s="31" t="s">
        <v>162</v>
      </c>
      <c r="F926" s="2">
        <v>450</v>
      </c>
      <c r="G926" s="2">
        <v>60</v>
      </c>
      <c r="H926" s="15">
        <f>תקן_מקור[[#This Row],[עלות פריט]]*תקן_מקור[[#This Row],[כמות]]</f>
        <v>27000</v>
      </c>
    </row>
    <row r="927" spans="1:8" x14ac:dyDescent="0.2">
      <c r="A927" s="27" t="s">
        <v>111</v>
      </c>
      <c r="B927" s="1">
        <v>60</v>
      </c>
      <c r="C927" s="1" t="s">
        <v>73</v>
      </c>
      <c r="D927" s="1" t="s">
        <v>134</v>
      </c>
      <c r="E927" s="31" t="s">
        <v>162</v>
      </c>
      <c r="F927" s="2">
        <v>450</v>
      </c>
      <c r="G927" s="2">
        <v>12</v>
      </c>
      <c r="H927" s="15">
        <f>תקן_מקור[[#This Row],[עלות פריט]]*תקן_מקור[[#This Row],[כמות]]</f>
        <v>5400</v>
      </c>
    </row>
    <row r="928" spans="1:8" x14ac:dyDescent="0.2">
      <c r="A928" s="27" t="s">
        <v>111</v>
      </c>
      <c r="B928" s="1">
        <v>60</v>
      </c>
      <c r="C928" s="1" t="s">
        <v>73</v>
      </c>
      <c r="D928" s="1" t="s">
        <v>128</v>
      </c>
      <c r="E928" s="31" t="s">
        <v>255</v>
      </c>
      <c r="F928" s="2">
        <v>1200</v>
      </c>
      <c r="G928" s="1">
        <v>2</v>
      </c>
      <c r="H928" s="15">
        <f>תקן_מקור[[#This Row],[עלות פריט]]*תקן_מקור[[#This Row],[כמות]]</f>
        <v>2400</v>
      </c>
    </row>
    <row r="929" spans="1:8" x14ac:dyDescent="0.2">
      <c r="A929" s="27" t="s">
        <v>111</v>
      </c>
      <c r="B929" s="1">
        <v>60</v>
      </c>
      <c r="C929" s="1" t="s">
        <v>73</v>
      </c>
      <c r="D929" s="29" t="s">
        <v>69</v>
      </c>
      <c r="E929" s="31" t="s">
        <v>256</v>
      </c>
      <c r="F929" s="2">
        <v>800</v>
      </c>
      <c r="G929" s="1">
        <v>2</v>
      </c>
      <c r="H929" s="15">
        <f>תקן_מקור[[#This Row],[עלות פריט]]*תקן_מקור[[#This Row],[כמות]]</f>
        <v>1600</v>
      </c>
    </row>
    <row r="930" spans="1:8" x14ac:dyDescent="0.2">
      <c r="A930" s="27" t="s">
        <v>111</v>
      </c>
      <c r="B930" s="1">
        <v>60</v>
      </c>
      <c r="C930" s="1" t="s">
        <v>73</v>
      </c>
      <c r="D930" s="1" t="s">
        <v>128</v>
      </c>
      <c r="E930" s="31" t="s">
        <v>257</v>
      </c>
      <c r="F930" s="2">
        <v>350</v>
      </c>
      <c r="G930" s="1">
        <v>2</v>
      </c>
      <c r="H930" s="15">
        <f>תקן_מקור[[#This Row],[עלות פריט]]*תקן_מקור[[#This Row],[כמות]]</f>
        <v>700</v>
      </c>
    </row>
    <row r="931" spans="1:8" x14ac:dyDescent="0.2">
      <c r="A931" s="27" t="s">
        <v>111</v>
      </c>
      <c r="B931" s="1">
        <v>60</v>
      </c>
      <c r="C931" s="1" t="s">
        <v>73</v>
      </c>
      <c r="D931" s="1" t="s">
        <v>233</v>
      </c>
      <c r="E931" s="31" t="s">
        <v>258</v>
      </c>
      <c r="F931" s="2">
        <v>1500</v>
      </c>
      <c r="G931" s="2">
        <v>1</v>
      </c>
      <c r="H931" s="15">
        <f>תקן_מקור[[#This Row],[עלות פריט]]*תקן_מקור[[#This Row],[כמות]]</f>
        <v>1500</v>
      </c>
    </row>
    <row r="932" spans="1:8" x14ac:dyDescent="0.2">
      <c r="A932" s="27" t="s">
        <v>111</v>
      </c>
      <c r="B932" s="1">
        <v>60</v>
      </c>
      <c r="C932" s="1" t="s">
        <v>73</v>
      </c>
      <c r="D932" s="1" t="s">
        <v>134</v>
      </c>
      <c r="E932" s="31" t="s">
        <v>259</v>
      </c>
      <c r="F932" s="2">
        <v>6000</v>
      </c>
      <c r="G932" s="2">
        <v>1</v>
      </c>
      <c r="H932" s="15">
        <f>תקן_מקור[[#This Row],[עלות פריט]]*תקן_מקור[[#This Row],[כמות]]</f>
        <v>6000</v>
      </c>
    </row>
    <row r="933" spans="1:8" x14ac:dyDescent="0.2">
      <c r="A933" s="27" t="s">
        <v>111</v>
      </c>
      <c r="B933" s="1">
        <v>60</v>
      </c>
      <c r="C933" s="1" t="s">
        <v>73</v>
      </c>
      <c r="D933" s="1" t="s">
        <v>128</v>
      </c>
      <c r="E933" s="31" t="s">
        <v>168</v>
      </c>
      <c r="F933" s="2">
        <v>250</v>
      </c>
      <c r="G933" s="1">
        <v>2</v>
      </c>
      <c r="H933" s="15">
        <f>תקן_מקור[[#This Row],[עלות פריט]]*תקן_מקור[[#This Row],[כמות]]</f>
        <v>500</v>
      </c>
    </row>
    <row r="934" spans="1:8" x14ac:dyDescent="0.2">
      <c r="A934" s="27" t="s">
        <v>111</v>
      </c>
      <c r="B934" s="1">
        <v>60</v>
      </c>
      <c r="C934" s="1" t="s">
        <v>73</v>
      </c>
      <c r="D934" s="1" t="s">
        <v>236</v>
      </c>
      <c r="E934" s="31" t="s">
        <v>260</v>
      </c>
      <c r="F934" s="2">
        <v>1200</v>
      </c>
      <c r="G934" s="1">
        <v>1</v>
      </c>
      <c r="H934" s="15">
        <f>תקן_מקור[[#This Row],[עלות פריט]]*תקן_מקור[[#This Row],[כמות]]</f>
        <v>1200</v>
      </c>
    </row>
    <row r="935" spans="1:8" x14ac:dyDescent="0.2">
      <c r="A935" s="27" t="s">
        <v>111</v>
      </c>
      <c r="B935" s="1">
        <v>60</v>
      </c>
      <c r="C935" s="1" t="s">
        <v>73</v>
      </c>
      <c r="D935" s="1" t="s">
        <v>116</v>
      </c>
      <c r="E935" s="31" t="s">
        <v>260</v>
      </c>
      <c r="F935" s="2">
        <v>1200</v>
      </c>
      <c r="G935" s="2">
        <v>1</v>
      </c>
      <c r="H935" s="15">
        <f>תקן_מקור[[#This Row],[עלות פריט]]*תקן_מקור[[#This Row],[כמות]]</f>
        <v>1200</v>
      </c>
    </row>
    <row r="936" spans="1:8" x14ac:dyDescent="0.2">
      <c r="A936" s="27" t="s">
        <v>111</v>
      </c>
      <c r="B936" s="1">
        <v>60</v>
      </c>
      <c r="C936" s="1" t="s">
        <v>73</v>
      </c>
      <c r="D936" s="1" t="s">
        <v>122</v>
      </c>
      <c r="E936" s="31" t="s">
        <v>261</v>
      </c>
      <c r="F936" s="2">
        <v>1650</v>
      </c>
      <c r="G936" s="2">
        <v>2</v>
      </c>
      <c r="H936" s="15">
        <f>תקן_מקור[[#This Row],[עלות פריט]]*תקן_מקור[[#This Row],[כמות]]</f>
        <v>3300</v>
      </c>
    </row>
    <row r="937" spans="1:8" x14ac:dyDescent="0.2">
      <c r="A937" s="27" t="s">
        <v>111</v>
      </c>
      <c r="B937" s="1">
        <v>60</v>
      </c>
      <c r="C937" s="1" t="s">
        <v>73</v>
      </c>
      <c r="D937" s="1" t="s">
        <v>128</v>
      </c>
      <c r="E937" s="31" t="s">
        <v>262</v>
      </c>
      <c r="F937" s="2">
        <v>600</v>
      </c>
      <c r="G937" s="1">
        <v>2</v>
      </c>
      <c r="H937" s="15">
        <f>תקן_מקור[[#This Row],[עלות פריט]]*תקן_מקור[[#This Row],[כמות]]</f>
        <v>1200</v>
      </c>
    </row>
    <row r="938" spans="1:8" x14ac:dyDescent="0.2">
      <c r="A938" s="27" t="s">
        <v>111</v>
      </c>
      <c r="B938" s="1">
        <v>60</v>
      </c>
      <c r="C938" s="1" t="s">
        <v>73</v>
      </c>
      <c r="D938" s="1" t="s">
        <v>113</v>
      </c>
      <c r="E938" s="31" t="s">
        <v>263</v>
      </c>
      <c r="F938" s="2">
        <v>1100</v>
      </c>
      <c r="G938" s="2">
        <v>1</v>
      </c>
      <c r="H938" s="15">
        <f>תקן_מקור[[#This Row],[עלות פריט]]*תקן_מקור[[#This Row],[כמות]]</f>
        <v>1100</v>
      </c>
    </row>
    <row r="939" spans="1:8" x14ac:dyDescent="0.2">
      <c r="A939" s="27" t="s">
        <v>111</v>
      </c>
      <c r="B939" s="1">
        <v>60</v>
      </c>
      <c r="C939" s="1" t="s">
        <v>73</v>
      </c>
      <c r="D939" s="1" t="s">
        <v>233</v>
      </c>
      <c r="E939" s="31" t="s">
        <v>264</v>
      </c>
      <c r="F939" s="2">
        <v>700</v>
      </c>
      <c r="G939" s="2">
        <v>1</v>
      </c>
      <c r="H939" s="15">
        <f>תקן_מקור[[#This Row],[עלות פריט]]*תקן_מקור[[#This Row],[כמות]]</f>
        <v>700</v>
      </c>
    </row>
    <row r="940" spans="1:8" x14ac:dyDescent="0.2">
      <c r="A940" s="27" t="s">
        <v>111</v>
      </c>
      <c r="B940" s="1">
        <v>60</v>
      </c>
      <c r="C940" s="1" t="s">
        <v>73</v>
      </c>
      <c r="D940" s="1" t="s">
        <v>134</v>
      </c>
      <c r="E940" s="31" t="s">
        <v>264</v>
      </c>
      <c r="F940" s="2">
        <v>700</v>
      </c>
      <c r="G940" s="2">
        <v>1</v>
      </c>
      <c r="H940" s="15">
        <f>תקן_מקור[[#This Row],[עלות פריט]]*תקן_מקור[[#This Row],[כמות]]</f>
        <v>700</v>
      </c>
    </row>
    <row r="941" spans="1:8" x14ac:dyDescent="0.2">
      <c r="A941" s="27" t="s">
        <v>111</v>
      </c>
      <c r="B941" s="1">
        <v>60</v>
      </c>
      <c r="C941" s="1" t="s">
        <v>73</v>
      </c>
      <c r="D941" s="1" t="s">
        <v>131</v>
      </c>
      <c r="E941" s="31" t="s">
        <v>265</v>
      </c>
      <c r="F941" s="2">
        <v>1590</v>
      </c>
      <c r="G941" s="2">
        <v>16</v>
      </c>
      <c r="H941" s="15">
        <f>תקן_מקור[[#This Row],[עלות פריט]]*תקן_מקור[[#This Row],[כמות]]</f>
        <v>25440</v>
      </c>
    </row>
    <row r="942" spans="1:8" x14ac:dyDescent="0.2">
      <c r="A942" s="27" t="s">
        <v>111</v>
      </c>
      <c r="B942" s="1">
        <v>60</v>
      </c>
      <c r="C942" s="1" t="s">
        <v>73</v>
      </c>
      <c r="D942" s="1" t="s">
        <v>122</v>
      </c>
      <c r="E942" s="31" t="s">
        <v>266</v>
      </c>
      <c r="F942" s="2">
        <v>850</v>
      </c>
      <c r="G942" s="2">
        <v>2</v>
      </c>
      <c r="H942" s="15">
        <f>תקן_מקור[[#This Row],[עלות פריט]]*תקן_מקור[[#This Row],[כמות]]</f>
        <v>1700</v>
      </c>
    </row>
    <row r="943" spans="1:8" x14ac:dyDescent="0.2">
      <c r="A943" s="27" t="s">
        <v>111</v>
      </c>
      <c r="B943" s="1">
        <v>60</v>
      </c>
      <c r="C943" s="1" t="s">
        <v>73</v>
      </c>
      <c r="D943" s="1" t="s">
        <v>124</v>
      </c>
      <c r="E943" s="31" t="s">
        <v>267</v>
      </c>
      <c r="F943" s="2">
        <v>750</v>
      </c>
      <c r="G943" s="2">
        <v>2</v>
      </c>
      <c r="H943" s="15">
        <f>תקן_מקור[[#This Row],[עלות פריט]]*תקן_מקור[[#This Row],[כמות]]</f>
        <v>1500</v>
      </c>
    </row>
    <row r="944" spans="1:8" x14ac:dyDescent="0.2">
      <c r="A944" s="27" t="s">
        <v>111</v>
      </c>
      <c r="B944" s="1">
        <v>60</v>
      </c>
      <c r="C944" s="1" t="s">
        <v>73</v>
      </c>
      <c r="D944" s="1" t="s">
        <v>124</v>
      </c>
      <c r="E944" s="31" t="s">
        <v>268</v>
      </c>
      <c r="F944" s="2">
        <v>2500</v>
      </c>
      <c r="G944" s="2">
        <v>1</v>
      </c>
      <c r="H944" s="15">
        <f>תקן_מקור[[#This Row],[עלות פריט]]*תקן_מקור[[#This Row],[כמות]]</f>
        <v>2500</v>
      </c>
    </row>
    <row r="945" spans="1:8" x14ac:dyDescent="0.2">
      <c r="A945" s="27" t="s">
        <v>111</v>
      </c>
      <c r="B945" s="1">
        <v>60</v>
      </c>
      <c r="C945" s="1" t="s">
        <v>73</v>
      </c>
      <c r="D945" s="1" t="s">
        <v>113</v>
      </c>
      <c r="E945" s="31" t="s">
        <v>269</v>
      </c>
      <c r="F945" s="2">
        <v>1700</v>
      </c>
      <c r="G945" s="2">
        <v>1</v>
      </c>
      <c r="H945" s="15">
        <f>תקן_מקור[[#This Row],[עלות פריט]]*תקן_מקור[[#This Row],[כמות]]</f>
        <v>1700</v>
      </c>
    </row>
    <row r="946" spans="1:8" x14ac:dyDescent="0.2">
      <c r="A946" s="27" t="s">
        <v>111</v>
      </c>
      <c r="B946" s="1">
        <v>60</v>
      </c>
      <c r="C946" s="1" t="s">
        <v>73</v>
      </c>
      <c r="D946" s="1" t="s">
        <v>115</v>
      </c>
      <c r="E946" s="31" t="s">
        <v>269</v>
      </c>
      <c r="F946" s="2">
        <v>1700</v>
      </c>
      <c r="G946" s="2">
        <v>1</v>
      </c>
      <c r="H946" s="15">
        <f>תקן_מקור[[#This Row],[עלות פריט]]*תקן_מקור[[#This Row],[כמות]]</f>
        <v>1700</v>
      </c>
    </row>
    <row r="947" spans="1:8" x14ac:dyDescent="0.2">
      <c r="A947" s="27" t="s">
        <v>111</v>
      </c>
      <c r="B947" s="1">
        <v>60</v>
      </c>
      <c r="C947" s="1" t="s">
        <v>73</v>
      </c>
      <c r="D947" s="1" t="s">
        <v>134</v>
      </c>
      <c r="E947" s="31" t="s">
        <v>269</v>
      </c>
      <c r="F947" s="2">
        <v>1700</v>
      </c>
      <c r="G947" s="2">
        <v>2</v>
      </c>
      <c r="H947" s="15">
        <f>תקן_מקור[[#This Row],[עלות פריט]]*תקן_מקור[[#This Row],[כמות]]</f>
        <v>3400</v>
      </c>
    </row>
    <row r="948" spans="1:8" x14ac:dyDescent="0.2">
      <c r="A948" s="27" t="s">
        <v>111</v>
      </c>
      <c r="B948" s="1">
        <v>60</v>
      </c>
      <c r="C948" s="1" t="s">
        <v>73</v>
      </c>
      <c r="D948" s="1" t="s">
        <v>120</v>
      </c>
      <c r="E948" s="31" t="s">
        <v>270</v>
      </c>
      <c r="F948" s="2">
        <v>800</v>
      </c>
      <c r="G948" s="2">
        <v>2</v>
      </c>
      <c r="H948" s="15">
        <f>תקן_מקור[[#This Row],[עלות פריט]]*תקן_מקור[[#This Row],[כמות]]</f>
        <v>1600</v>
      </c>
    </row>
    <row r="949" spans="1:8" x14ac:dyDescent="0.2">
      <c r="A949" s="27" t="s">
        <v>111</v>
      </c>
      <c r="B949" s="1">
        <v>60</v>
      </c>
      <c r="C949" s="1" t="s">
        <v>73</v>
      </c>
      <c r="D949" s="1" t="s">
        <v>133</v>
      </c>
      <c r="E949" s="31" t="s">
        <v>271</v>
      </c>
      <c r="F949" s="2">
        <v>1500</v>
      </c>
      <c r="G949" s="2">
        <v>10</v>
      </c>
      <c r="H949" s="15">
        <f>תקן_מקור[[#This Row],[עלות פריט]]*תקן_מקור[[#This Row],[כמות]]</f>
        <v>15000</v>
      </c>
    </row>
    <row r="950" spans="1:8" x14ac:dyDescent="0.2">
      <c r="A950" s="27" t="s">
        <v>111</v>
      </c>
      <c r="B950" s="1">
        <v>60</v>
      </c>
      <c r="C950" s="1" t="s">
        <v>73</v>
      </c>
      <c r="D950" s="1" t="s">
        <v>134</v>
      </c>
      <c r="E950" s="31" t="s">
        <v>271</v>
      </c>
      <c r="F950" s="2">
        <v>1500</v>
      </c>
      <c r="G950" s="2">
        <v>2</v>
      </c>
      <c r="H950" s="15">
        <f>תקן_מקור[[#This Row],[עלות פריט]]*תקן_מקור[[#This Row],[כמות]]</f>
        <v>3000</v>
      </c>
    </row>
    <row r="951" spans="1:8" x14ac:dyDescent="0.2">
      <c r="A951" s="27" t="s">
        <v>111</v>
      </c>
      <c r="B951" s="1">
        <v>60</v>
      </c>
      <c r="C951" s="1" t="s">
        <v>73</v>
      </c>
      <c r="D951" s="1" t="s">
        <v>122</v>
      </c>
      <c r="E951" s="31" t="s">
        <v>272</v>
      </c>
      <c r="F951" s="2">
        <v>400</v>
      </c>
      <c r="G951" s="2">
        <v>2</v>
      </c>
      <c r="H951" s="15">
        <f>תקן_מקור[[#This Row],[עלות פריט]]*תקן_מקור[[#This Row],[כמות]]</f>
        <v>800</v>
      </c>
    </row>
    <row r="952" spans="1:8" x14ac:dyDescent="0.2">
      <c r="A952" s="27" t="s">
        <v>111</v>
      </c>
      <c r="B952" s="1">
        <v>60</v>
      </c>
      <c r="C952" s="1" t="s">
        <v>73</v>
      </c>
      <c r="D952" s="1" t="s">
        <v>236</v>
      </c>
      <c r="E952" s="31" t="s">
        <v>273</v>
      </c>
      <c r="F952" s="2">
        <v>250</v>
      </c>
      <c r="G952" s="1">
        <v>20</v>
      </c>
      <c r="H952" s="15">
        <f>תקן_מקור[[#This Row],[עלות פריט]]*תקן_מקור[[#This Row],[כמות]]</f>
        <v>5000</v>
      </c>
    </row>
    <row r="953" spans="1:8" x14ac:dyDescent="0.2">
      <c r="A953" s="27" t="s">
        <v>111</v>
      </c>
      <c r="B953" s="1">
        <v>60</v>
      </c>
      <c r="C953" s="1" t="s">
        <v>73</v>
      </c>
      <c r="D953" s="1" t="s">
        <v>116</v>
      </c>
      <c r="E953" s="31" t="s">
        <v>273</v>
      </c>
      <c r="F953" s="2">
        <v>250</v>
      </c>
      <c r="G953" s="2">
        <v>13</v>
      </c>
      <c r="H953" s="15">
        <f>תקן_מקור[[#This Row],[עלות פריט]]*תקן_מקור[[#This Row],[כמות]]</f>
        <v>3250</v>
      </c>
    </row>
    <row r="954" spans="1:8" x14ac:dyDescent="0.2">
      <c r="A954" s="27" t="s">
        <v>274</v>
      </c>
      <c r="B954" s="1">
        <v>60</v>
      </c>
      <c r="C954" s="1" t="s">
        <v>66</v>
      </c>
      <c r="D954" s="1" t="s">
        <v>69</v>
      </c>
      <c r="E954" s="31" t="s">
        <v>112</v>
      </c>
      <c r="F954" s="2">
        <v>250</v>
      </c>
      <c r="G954" s="2">
        <v>10</v>
      </c>
      <c r="H954" s="15">
        <f>תקן_מקור[[#This Row],[עלות פריט]]*תקן_מקור[[#This Row],[כמות]]</f>
        <v>2500</v>
      </c>
    </row>
    <row r="955" spans="1:8" x14ac:dyDescent="0.2">
      <c r="A955" s="27" t="s">
        <v>274</v>
      </c>
      <c r="B955" s="1">
        <v>60</v>
      </c>
      <c r="C955" s="1" t="s">
        <v>66</v>
      </c>
      <c r="D955" s="1" t="s">
        <v>113</v>
      </c>
      <c r="E955" s="31" t="s">
        <v>114</v>
      </c>
      <c r="F955" s="2">
        <v>500</v>
      </c>
      <c r="G955" s="2">
        <v>1</v>
      </c>
      <c r="H955" s="15">
        <f>תקן_מקור[[#This Row],[עלות פריט]]*תקן_מקור[[#This Row],[כמות]]</f>
        <v>500</v>
      </c>
    </row>
    <row r="956" spans="1:8" x14ac:dyDescent="0.2">
      <c r="A956" s="27" t="s">
        <v>274</v>
      </c>
      <c r="B956" s="1">
        <v>60</v>
      </c>
      <c r="C956" s="1" t="s">
        <v>66</v>
      </c>
      <c r="D956" s="1" t="s">
        <v>115</v>
      </c>
      <c r="E956" s="31" t="s">
        <v>114</v>
      </c>
      <c r="F956" s="2">
        <v>500</v>
      </c>
      <c r="G956" s="2">
        <v>1</v>
      </c>
      <c r="H956" s="15">
        <f>תקן_מקור[[#This Row],[עלות פריט]]*תקן_מקור[[#This Row],[כמות]]</f>
        <v>500</v>
      </c>
    </row>
    <row r="957" spans="1:8" x14ac:dyDescent="0.2">
      <c r="A957" s="27" t="s">
        <v>274</v>
      </c>
      <c r="B957" s="1">
        <v>60</v>
      </c>
      <c r="C957" s="1" t="s">
        <v>66</v>
      </c>
      <c r="D957" s="1" t="s">
        <v>116</v>
      </c>
      <c r="E957" s="31" t="s">
        <v>117</v>
      </c>
      <c r="F957" s="2">
        <v>500</v>
      </c>
      <c r="G957" s="2">
        <v>1</v>
      </c>
      <c r="H957" s="15">
        <f>תקן_מקור[[#This Row],[עלות פריט]]*תקן_מקור[[#This Row],[כמות]]</f>
        <v>500</v>
      </c>
    </row>
    <row r="958" spans="1:8" x14ac:dyDescent="0.2">
      <c r="A958" s="27" t="s">
        <v>274</v>
      </c>
      <c r="B958" s="1">
        <v>60</v>
      </c>
      <c r="C958" s="1" t="s">
        <v>66</v>
      </c>
      <c r="D958" s="1" t="s">
        <v>118</v>
      </c>
      <c r="E958" s="31" t="s">
        <v>119</v>
      </c>
      <c r="F958" s="2">
        <v>500</v>
      </c>
      <c r="G958" s="1">
        <v>4</v>
      </c>
      <c r="H958" s="15">
        <f>תקן_מקור[[#This Row],[עלות פריט]]*תקן_מקור[[#This Row],[כמות]]</f>
        <v>2000</v>
      </c>
    </row>
    <row r="959" spans="1:8" ht="28.5" x14ac:dyDescent="0.2">
      <c r="A959" s="27" t="s">
        <v>274</v>
      </c>
      <c r="B959" s="1">
        <v>60</v>
      </c>
      <c r="C959" s="1" t="s">
        <v>66</v>
      </c>
      <c r="D959" s="1" t="s">
        <v>120</v>
      </c>
      <c r="E959" s="33" t="s">
        <v>121</v>
      </c>
      <c r="F959" s="2">
        <v>500</v>
      </c>
      <c r="G959" s="2">
        <v>3</v>
      </c>
      <c r="H959" s="15">
        <f>תקן_מקור[[#This Row],[עלות פריט]]*תקן_מקור[[#This Row],[כמות]]</f>
        <v>1500</v>
      </c>
    </row>
    <row r="960" spans="1:8" x14ac:dyDescent="0.2">
      <c r="A960" s="27" t="s">
        <v>274</v>
      </c>
      <c r="B960" s="1">
        <v>60</v>
      </c>
      <c r="C960" s="1" t="s">
        <v>66</v>
      </c>
      <c r="D960" s="1" t="s">
        <v>122</v>
      </c>
      <c r="E960" s="31" t="s">
        <v>123</v>
      </c>
      <c r="F960" s="2">
        <v>500</v>
      </c>
      <c r="G960" s="2">
        <v>2</v>
      </c>
      <c r="H960" s="15">
        <f>תקן_מקור[[#This Row],[עלות פריט]]*תקן_מקור[[#This Row],[כמות]]</f>
        <v>1000</v>
      </c>
    </row>
    <row r="961" spans="1:8" x14ac:dyDescent="0.2">
      <c r="A961" s="27" t="s">
        <v>274</v>
      </c>
      <c r="B961" s="1">
        <v>60</v>
      </c>
      <c r="C961" s="1" t="s">
        <v>66</v>
      </c>
      <c r="D961" s="29" t="s">
        <v>124</v>
      </c>
      <c r="E961" s="31" t="s">
        <v>125</v>
      </c>
      <c r="F961" s="2">
        <v>500</v>
      </c>
      <c r="G961" s="2">
        <v>1</v>
      </c>
      <c r="H961" s="15">
        <f>תקן_מקור[[#This Row],[עלות פריט]]*תקן_מקור[[#This Row],[כמות]]</f>
        <v>500</v>
      </c>
    </row>
    <row r="962" spans="1:8" x14ac:dyDescent="0.2">
      <c r="A962" s="27" t="s">
        <v>274</v>
      </c>
      <c r="B962" s="1">
        <v>60</v>
      </c>
      <c r="C962" s="1" t="s">
        <v>66</v>
      </c>
      <c r="D962" s="1" t="s">
        <v>126</v>
      </c>
      <c r="E962" s="31" t="s">
        <v>127</v>
      </c>
      <c r="F962" s="2">
        <v>1300</v>
      </c>
      <c r="G962" s="1">
        <v>1</v>
      </c>
      <c r="H962" s="15">
        <f>תקן_מקור[[#This Row],[עלות פריט]]*תקן_מקור[[#This Row],[כמות]]</f>
        <v>1300</v>
      </c>
    </row>
    <row r="963" spans="1:8" x14ac:dyDescent="0.2">
      <c r="A963" s="27" t="s">
        <v>274</v>
      </c>
      <c r="B963" s="1">
        <v>60</v>
      </c>
      <c r="C963" s="1" t="s">
        <v>66</v>
      </c>
      <c r="D963" s="1" t="s">
        <v>128</v>
      </c>
      <c r="E963" s="31" t="s">
        <v>129</v>
      </c>
      <c r="F963" s="2">
        <v>150</v>
      </c>
      <c r="G963" s="2">
        <v>2</v>
      </c>
      <c r="H963" s="15">
        <f>תקן_מקור[[#This Row],[עלות פריט]]*תקן_מקור[[#This Row],[כמות]]</f>
        <v>300</v>
      </c>
    </row>
    <row r="964" spans="1:8" x14ac:dyDescent="0.2">
      <c r="A964" s="27" t="s">
        <v>274</v>
      </c>
      <c r="B964" s="1">
        <v>60</v>
      </c>
      <c r="C964" s="1" t="s">
        <v>66</v>
      </c>
      <c r="D964" s="1" t="s">
        <v>128</v>
      </c>
      <c r="E964" s="31" t="s">
        <v>130</v>
      </c>
      <c r="F964" s="2">
        <v>300</v>
      </c>
      <c r="G964" s="2">
        <v>2</v>
      </c>
      <c r="H964" s="15">
        <f>תקן_מקור[[#This Row],[עלות פריט]]*תקן_מקור[[#This Row],[כמות]]</f>
        <v>600</v>
      </c>
    </row>
    <row r="965" spans="1:8" x14ac:dyDescent="0.2">
      <c r="A965" s="27" t="s">
        <v>274</v>
      </c>
      <c r="B965" s="1">
        <v>60</v>
      </c>
      <c r="C965" s="1" t="s">
        <v>66</v>
      </c>
      <c r="D965" s="1" t="s">
        <v>131</v>
      </c>
      <c r="E965" s="31" t="s">
        <v>132</v>
      </c>
      <c r="F965" s="2">
        <v>200</v>
      </c>
      <c r="G965" s="2">
        <v>2</v>
      </c>
      <c r="H965" s="15">
        <f>תקן_מקור[[#This Row],[עלות פריט]]*תקן_מקור[[#This Row],[כמות]]</f>
        <v>400</v>
      </c>
    </row>
    <row r="966" spans="1:8" x14ac:dyDescent="0.2">
      <c r="A966" s="27" t="s">
        <v>274</v>
      </c>
      <c r="B966" s="1">
        <v>60</v>
      </c>
      <c r="C966" s="1" t="s">
        <v>66</v>
      </c>
      <c r="D966" s="1" t="s">
        <v>124</v>
      </c>
      <c r="E966" s="31" t="s">
        <v>132</v>
      </c>
      <c r="F966" s="2">
        <v>200</v>
      </c>
      <c r="G966" s="2">
        <v>2</v>
      </c>
      <c r="H966" s="15">
        <f>תקן_מקור[[#This Row],[עלות פריט]]*תקן_מקור[[#This Row],[כמות]]</f>
        <v>400</v>
      </c>
    </row>
    <row r="967" spans="1:8" x14ac:dyDescent="0.2">
      <c r="A967" s="27" t="s">
        <v>274</v>
      </c>
      <c r="B967" s="1">
        <v>60</v>
      </c>
      <c r="C967" s="1" t="s">
        <v>66</v>
      </c>
      <c r="D967" s="1" t="s">
        <v>133</v>
      </c>
      <c r="E967" s="31" t="s">
        <v>132</v>
      </c>
      <c r="F967" s="2">
        <v>200</v>
      </c>
      <c r="G967" s="2">
        <v>4</v>
      </c>
      <c r="H967" s="15">
        <f>תקן_מקור[[#This Row],[עלות פריט]]*תקן_מקור[[#This Row],[כמות]]</f>
        <v>800</v>
      </c>
    </row>
    <row r="968" spans="1:8" x14ac:dyDescent="0.2">
      <c r="A968" s="27" t="s">
        <v>274</v>
      </c>
      <c r="B968" s="1">
        <v>60</v>
      </c>
      <c r="C968" s="1" t="s">
        <v>66</v>
      </c>
      <c r="D968" s="1" t="s">
        <v>134</v>
      </c>
      <c r="E968" s="31" t="s">
        <v>132</v>
      </c>
      <c r="F968" s="2">
        <v>200</v>
      </c>
      <c r="G968" s="1">
        <v>2</v>
      </c>
      <c r="H968" s="15">
        <f>תקן_מקור[[#This Row],[עלות פריט]]*תקן_מקור[[#This Row],[כמות]]</f>
        <v>400</v>
      </c>
    </row>
    <row r="969" spans="1:8" x14ac:dyDescent="0.2">
      <c r="A969" s="27" t="s">
        <v>274</v>
      </c>
      <c r="B969" s="1">
        <v>60</v>
      </c>
      <c r="C969" s="1" t="s">
        <v>66</v>
      </c>
      <c r="D969" s="1" t="s">
        <v>69</v>
      </c>
      <c r="E969" s="31" t="s">
        <v>135</v>
      </c>
      <c r="F969" s="2">
        <v>250</v>
      </c>
      <c r="G969" s="2">
        <v>1</v>
      </c>
      <c r="H969" s="15">
        <f>תקן_מקור[[#This Row],[עלות פריט]]*תקן_מקור[[#This Row],[כמות]]</f>
        <v>250</v>
      </c>
    </row>
    <row r="970" spans="1:8" x14ac:dyDescent="0.2">
      <c r="A970" s="27" t="s">
        <v>274</v>
      </c>
      <c r="B970" s="1">
        <v>60</v>
      </c>
      <c r="C970" s="1" t="s">
        <v>66</v>
      </c>
      <c r="D970" s="1" t="s">
        <v>128</v>
      </c>
      <c r="E970" s="31" t="s">
        <v>136</v>
      </c>
      <c r="F970" s="2">
        <v>350</v>
      </c>
      <c r="G970" s="2">
        <v>2</v>
      </c>
      <c r="H970" s="15">
        <f>תקן_מקור[[#This Row],[עלות פריט]]*תקן_מקור[[#This Row],[כמות]]</f>
        <v>700</v>
      </c>
    </row>
    <row r="971" spans="1:8" x14ac:dyDescent="0.2">
      <c r="A971" s="27" t="s">
        <v>274</v>
      </c>
      <c r="B971" s="1">
        <v>60</v>
      </c>
      <c r="C971" s="1" t="s">
        <v>66</v>
      </c>
      <c r="D971" s="1" t="s">
        <v>118</v>
      </c>
      <c r="E971" s="31" t="s">
        <v>137</v>
      </c>
      <c r="F971" s="2">
        <v>500</v>
      </c>
      <c r="G971" s="2">
        <v>1</v>
      </c>
      <c r="H971" s="15">
        <f>תקן_מקור[[#This Row],[עלות פריט]]*תקן_מקור[[#This Row],[כמות]]</f>
        <v>500</v>
      </c>
    </row>
    <row r="972" spans="1:8" x14ac:dyDescent="0.2">
      <c r="A972" s="27" t="s">
        <v>274</v>
      </c>
      <c r="B972" s="1">
        <v>60</v>
      </c>
      <c r="C972" s="1" t="s">
        <v>66</v>
      </c>
      <c r="D972" s="1" t="s">
        <v>69</v>
      </c>
      <c r="E972" s="31" t="s">
        <v>138</v>
      </c>
      <c r="F972" s="2">
        <v>200</v>
      </c>
      <c r="G972" s="2">
        <v>10</v>
      </c>
      <c r="H972" s="15">
        <f>תקן_מקור[[#This Row],[עלות פריט]]*תקן_מקור[[#This Row],[כמות]]</f>
        <v>2000</v>
      </c>
    </row>
    <row r="973" spans="1:8" x14ac:dyDescent="0.2">
      <c r="A973" s="27" t="s">
        <v>274</v>
      </c>
      <c r="B973" s="1">
        <v>60</v>
      </c>
      <c r="C973" s="1" t="s">
        <v>66</v>
      </c>
      <c r="D973" s="1" t="s">
        <v>134</v>
      </c>
      <c r="E973" s="31" t="s">
        <v>139</v>
      </c>
      <c r="F973" s="2">
        <v>50</v>
      </c>
      <c r="G973" s="2">
        <v>1</v>
      </c>
      <c r="H973" s="15">
        <f>תקן_מקור[[#This Row],[עלות פריט]]*תקן_מקור[[#This Row],[כמות]]</f>
        <v>50</v>
      </c>
    </row>
    <row r="974" spans="1:8" x14ac:dyDescent="0.2">
      <c r="A974" s="27" t="s">
        <v>274</v>
      </c>
      <c r="B974" s="1">
        <v>60</v>
      </c>
      <c r="C974" s="1" t="s">
        <v>66</v>
      </c>
      <c r="D974" s="1" t="s">
        <v>134</v>
      </c>
      <c r="E974" s="31" t="s">
        <v>140</v>
      </c>
      <c r="F974" s="2">
        <v>150</v>
      </c>
      <c r="G974" s="2">
        <v>1</v>
      </c>
      <c r="H974" s="15">
        <f>תקן_מקור[[#This Row],[עלות פריט]]*תקן_מקור[[#This Row],[כמות]]</f>
        <v>150</v>
      </c>
    </row>
    <row r="975" spans="1:8" x14ac:dyDescent="0.2">
      <c r="A975" s="27" t="s">
        <v>274</v>
      </c>
      <c r="B975" s="1">
        <v>60</v>
      </c>
      <c r="C975" s="1" t="s">
        <v>66</v>
      </c>
      <c r="D975" s="1" t="s">
        <v>141</v>
      </c>
      <c r="E975" s="31" t="s">
        <v>142</v>
      </c>
      <c r="F975" s="2">
        <v>650</v>
      </c>
      <c r="G975" s="1">
        <v>1</v>
      </c>
      <c r="H975" s="15">
        <f>תקן_מקור[[#This Row],[עלות פריט]]*תקן_מקור[[#This Row],[כמות]]</f>
        <v>650</v>
      </c>
    </row>
    <row r="976" spans="1:8" x14ac:dyDescent="0.2">
      <c r="A976" s="27" t="s">
        <v>274</v>
      </c>
      <c r="B976" s="1">
        <v>60</v>
      </c>
      <c r="C976" s="1" t="s">
        <v>66</v>
      </c>
      <c r="D976" s="1" t="s">
        <v>143</v>
      </c>
      <c r="E976" s="31" t="s">
        <v>144</v>
      </c>
      <c r="F976" s="2">
        <v>150</v>
      </c>
      <c r="G976" s="1">
        <v>1</v>
      </c>
      <c r="H976" s="15">
        <f>תקן_מקור[[#This Row],[עלות פריט]]*תקן_מקור[[#This Row],[כמות]]</f>
        <v>150</v>
      </c>
    </row>
    <row r="977" spans="1:8" x14ac:dyDescent="0.2">
      <c r="A977" s="27" t="s">
        <v>274</v>
      </c>
      <c r="B977" s="1">
        <v>60</v>
      </c>
      <c r="C977" s="1" t="s">
        <v>66</v>
      </c>
      <c r="D977" s="1" t="s">
        <v>133</v>
      </c>
      <c r="E977" s="31" t="s">
        <v>145</v>
      </c>
      <c r="F977" s="2">
        <v>30</v>
      </c>
      <c r="G977" s="2">
        <v>30</v>
      </c>
      <c r="H977" s="15">
        <f>תקן_מקור[[#This Row],[עלות פריט]]*תקן_מקור[[#This Row],[כמות]]</f>
        <v>900</v>
      </c>
    </row>
    <row r="978" spans="1:8" ht="15" customHeight="1" x14ac:dyDescent="0.2">
      <c r="A978" s="27" t="s">
        <v>274</v>
      </c>
      <c r="B978" s="1">
        <v>60</v>
      </c>
      <c r="C978" s="1" t="s">
        <v>66</v>
      </c>
      <c r="D978" s="1" t="s">
        <v>141</v>
      </c>
      <c r="E978" s="31" t="s">
        <v>146</v>
      </c>
      <c r="F978" s="2">
        <v>750</v>
      </c>
      <c r="G978" s="1">
        <v>1</v>
      </c>
      <c r="H978" s="15">
        <f>תקן_מקור[[#This Row],[עלות פריט]]*תקן_מקור[[#This Row],[כמות]]</f>
        <v>750</v>
      </c>
    </row>
    <row r="979" spans="1:8" x14ac:dyDescent="0.2">
      <c r="A979" s="27" t="s">
        <v>274</v>
      </c>
      <c r="B979" s="1">
        <v>60</v>
      </c>
      <c r="C979" s="1" t="s">
        <v>66</v>
      </c>
      <c r="D979" s="1" t="s">
        <v>141</v>
      </c>
      <c r="E979" s="31" t="s">
        <v>147</v>
      </c>
      <c r="F979" s="2">
        <v>150</v>
      </c>
      <c r="G979" s="1">
        <v>1</v>
      </c>
      <c r="H979" s="15">
        <f>תקן_מקור[[#This Row],[עלות פריט]]*תקן_מקור[[#This Row],[כמות]]</f>
        <v>150</v>
      </c>
    </row>
    <row r="980" spans="1:8" x14ac:dyDescent="0.2">
      <c r="A980" s="27" t="s">
        <v>274</v>
      </c>
      <c r="B980" s="1">
        <v>60</v>
      </c>
      <c r="C980" s="1" t="s">
        <v>66</v>
      </c>
      <c r="D980" s="1" t="s">
        <v>128</v>
      </c>
      <c r="E980" s="31" t="s">
        <v>147</v>
      </c>
      <c r="F980" s="2">
        <v>150</v>
      </c>
      <c r="G980" s="2">
        <v>2</v>
      </c>
      <c r="H980" s="15">
        <f>תקן_מקור[[#This Row],[עלות פריט]]*תקן_מקור[[#This Row],[כמות]]</f>
        <v>300</v>
      </c>
    </row>
    <row r="981" spans="1:8" x14ac:dyDescent="0.2">
      <c r="A981" s="27" t="s">
        <v>274</v>
      </c>
      <c r="B981" s="1">
        <v>60</v>
      </c>
      <c r="C981" s="1" t="s">
        <v>66</v>
      </c>
      <c r="D981" s="1" t="s">
        <v>133</v>
      </c>
      <c r="E981" s="31" t="s">
        <v>147</v>
      </c>
      <c r="F981" s="2">
        <v>150</v>
      </c>
      <c r="G981" s="2">
        <v>4</v>
      </c>
      <c r="H981" s="15">
        <f>תקן_מקור[[#This Row],[עלות פריט]]*תקן_מקור[[#This Row],[כמות]]</f>
        <v>600</v>
      </c>
    </row>
    <row r="982" spans="1:8" x14ac:dyDescent="0.2">
      <c r="A982" s="27" t="s">
        <v>274</v>
      </c>
      <c r="B982" s="1">
        <v>60</v>
      </c>
      <c r="C982" s="1" t="s">
        <v>66</v>
      </c>
      <c r="D982" s="1" t="s">
        <v>131</v>
      </c>
      <c r="E982" s="31" t="s">
        <v>148</v>
      </c>
      <c r="F982" s="2">
        <v>1000</v>
      </c>
      <c r="G982" s="2">
        <v>4</v>
      </c>
      <c r="H982" s="15">
        <f>תקן_מקור[[#This Row],[עלות פריט]]*תקן_מקור[[#This Row],[כמות]]</f>
        <v>4000</v>
      </c>
    </row>
    <row r="983" spans="1:8" x14ac:dyDescent="0.2">
      <c r="A983" s="27" t="s">
        <v>274</v>
      </c>
      <c r="B983" s="1">
        <v>60</v>
      </c>
      <c r="C983" s="1" t="s">
        <v>66</v>
      </c>
      <c r="D983" s="1" t="s">
        <v>128</v>
      </c>
      <c r="E983" s="31" t="s">
        <v>149</v>
      </c>
      <c r="F983" s="2">
        <v>300</v>
      </c>
      <c r="G983" s="2">
        <v>1</v>
      </c>
      <c r="H983" s="15">
        <f>תקן_מקור[[#This Row],[עלות פריט]]*תקן_מקור[[#This Row],[כמות]]</f>
        <v>300</v>
      </c>
    </row>
    <row r="984" spans="1:8" x14ac:dyDescent="0.2">
      <c r="A984" s="27" t="s">
        <v>274</v>
      </c>
      <c r="B984" s="1">
        <v>60</v>
      </c>
      <c r="C984" s="1" t="s">
        <v>66</v>
      </c>
      <c r="D984" s="1" t="s">
        <v>134</v>
      </c>
      <c r="E984" s="31" t="s">
        <v>149</v>
      </c>
      <c r="F984" s="2">
        <v>300</v>
      </c>
      <c r="G984" s="1">
        <v>1</v>
      </c>
      <c r="H984" s="15">
        <f>תקן_מקור[[#This Row],[עלות פריט]]*תקן_מקור[[#This Row],[כמות]]</f>
        <v>300</v>
      </c>
    </row>
    <row r="985" spans="1:8" x14ac:dyDescent="0.2">
      <c r="A985" s="27" t="s">
        <v>274</v>
      </c>
      <c r="B985" s="1">
        <v>60</v>
      </c>
      <c r="C985" s="1" t="s">
        <v>66</v>
      </c>
      <c r="D985" s="1" t="s">
        <v>143</v>
      </c>
      <c r="E985" s="31" t="s">
        <v>150</v>
      </c>
      <c r="F985" s="2">
        <v>1000</v>
      </c>
      <c r="G985" s="1">
        <v>1</v>
      </c>
      <c r="H985" s="15">
        <f>תקן_מקור[[#This Row],[עלות פריט]]*תקן_מקור[[#This Row],[כמות]]</f>
        <v>1000</v>
      </c>
    </row>
    <row r="986" spans="1:8" x14ac:dyDescent="0.2">
      <c r="A986" s="27" t="s">
        <v>274</v>
      </c>
      <c r="B986" s="1">
        <v>60</v>
      </c>
      <c r="C986" s="1" t="s">
        <v>66</v>
      </c>
      <c r="D986" s="1" t="s">
        <v>128</v>
      </c>
      <c r="E986" s="31" t="s">
        <v>151</v>
      </c>
      <c r="F986" s="2">
        <v>200</v>
      </c>
      <c r="G986" s="2">
        <v>2</v>
      </c>
      <c r="H986" s="15">
        <f>תקן_מקור[[#This Row],[עלות פריט]]*תקן_מקור[[#This Row],[כמות]]</f>
        <v>400</v>
      </c>
    </row>
    <row r="987" spans="1:8" x14ac:dyDescent="0.2">
      <c r="A987" s="27" t="s">
        <v>274</v>
      </c>
      <c r="B987" s="1">
        <v>60</v>
      </c>
      <c r="C987" s="1" t="s">
        <v>66</v>
      </c>
      <c r="D987" s="1" t="s">
        <v>69</v>
      </c>
      <c r="E987" s="31" t="s">
        <v>152</v>
      </c>
      <c r="F987" s="2">
        <v>8000</v>
      </c>
      <c r="G987" s="2">
        <v>1</v>
      </c>
      <c r="H987" s="15">
        <f>תקן_מקור[[#This Row],[עלות פריט]]*תקן_מקור[[#This Row],[כמות]]</f>
        <v>8000</v>
      </c>
    </row>
    <row r="988" spans="1:8" x14ac:dyDescent="0.2">
      <c r="A988" s="27" t="s">
        <v>274</v>
      </c>
      <c r="B988" s="1">
        <v>60</v>
      </c>
      <c r="C988" s="1" t="s">
        <v>66</v>
      </c>
      <c r="D988" s="29" t="s">
        <v>69</v>
      </c>
      <c r="E988" s="31" t="s">
        <v>153</v>
      </c>
      <c r="F988" s="2">
        <v>900</v>
      </c>
      <c r="G988" s="1">
        <v>1</v>
      </c>
      <c r="H988" s="15">
        <f>תקן_מקור[[#This Row],[עלות פריט]]*תקן_מקור[[#This Row],[כמות]]</f>
        <v>900</v>
      </c>
    </row>
    <row r="989" spans="1:8" x14ac:dyDescent="0.2">
      <c r="A989" s="27" t="s">
        <v>274</v>
      </c>
      <c r="B989" s="1">
        <v>60</v>
      </c>
      <c r="C989" s="1" t="s">
        <v>66</v>
      </c>
      <c r="D989" s="1" t="s">
        <v>69</v>
      </c>
      <c r="E989" s="31" t="s">
        <v>154</v>
      </c>
      <c r="F989" s="2">
        <v>150</v>
      </c>
      <c r="G989" s="2">
        <v>2</v>
      </c>
      <c r="H989" s="15">
        <f>תקן_מקור[[#This Row],[עלות פריט]]*תקן_מקור[[#This Row],[כמות]]</f>
        <v>300</v>
      </c>
    </row>
    <row r="990" spans="1:8" x14ac:dyDescent="0.2">
      <c r="A990" s="27" t="s">
        <v>274</v>
      </c>
      <c r="B990" s="1">
        <v>60</v>
      </c>
      <c r="C990" s="1" t="s">
        <v>66</v>
      </c>
      <c r="D990" s="1" t="s">
        <v>69</v>
      </c>
      <c r="E990" s="31" t="s">
        <v>155</v>
      </c>
      <c r="F990" s="2">
        <v>2200</v>
      </c>
      <c r="G990" s="2">
        <v>1</v>
      </c>
      <c r="H990" s="15">
        <f>תקן_מקור[[#This Row],[עלות פריט]]*תקן_מקור[[#This Row],[כמות]]</f>
        <v>2200</v>
      </c>
    </row>
    <row r="991" spans="1:8" x14ac:dyDescent="0.2">
      <c r="A991" s="27" t="s">
        <v>274</v>
      </c>
      <c r="B991" s="1">
        <v>60</v>
      </c>
      <c r="C991" s="1" t="s">
        <v>67</v>
      </c>
      <c r="D991" s="1" t="s">
        <v>67</v>
      </c>
      <c r="E991" s="31" t="s">
        <v>156</v>
      </c>
      <c r="F991" s="2">
        <v>1000</v>
      </c>
      <c r="G991" s="2">
        <v>1</v>
      </c>
      <c r="H991" s="15">
        <f>תקן_מקור[[#This Row],[עלות פריט]]*תקן_מקור[[#This Row],[כמות]]</f>
        <v>1000</v>
      </c>
    </row>
    <row r="992" spans="1:8" x14ac:dyDescent="0.2">
      <c r="A992" s="27" t="s">
        <v>274</v>
      </c>
      <c r="B992" s="1">
        <v>60</v>
      </c>
      <c r="C992" s="1" t="s">
        <v>67</v>
      </c>
      <c r="D992" s="1" t="s">
        <v>67</v>
      </c>
      <c r="E992" s="31" t="s">
        <v>157</v>
      </c>
      <c r="F992" s="2">
        <v>2500</v>
      </c>
      <c r="G992" s="2">
        <v>1</v>
      </c>
      <c r="H992" s="15">
        <f>תקן_מקור[[#This Row],[עלות פריט]]*תקן_מקור[[#This Row],[כמות]]</f>
        <v>2500</v>
      </c>
    </row>
    <row r="993" spans="1:8" x14ac:dyDescent="0.2">
      <c r="A993" s="27" t="s">
        <v>274</v>
      </c>
      <c r="B993" s="1">
        <v>60</v>
      </c>
      <c r="C993" s="1" t="s">
        <v>67</v>
      </c>
      <c r="D993" s="1" t="s">
        <v>67</v>
      </c>
      <c r="E993" s="31" t="s">
        <v>158</v>
      </c>
      <c r="F993" s="2">
        <v>2000</v>
      </c>
      <c r="G993" s="2">
        <v>1</v>
      </c>
      <c r="H993" s="15">
        <f>תקן_מקור[[#This Row],[עלות פריט]]*תקן_מקור[[#This Row],[כמות]]</f>
        <v>2000</v>
      </c>
    </row>
    <row r="994" spans="1:8" x14ac:dyDescent="0.2">
      <c r="A994" s="27" t="s">
        <v>274</v>
      </c>
      <c r="B994" s="1">
        <v>60</v>
      </c>
      <c r="C994" s="1" t="s">
        <v>67</v>
      </c>
      <c r="D994" s="1" t="s">
        <v>67</v>
      </c>
      <c r="E994" s="31" t="s">
        <v>159</v>
      </c>
      <c r="F994" s="2">
        <v>1500</v>
      </c>
      <c r="G994" s="2">
        <v>1</v>
      </c>
      <c r="H994" s="15">
        <f>תקן_מקור[[#This Row],[עלות פריט]]*תקן_מקור[[#This Row],[כמות]]</f>
        <v>1500</v>
      </c>
    </row>
    <row r="995" spans="1:8" x14ac:dyDescent="0.2">
      <c r="A995" s="27" t="s">
        <v>274</v>
      </c>
      <c r="B995" s="1">
        <v>60</v>
      </c>
      <c r="C995" s="1" t="s">
        <v>67</v>
      </c>
      <c r="D995" s="1" t="s">
        <v>67</v>
      </c>
      <c r="E995" s="31" t="s">
        <v>160</v>
      </c>
      <c r="F995" s="2">
        <v>1600</v>
      </c>
      <c r="G995" s="2">
        <v>1</v>
      </c>
      <c r="H995" s="15">
        <f>תקן_מקור[[#This Row],[עלות פריט]]*תקן_מקור[[#This Row],[כמות]]</f>
        <v>1600</v>
      </c>
    </row>
    <row r="996" spans="1:8" x14ac:dyDescent="0.2">
      <c r="A996" s="27" t="s">
        <v>274</v>
      </c>
      <c r="B996" s="1">
        <v>60</v>
      </c>
      <c r="C996" s="1" t="s">
        <v>67</v>
      </c>
      <c r="D996" s="1" t="s">
        <v>67</v>
      </c>
      <c r="E996" s="31" t="s">
        <v>161</v>
      </c>
      <c r="F996" s="2">
        <v>2950</v>
      </c>
      <c r="G996" s="2">
        <v>1</v>
      </c>
      <c r="H996" s="15">
        <f>תקן_מקור[[#This Row],[עלות פריט]]*תקן_מקור[[#This Row],[כמות]]</f>
        <v>2950</v>
      </c>
    </row>
    <row r="997" spans="1:8" x14ac:dyDescent="0.2">
      <c r="A997" s="27" t="s">
        <v>274</v>
      </c>
      <c r="B997" s="1">
        <v>60</v>
      </c>
      <c r="C997" s="1" t="s">
        <v>67</v>
      </c>
      <c r="D997" s="1" t="s">
        <v>67</v>
      </c>
      <c r="E997" s="31" t="s">
        <v>162</v>
      </c>
      <c r="F997" s="2">
        <v>450</v>
      </c>
      <c r="G997" s="2">
        <v>2</v>
      </c>
      <c r="H997" s="15">
        <f>תקן_מקור[[#This Row],[עלות פריט]]*תקן_מקור[[#This Row],[כמות]]</f>
        <v>900</v>
      </c>
    </row>
    <row r="998" spans="1:8" x14ac:dyDescent="0.2">
      <c r="A998" s="27" t="s">
        <v>274</v>
      </c>
      <c r="B998" s="1">
        <v>60</v>
      </c>
      <c r="C998" s="1" t="s">
        <v>67</v>
      </c>
      <c r="D998" s="1" t="s">
        <v>67</v>
      </c>
      <c r="E998" s="31" t="s">
        <v>163</v>
      </c>
      <c r="F998" s="2">
        <v>2500</v>
      </c>
      <c r="G998" s="2">
        <v>1</v>
      </c>
      <c r="H998" s="15">
        <f>תקן_מקור[[#This Row],[עלות פריט]]*תקן_מקור[[#This Row],[כמות]]</f>
        <v>2500</v>
      </c>
    </row>
    <row r="999" spans="1:8" x14ac:dyDescent="0.2">
      <c r="A999" s="27" t="s">
        <v>274</v>
      </c>
      <c r="B999" s="1">
        <v>60</v>
      </c>
      <c r="C999" s="1" t="s">
        <v>67</v>
      </c>
      <c r="D999" s="1" t="s">
        <v>67</v>
      </c>
      <c r="E999" s="31" t="s">
        <v>164</v>
      </c>
      <c r="F999" s="2">
        <v>500</v>
      </c>
      <c r="G999" s="2">
        <v>2</v>
      </c>
      <c r="H999" s="15">
        <f>תקן_מקור[[#This Row],[עלות פריט]]*תקן_מקור[[#This Row],[כמות]]</f>
        <v>1000</v>
      </c>
    </row>
    <row r="1000" spans="1:8" x14ac:dyDescent="0.2">
      <c r="A1000" s="27" t="s">
        <v>274</v>
      </c>
      <c r="B1000" s="1">
        <v>60</v>
      </c>
      <c r="C1000" s="1" t="s">
        <v>67</v>
      </c>
      <c r="D1000" s="1" t="s">
        <v>67</v>
      </c>
      <c r="E1000" s="31" t="s">
        <v>165</v>
      </c>
      <c r="F1000" s="2">
        <v>2200</v>
      </c>
      <c r="G1000" s="2">
        <v>1</v>
      </c>
      <c r="H1000" s="15">
        <f>תקן_מקור[[#This Row],[עלות פריט]]*תקן_מקור[[#This Row],[כמות]]</f>
        <v>2200</v>
      </c>
    </row>
    <row r="1001" spans="1:8" x14ac:dyDescent="0.2">
      <c r="A1001" s="27" t="s">
        <v>274</v>
      </c>
      <c r="B1001" s="1">
        <v>60</v>
      </c>
      <c r="C1001" s="1" t="s">
        <v>67</v>
      </c>
      <c r="D1001" s="1" t="s">
        <v>67</v>
      </c>
      <c r="E1001" s="31" t="s">
        <v>166</v>
      </c>
      <c r="F1001" s="2">
        <v>550</v>
      </c>
      <c r="G1001" s="2">
        <v>1</v>
      </c>
      <c r="H1001" s="15">
        <f>תקן_מקור[[#This Row],[עלות פריט]]*תקן_מקור[[#This Row],[כמות]]</f>
        <v>550</v>
      </c>
    </row>
    <row r="1002" spans="1:8" x14ac:dyDescent="0.2">
      <c r="A1002" s="27" t="s">
        <v>274</v>
      </c>
      <c r="B1002" s="1">
        <v>60</v>
      </c>
      <c r="C1002" s="1" t="s">
        <v>67</v>
      </c>
      <c r="D1002" s="1" t="s">
        <v>67</v>
      </c>
      <c r="E1002" s="31" t="s">
        <v>167</v>
      </c>
      <c r="F1002" s="2">
        <v>400</v>
      </c>
      <c r="G1002" s="2">
        <v>1</v>
      </c>
      <c r="H1002" s="15">
        <f>תקן_מקור[[#This Row],[עלות פריט]]*תקן_מקור[[#This Row],[כמות]]</f>
        <v>400</v>
      </c>
    </row>
    <row r="1003" spans="1:8" x14ac:dyDescent="0.2">
      <c r="A1003" s="27" t="s">
        <v>274</v>
      </c>
      <c r="B1003" s="1">
        <v>60</v>
      </c>
      <c r="C1003" s="1" t="s">
        <v>67</v>
      </c>
      <c r="D1003" s="1" t="s">
        <v>67</v>
      </c>
      <c r="E1003" s="31" t="s">
        <v>168</v>
      </c>
      <c r="F1003" s="2">
        <v>600</v>
      </c>
      <c r="G1003" s="2">
        <v>1</v>
      </c>
      <c r="H1003" s="15">
        <f>תקן_מקור[[#This Row],[עלות פריט]]*תקן_מקור[[#This Row],[כמות]]</f>
        <v>600</v>
      </c>
    </row>
    <row r="1004" spans="1:8" x14ac:dyDescent="0.2">
      <c r="A1004" s="27" t="s">
        <v>274</v>
      </c>
      <c r="B1004" s="1">
        <v>60</v>
      </c>
      <c r="C1004" s="1" t="s">
        <v>67</v>
      </c>
      <c r="D1004" s="1" t="s">
        <v>67</v>
      </c>
      <c r="E1004" s="31" t="s">
        <v>169</v>
      </c>
      <c r="F1004" s="2">
        <v>300</v>
      </c>
      <c r="G1004" s="2">
        <v>1</v>
      </c>
      <c r="H1004" s="15">
        <f>תקן_מקור[[#This Row],[עלות פריט]]*תקן_מקור[[#This Row],[כמות]]</f>
        <v>300</v>
      </c>
    </row>
    <row r="1005" spans="1:8" x14ac:dyDescent="0.2">
      <c r="A1005" s="27" t="s">
        <v>274</v>
      </c>
      <c r="B1005" s="1">
        <v>60</v>
      </c>
      <c r="C1005" s="1" t="s">
        <v>67</v>
      </c>
      <c r="D1005" s="1" t="s">
        <v>67</v>
      </c>
      <c r="E1005" s="31" t="s">
        <v>170</v>
      </c>
      <c r="F1005" s="2">
        <v>900</v>
      </c>
      <c r="G1005" s="2">
        <v>1</v>
      </c>
      <c r="H1005" s="15">
        <f>תקן_מקור[[#This Row],[עלות פריט]]*תקן_מקור[[#This Row],[כמות]]</f>
        <v>900</v>
      </c>
    </row>
    <row r="1006" spans="1:8" x14ac:dyDescent="0.2">
      <c r="A1006" s="27" t="s">
        <v>274</v>
      </c>
      <c r="B1006" s="1">
        <v>60</v>
      </c>
      <c r="C1006" s="1" t="s">
        <v>67</v>
      </c>
      <c r="D1006" s="1" t="s">
        <v>67</v>
      </c>
      <c r="E1006" s="31" t="s">
        <v>171</v>
      </c>
      <c r="F1006" s="2">
        <v>800</v>
      </c>
      <c r="G1006" s="2">
        <v>1</v>
      </c>
      <c r="H1006" s="15">
        <f>תקן_מקור[[#This Row],[עלות פריט]]*תקן_מקור[[#This Row],[כמות]]</f>
        <v>800</v>
      </c>
    </row>
    <row r="1007" spans="1:8" x14ac:dyDescent="0.2">
      <c r="A1007" s="27" t="s">
        <v>274</v>
      </c>
      <c r="B1007" s="1">
        <v>60</v>
      </c>
      <c r="C1007" s="1" t="s">
        <v>67</v>
      </c>
      <c r="D1007" s="1" t="s">
        <v>67</v>
      </c>
      <c r="E1007" s="31" t="s">
        <v>147</v>
      </c>
      <c r="F1007" s="2">
        <v>150</v>
      </c>
      <c r="G1007" s="2">
        <v>1</v>
      </c>
      <c r="H1007" s="15">
        <f>תקן_מקור[[#This Row],[עלות פריט]]*תקן_מקור[[#This Row],[כמות]]</f>
        <v>150</v>
      </c>
    </row>
    <row r="1008" spans="1:8" x14ac:dyDescent="0.2">
      <c r="A1008" s="27" t="s">
        <v>274</v>
      </c>
      <c r="B1008" s="1">
        <v>60</v>
      </c>
      <c r="C1008" s="1" t="s">
        <v>67</v>
      </c>
      <c r="D1008" s="1" t="s">
        <v>67</v>
      </c>
      <c r="E1008" s="31" t="s">
        <v>149</v>
      </c>
      <c r="F1008" s="2">
        <v>300</v>
      </c>
      <c r="G1008" s="2">
        <v>1</v>
      </c>
      <c r="H1008" s="15">
        <f>תקן_מקור[[#This Row],[עלות פריט]]*תקן_מקור[[#This Row],[כמות]]</f>
        <v>300</v>
      </c>
    </row>
    <row r="1009" spans="1:8" x14ac:dyDescent="0.2">
      <c r="A1009" s="27" t="s">
        <v>274</v>
      </c>
      <c r="B1009" s="1">
        <v>60</v>
      </c>
      <c r="C1009" s="1" t="s">
        <v>67</v>
      </c>
      <c r="D1009" s="1" t="s">
        <v>67</v>
      </c>
      <c r="E1009" s="31" t="s">
        <v>172</v>
      </c>
      <c r="F1009" s="2">
        <v>350</v>
      </c>
      <c r="G1009" s="2">
        <v>1</v>
      </c>
      <c r="H1009" s="15">
        <f>תקן_מקור[[#This Row],[עלות פריט]]*תקן_מקור[[#This Row],[כמות]]</f>
        <v>350</v>
      </c>
    </row>
    <row r="1010" spans="1:8" x14ac:dyDescent="0.2">
      <c r="A1010" s="27" t="s">
        <v>274</v>
      </c>
      <c r="B1010" s="1">
        <v>60</v>
      </c>
      <c r="C1010" s="1" t="s">
        <v>67</v>
      </c>
      <c r="D1010" s="1" t="s">
        <v>67</v>
      </c>
      <c r="E1010" s="31" t="s">
        <v>173</v>
      </c>
      <c r="F1010" s="2">
        <v>750</v>
      </c>
      <c r="G1010" s="2">
        <v>1</v>
      </c>
      <c r="H1010" s="15">
        <f>תקן_מקור[[#This Row],[עלות פריט]]*תקן_מקור[[#This Row],[כמות]]</f>
        <v>750</v>
      </c>
    </row>
    <row r="1011" spans="1:8" x14ac:dyDescent="0.2">
      <c r="A1011" s="27" t="s">
        <v>274</v>
      </c>
      <c r="B1011" s="1">
        <v>60</v>
      </c>
      <c r="C1011" s="1" t="s">
        <v>68</v>
      </c>
      <c r="D1011" s="1" t="s">
        <v>143</v>
      </c>
      <c r="E1011" s="31" t="s">
        <v>174</v>
      </c>
      <c r="F1011" s="2">
        <v>2500</v>
      </c>
      <c r="G1011" s="1">
        <v>1</v>
      </c>
      <c r="H1011" s="15">
        <f>תקן_מקור[[#This Row],[עלות פריט]]*תקן_מקור[[#This Row],[כמות]]</f>
        <v>2500</v>
      </c>
    </row>
    <row r="1012" spans="1:8" x14ac:dyDescent="0.2">
      <c r="A1012" s="27" t="s">
        <v>274</v>
      </c>
      <c r="B1012" s="1">
        <v>60</v>
      </c>
      <c r="C1012" s="1" t="s">
        <v>68</v>
      </c>
      <c r="D1012" s="1" t="s">
        <v>128</v>
      </c>
      <c r="E1012" s="31" t="s">
        <v>175</v>
      </c>
      <c r="F1012" s="2">
        <v>250</v>
      </c>
      <c r="G1012" s="2">
        <v>2</v>
      </c>
      <c r="H1012" s="15">
        <f>תקן_מקור[[#This Row],[עלות פריט]]*תקן_מקור[[#This Row],[כמות]]</f>
        <v>500</v>
      </c>
    </row>
    <row r="1013" spans="1:8" x14ac:dyDescent="0.2">
      <c r="A1013" s="27" t="s">
        <v>274</v>
      </c>
      <c r="B1013" s="1">
        <v>60</v>
      </c>
      <c r="C1013" s="1" t="s">
        <v>68</v>
      </c>
      <c r="D1013" s="1" t="s">
        <v>143</v>
      </c>
      <c r="E1013" s="31" t="s">
        <v>176</v>
      </c>
      <c r="F1013" s="2">
        <v>3500</v>
      </c>
      <c r="G1013" s="1">
        <v>1</v>
      </c>
      <c r="H1013" s="15">
        <f>תקן_מקור[[#This Row],[עלות פריט]]*תקן_מקור[[#This Row],[כמות]]</f>
        <v>3500</v>
      </c>
    </row>
    <row r="1014" spans="1:8" x14ac:dyDescent="0.2">
      <c r="A1014" s="27" t="s">
        <v>274</v>
      </c>
      <c r="B1014" s="1">
        <v>60</v>
      </c>
      <c r="C1014" s="1" t="s">
        <v>68</v>
      </c>
      <c r="D1014" s="1" t="s">
        <v>141</v>
      </c>
      <c r="E1014" s="31" t="s">
        <v>177</v>
      </c>
      <c r="F1014" s="2">
        <v>15000</v>
      </c>
      <c r="G1014" s="1">
        <v>1</v>
      </c>
      <c r="H1014" s="15">
        <f>תקן_מקור[[#This Row],[עלות פריט]]*תקן_מקור[[#This Row],[כמות]]</f>
        <v>15000</v>
      </c>
    </row>
    <row r="1015" spans="1:8" x14ac:dyDescent="0.2">
      <c r="A1015" s="27" t="s">
        <v>274</v>
      </c>
      <c r="B1015" s="1">
        <v>60</v>
      </c>
      <c r="C1015" s="1" t="s">
        <v>68</v>
      </c>
      <c r="D1015" s="1" t="s">
        <v>118</v>
      </c>
      <c r="E1015" s="31" t="s">
        <v>178</v>
      </c>
      <c r="F1015" s="2">
        <v>650</v>
      </c>
      <c r="G1015" s="2">
        <v>3</v>
      </c>
      <c r="H1015" s="15">
        <f>תקן_מקור[[#This Row],[עלות פריט]]*תקן_מקור[[#This Row],[כמות]]</f>
        <v>1950</v>
      </c>
    </row>
    <row r="1016" spans="1:8" x14ac:dyDescent="0.2">
      <c r="A1016" s="27" t="s">
        <v>274</v>
      </c>
      <c r="B1016" s="1">
        <v>60</v>
      </c>
      <c r="C1016" s="1" t="s">
        <v>68</v>
      </c>
      <c r="D1016" s="1" t="s">
        <v>120</v>
      </c>
      <c r="E1016" s="32" t="s">
        <v>179</v>
      </c>
      <c r="F1016" s="2">
        <v>2500</v>
      </c>
      <c r="G1016" s="2">
        <v>1</v>
      </c>
      <c r="H1016" s="15">
        <f>תקן_מקור[[#This Row],[עלות פריט]]*תקן_מקור[[#This Row],[כמות]]</f>
        <v>2500</v>
      </c>
    </row>
    <row r="1017" spans="1:8" x14ac:dyDescent="0.2">
      <c r="A1017" s="27" t="s">
        <v>274</v>
      </c>
      <c r="B1017" s="1">
        <v>60</v>
      </c>
      <c r="C1017" s="1" t="s">
        <v>68</v>
      </c>
      <c r="D1017" s="1" t="s">
        <v>131</v>
      </c>
      <c r="E1017" s="31" t="s">
        <v>180</v>
      </c>
      <c r="F1017" s="2">
        <v>4500</v>
      </c>
      <c r="G1017" s="2">
        <v>1</v>
      </c>
      <c r="H1017" s="15">
        <f>תקן_מקור[[#This Row],[עלות פריט]]*תקן_מקור[[#This Row],[כמות]]</f>
        <v>4500</v>
      </c>
    </row>
    <row r="1018" spans="1:8" x14ac:dyDescent="0.2">
      <c r="A1018" s="27" t="s">
        <v>274</v>
      </c>
      <c r="B1018" s="1">
        <v>60</v>
      </c>
      <c r="C1018" s="1" t="s">
        <v>68</v>
      </c>
      <c r="D1018" s="1" t="s">
        <v>128</v>
      </c>
      <c r="E1018" s="31" t="s">
        <v>181</v>
      </c>
      <c r="F1018" s="2">
        <v>250</v>
      </c>
      <c r="G1018" s="2">
        <v>2</v>
      </c>
      <c r="H1018" s="15">
        <f>תקן_מקור[[#This Row],[עלות פריט]]*תקן_מקור[[#This Row],[כמות]]</f>
        <v>500</v>
      </c>
    </row>
    <row r="1019" spans="1:8" x14ac:dyDescent="0.2">
      <c r="A1019" s="27" t="s">
        <v>274</v>
      </c>
      <c r="B1019" s="1">
        <v>60</v>
      </c>
      <c r="C1019" s="1" t="s">
        <v>69</v>
      </c>
      <c r="D1019" s="29" t="s">
        <v>134</v>
      </c>
      <c r="E1019" s="31" t="s">
        <v>182</v>
      </c>
      <c r="F1019" s="2">
        <v>250</v>
      </c>
      <c r="G1019" s="1">
        <v>1</v>
      </c>
      <c r="H1019" s="15">
        <f>תקן_מקור[[#This Row],[עלות פריט]]*תקן_מקור[[#This Row],[כמות]]</f>
        <v>250</v>
      </c>
    </row>
    <row r="1020" spans="1:8" x14ac:dyDescent="0.2">
      <c r="A1020" s="27" t="s">
        <v>274</v>
      </c>
      <c r="B1020" s="1">
        <v>60</v>
      </c>
      <c r="C1020" s="1" t="s">
        <v>69</v>
      </c>
      <c r="D1020" s="1" t="s">
        <v>134</v>
      </c>
      <c r="E1020" s="31" t="s">
        <v>183</v>
      </c>
      <c r="F1020" s="2">
        <v>2500</v>
      </c>
      <c r="G1020" s="1">
        <v>1</v>
      </c>
      <c r="H1020" s="15">
        <f>תקן_מקור[[#This Row],[עלות פריט]]*תקן_מקור[[#This Row],[כמות]]</f>
        <v>2500</v>
      </c>
    </row>
    <row r="1021" spans="1:8" x14ac:dyDescent="0.2">
      <c r="A1021" s="27" t="s">
        <v>274</v>
      </c>
      <c r="B1021" s="1">
        <v>60</v>
      </c>
      <c r="C1021" s="1" t="s">
        <v>69</v>
      </c>
      <c r="D1021" s="29" t="s">
        <v>69</v>
      </c>
      <c r="E1021" s="31" t="s">
        <v>184</v>
      </c>
      <c r="F1021" s="2">
        <v>350</v>
      </c>
      <c r="G1021" s="1">
        <v>2</v>
      </c>
      <c r="H1021" s="15">
        <f>תקן_מקור[[#This Row],[עלות פריט]]*תקן_מקור[[#This Row],[כמות]]</f>
        <v>700</v>
      </c>
    </row>
    <row r="1022" spans="1:8" x14ac:dyDescent="0.2">
      <c r="A1022" s="27" t="s">
        <v>274</v>
      </c>
      <c r="B1022" s="1">
        <v>60</v>
      </c>
      <c r="C1022" s="1" t="s">
        <v>69</v>
      </c>
      <c r="D1022" s="29" t="s">
        <v>69</v>
      </c>
      <c r="E1022" s="31" t="s">
        <v>185</v>
      </c>
      <c r="F1022" s="2">
        <v>10000</v>
      </c>
      <c r="G1022" s="1">
        <v>2</v>
      </c>
      <c r="H1022" s="15">
        <f>תקן_מקור[[#This Row],[עלות פריט]]*תקן_מקור[[#This Row],[כמות]]</f>
        <v>20000</v>
      </c>
    </row>
    <row r="1023" spans="1:8" x14ac:dyDescent="0.2">
      <c r="A1023" s="27" t="s">
        <v>274</v>
      </c>
      <c r="B1023" s="1">
        <v>60</v>
      </c>
      <c r="C1023" s="1" t="s">
        <v>69</v>
      </c>
      <c r="D1023" s="1" t="s">
        <v>69</v>
      </c>
      <c r="E1023" s="32" t="s">
        <v>186</v>
      </c>
      <c r="F1023" s="2">
        <v>250</v>
      </c>
      <c r="G1023" s="2">
        <v>3</v>
      </c>
      <c r="H1023" s="15">
        <f>תקן_מקור[[#This Row],[עלות פריט]]*תקן_מקור[[#This Row],[כמות]]</f>
        <v>750</v>
      </c>
    </row>
    <row r="1024" spans="1:8" x14ac:dyDescent="0.2">
      <c r="A1024" s="27" t="s">
        <v>274</v>
      </c>
      <c r="B1024" s="1">
        <v>60</v>
      </c>
      <c r="C1024" s="1" t="s">
        <v>70</v>
      </c>
      <c r="D1024" s="1" t="s">
        <v>187</v>
      </c>
      <c r="E1024" s="31" t="s">
        <v>188</v>
      </c>
      <c r="F1024" s="2">
        <v>7500</v>
      </c>
      <c r="G1024" s="2">
        <v>1</v>
      </c>
      <c r="H1024" s="15">
        <f>תקן_מקור[[#This Row],[עלות פריט]]*תקן_מקור[[#This Row],[כמות]]</f>
        <v>7500</v>
      </c>
    </row>
    <row r="1025" spans="1:8" x14ac:dyDescent="0.2">
      <c r="A1025" s="27" t="s">
        <v>274</v>
      </c>
      <c r="B1025" s="1">
        <v>60</v>
      </c>
      <c r="C1025" s="1" t="s">
        <v>70</v>
      </c>
      <c r="D1025" s="1" t="s">
        <v>187</v>
      </c>
      <c r="E1025" s="31" t="s">
        <v>189</v>
      </c>
      <c r="F1025" s="2">
        <v>1500</v>
      </c>
      <c r="G1025" s="2">
        <v>2</v>
      </c>
      <c r="H1025" s="15">
        <f>תקן_מקור[[#This Row],[עלות פריט]]*תקן_מקור[[#This Row],[כמות]]</f>
        <v>3000</v>
      </c>
    </row>
    <row r="1026" spans="1:8" x14ac:dyDescent="0.2">
      <c r="A1026" s="27" t="s">
        <v>274</v>
      </c>
      <c r="B1026" s="1">
        <v>60</v>
      </c>
      <c r="C1026" s="1" t="s">
        <v>70</v>
      </c>
      <c r="D1026" s="1" t="s">
        <v>131</v>
      </c>
      <c r="E1026" s="31" t="s">
        <v>190</v>
      </c>
      <c r="F1026" s="2">
        <v>1000</v>
      </c>
      <c r="G1026" s="2">
        <v>18</v>
      </c>
      <c r="H1026" s="15">
        <f>תקן_מקור[[#This Row],[עלות פריט]]*תקן_מקור[[#This Row],[כמות]]</f>
        <v>18000</v>
      </c>
    </row>
    <row r="1027" spans="1:8" x14ac:dyDescent="0.2">
      <c r="A1027" s="27" t="s">
        <v>274</v>
      </c>
      <c r="B1027" s="1">
        <v>60</v>
      </c>
      <c r="C1027" s="1" t="s">
        <v>70</v>
      </c>
      <c r="D1027" s="1" t="s">
        <v>191</v>
      </c>
      <c r="E1027" s="31" t="s">
        <v>192</v>
      </c>
      <c r="F1027" s="2">
        <v>3500</v>
      </c>
      <c r="G1027" s="2">
        <v>1</v>
      </c>
      <c r="H1027" s="15">
        <f>תקן_מקור[[#This Row],[עלות פריט]]*תקן_מקור[[#This Row],[כמות]]</f>
        <v>3500</v>
      </c>
    </row>
    <row r="1028" spans="1:8" x14ac:dyDescent="0.2">
      <c r="A1028" s="27" t="s">
        <v>274</v>
      </c>
      <c r="B1028" s="1">
        <v>60</v>
      </c>
      <c r="C1028" s="1" t="s">
        <v>70</v>
      </c>
      <c r="D1028" s="1" t="s">
        <v>187</v>
      </c>
      <c r="E1028" s="31" t="s">
        <v>193</v>
      </c>
      <c r="F1028" s="2">
        <v>8500</v>
      </c>
      <c r="G1028" s="2">
        <v>0</v>
      </c>
      <c r="H1028" s="15">
        <f>תקן_מקור[[#This Row],[עלות פריט]]*תקן_מקור[[#This Row],[כמות]]</f>
        <v>0</v>
      </c>
    </row>
    <row r="1029" spans="1:8" x14ac:dyDescent="0.2">
      <c r="A1029" s="27" t="s">
        <v>274</v>
      </c>
      <c r="B1029" s="1">
        <v>60</v>
      </c>
      <c r="C1029" s="1" t="s">
        <v>70</v>
      </c>
      <c r="D1029" s="1" t="s">
        <v>187</v>
      </c>
      <c r="E1029" s="31" t="s">
        <v>194</v>
      </c>
      <c r="F1029" s="2">
        <v>17000</v>
      </c>
      <c r="G1029" s="2">
        <v>1</v>
      </c>
      <c r="H1029" s="15">
        <f>תקן_מקור[[#This Row],[עלות פריט]]*תקן_מקור[[#This Row],[כמות]]</f>
        <v>17000</v>
      </c>
    </row>
    <row r="1030" spans="1:8" x14ac:dyDescent="0.2">
      <c r="A1030" s="27" t="s">
        <v>274</v>
      </c>
      <c r="B1030" s="1">
        <v>60</v>
      </c>
      <c r="C1030" s="1" t="s">
        <v>70</v>
      </c>
      <c r="D1030" s="1" t="s">
        <v>187</v>
      </c>
      <c r="E1030" s="31" t="s">
        <v>195</v>
      </c>
      <c r="F1030" s="2">
        <v>5000</v>
      </c>
      <c r="G1030" s="2">
        <v>1</v>
      </c>
      <c r="H1030" s="15">
        <f>תקן_מקור[[#This Row],[עלות פריט]]*תקן_מקור[[#This Row],[כמות]]</f>
        <v>5000</v>
      </c>
    </row>
    <row r="1031" spans="1:8" x14ac:dyDescent="0.2">
      <c r="A1031" s="27" t="s">
        <v>274</v>
      </c>
      <c r="B1031" s="1">
        <v>60</v>
      </c>
      <c r="C1031" s="1" t="s">
        <v>70</v>
      </c>
      <c r="D1031" s="1" t="s">
        <v>187</v>
      </c>
      <c r="E1031" s="31" t="s">
        <v>196</v>
      </c>
      <c r="F1031" s="2">
        <v>400</v>
      </c>
      <c r="G1031" s="2">
        <v>5</v>
      </c>
      <c r="H1031" s="15">
        <f>תקן_מקור[[#This Row],[עלות פריט]]*תקן_מקור[[#This Row],[כמות]]</f>
        <v>2000</v>
      </c>
    </row>
    <row r="1032" spans="1:8" x14ac:dyDescent="0.2">
      <c r="A1032" s="27" t="s">
        <v>274</v>
      </c>
      <c r="B1032" s="1">
        <v>60</v>
      </c>
      <c r="C1032" s="1" t="s">
        <v>70</v>
      </c>
      <c r="D1032" s="29" t="s">
        <v>187</v>
      </c>
      <c r="E1032" s="31" t="s">
        <v>197</v>
      </c>
      <c r="F1032" s="2">
        <v>4500</v>
      </c>
      <c r="G1032" s="1">
        <v>1</v>
      </c>
      <c r="H1032" s="15">
        <f>תקן_מקור[[#This Row],[עלות פריט]]*תקן_מקור[[#This Row],[כמות]]</f>
        <v>4500</v>
      </c>
    </row>
    <row r="1033" spans="1:8" x14ac:dyDescent="0.2">
      <c r="A1033" s="27" t="s">
        <v>274</v>
      </c>
      <c r="B1033" s="1">
        <v>60</v>
      </c>
      <c r="C1033" s="1" t="s">
        <v>70</v>
      </c>
      <c r="D1033" s="1" t="s">
        <v>187</v>
      </c>
      <c r="E1033" s="31" t="s">
        <v>198</v>
      </c>
      <c r="F1033" s="2">
        <v>8000</v>
      </c>
      <c r="G1033" s="2">
        <v>1</v>
      </c>
      <c r="H1033" s="15">
        <f>תקן_מקור[[#This Row],[עלות פריט]]*תקן_מקור[[#This Row],[כמות]]</f>
        <v>8000</v>
      </c>
    </row>
    <row r="1034" spans="1:8" x14ac:dyDescent="0.2">
      <c r="A1034" s="27" t="s">
        <v>274</v>
      </c>
      <c r="B1034" s="1">
        <v>60</v>
      </c>
      <c r="C1034" s="1" t="s">
        <v>70</v>
      </c>
      <c r="D1034" s="1" t="s">
        <v>187</v>
      </c>
      <c r="E1034" s="31" t="s">
        <v>199</v>
      </c>
      <c r="F1034" s="2">
        <v>2500</v>
      </c>
      <c r="G1034" s="2">
        <v>1</v>
      </c>
      <c r="H1034" s="15">
        <f>תקן_מקור[[#This Row],[עלות פריט]]*תקן_מקור[[#This Row],[כמות]]</f>
        <v>2500</v>
      </c>
    </row>
    <row r="1035" spans="1:8" x14ac:dyDescent="0.2">
      <c r="A1035" s="27" t="s">
        <v>274</v>
      </c>
      <c r="B1035" s="1">
        <v>60</v>
      </c>
      <c r="C1035" s="1" t="s">
        <v>70</v>
      </c>
      <c r="D1035" s="1" t="s">
        <v>200</v>
      </c>
      <c r="E1035" s="31" t="s">
        <v>201</v>
      </c>
      <c r="F1035" s="2">
        <v>150</v>
      </c>
      <c r="G1035" s="2">
        <v>32</v>
      </c>
      <c r="H1035" s="15">
        <f>תקן_מקור[[#This Row],[עלות פריט]]*תקן_מקור[[#This Row],[כמות]]</f>
        <v>4800</v>
      </c>
    </row>
    <row r="1036" spans="1:8" x14ac:dyDescent="0.2">
      <c r="A1036" s="27" t="s">
        <v>274</v>
      </c>
      <c r="B1036" s="1">
        <v>60</v>
      </c>
      <c r="C1036" s="1" t="s">
        <v>70</v>
      </c>
      <c r="D1036" s="1" t="s">
        <v>187</v>
      </c>
      <c r="E1036" s="31" t="s">
        <v>202</v>
      </c>
      <c r="F1036" s="2">
        <v>9000</v>
      </c>
      <c r="G1036" s="2">
        <v>1</v>
      </c>
      <c r="H1036" s="15">
        <f>תקן_מקור[[#This Row],[עלות פריט]]*תקן_מקור[[#This Row],[כמות]]</f>
        <v>9000</v>
      </c>
    </row>
    <row r="1037" spans="1:8" x14ac:dyDescent="0.2">
      <c r="A1037" s="27" t="s">
        <v>274</v>
      </c>
      <c r="B1037" s="1">
        <v>60</v>
      </c>
      <c r="C1037" s="1" t="s">
        <v>70</v>
      </c>
      <c r="D1037" s="1" t="s">
        <v>187</v>
      </c>
      <c r="E1037" s="31" t="s">
        <v>203</v>
      </c>
      <c r="F1037" s="2">
        <v>7700</v>
      </c>
      <c r="G1037" s="2">
        <v>1</v>
      </c>
      <c r="H1037" s="15">
        <f>תקן_מקור[[#This Row],[עלות פריט]]*תקן_מקור[[#This Row],[כמות]]</f>
        <v>7700</v>
      </c>
    </row>
    <row r="1038" spans="1:8" x14ac:dyDescent="0.2">
      <c r="A1038" s="27" t="s">
        <v>274</v>
      </c>
      <c r="B1038" s="1">
        <v>60</v>
      </c>
      <c r="C1038" s="1" t="s">
        <v>70</v>
      </c>
      <c r="D1038" s="1" t="s">
        <v>187</v>
      </c>
      <c r="E1038" s="31" t="s">
        <v>204</v>
      </c>
      <c r="F1038" s="2">
        <v>10800</v>
      </c>
      <c r="G1038" s="2">
        <v>0</v>
      </c>
      <c r="H1038" s="15">
        <f>תקן_מקור[[#This Row],[עלות פריט]]*תקן_מקור[[#This Row],[כמות]]</f>
        <v>0</v>
      </c>
    </row>
    <row r="1039" spans="1:8" x14ac:dyDescent="0.2">
      <c r="A1039" s="27" t="s">
        <v>274</v>
      </c>
      <c r="B1039" s="1">
        <v>60</v>
      </c>
      <c r="C1039" s="1" t="s">
        <v>70</v>
      </c>
      <c r="D1039" s="29" t="s">
        <v>187</v>
      </c>
      <c r="E1039" s="31" t="s">
        <v>205</v>
      </c>
      <c r="F1039" s="2">
        <v>3000</v>
      </c>
      <c r="G1039" s="1">
        <v>1</v>
      </c>
      <c r="H1039" s="15">
        <f>תקן_מקור[[#This Row],[עלות פריט]]*תקן_מקור[[#This Row],[כמות]]</f>
        <v>3000</v>
      </c>
    </row>
    <row r="1040" spans="1:8" x14ac:dyDescent="0.2">
      <c r="A1040" s="27" t="s">
        <v>274</v>
      </c>
      <c r="B1040" s="1">
        <v>60</v>
      </c>
      <c r="C1040" s="1" t="s">
        <v>70</v>
      </c>
      <c r="D1040" s="1" t="s">
        <v>200</v>
      </c>
      <c r="E1040" s="31" t="s">
        <v>206</v>
      </c>
      <c r="F1040" s="2">
        <v>250</v>
      </c>
      <c r="G1040" s="2">
        <v>18</v>
      </c>
      <c r="H1040" s="15">
        <f>תקן_מקור[[#This Row],[עלות פריט]]*תקן_מקור[[#This Row],[כמות]]</f>
        <v>4500</v>
      </c>
    </row>
    <row r="1041" spans="1:8" x14ac:dyDescent="0.2">
      <c r="A1041" s="27" t="s">
        <v>274</v>
      </c>
      <c r="B1041" s="1">
        <v>60</v>
      </c>
      <c r="C1041" s="1" t="s">
        <v>70</v>
      </c>
      <c r="D1041" s="1" t="s">
        <v>187</v>
      </c>
      <c r="E1041" s="31" t="s">
        <v>207</v>
      </c>
      <c r="F1041" s="2">
        <v>1000</v>
      </c>
      <c r="G1041" s="2">
        <v>2</v>
      </c>
      <c r="H1041" s="15">
        <f>תקן_מקור[[#This Row],[עלות פריט]]*תקן_מקור[[#This Row],[כמות]]</f>
        <v>2000</v>
      </c>
    </row>
    <row r="1042" spans="1:8" x14ac:dyDescent="0.2">
      <c r="A1042" s="27" t="s">
        <v>274</v>
      </c>
      <c r="B1042" s="1">
        <v>60</v>
      </c>
      <c r="C1042" s="1" t="s">
        <v>70</v>
      </c>
      <c r="D1042" s="1" t="s">
        <v>187</v>
      </c>
      <c r="E1042" s="31" t="s">
        <v>208</v>
      </c>
      <c r="F1042" s="2">
        <v>500</v>
      </c>
      <c r="G1042" s="2">
        <v>1</v>
      </c>
      <c r="H1042" s="15">
        <f>תקן_מקור[[#This Row],[עלות פריט]]*תקן_מקור[[#This Row],[כמות]]</f>
        <v>500</v>
      </c>
    </row>
    <row r="1043" spans="1:8" x14ac:dyDescent="0.2">
      <c r="A1043" s="27" t="s">
        <v>274</v>
      </c>
      <c r="B1043" s="1">
        <v>60</v>
      </c>
      <c r="C1043" s="1" t="s">
        <v>70</v>
      </c>
      <c r="D1043" s="1" t="s">
        <v>187</v>
      </c>
      <c r="E1043" s="31" t="s">
        <v>209</v>
      </c>
      <c r="F1043" s="2">
        <v>15000</v>
      </c>
      <c r="G1043" s="2">
        <v>2</v>
      </c>
      <c r="H1043" s="15">
        <f>תקן_מקור[[#This Row],[עלות פריט]]*תקן_מקור[[#This Row],[כמות]]</f>
        <v>30000</v>
      </c>
    </row>
    <row r="1044" spans="1:8" x14ac:dyDescent="0.2">
      <c r="A1044" s="27" t="s">
        <v>274</v>
      </c>
      <c r="B1044" s="1">
        <v>60</v>
      </c>
      <c r="C1044" s="1" t="s">
        <v>70</v>
      </c>
      <c r="D1044" s="29" t="s">
        <v>187</v>
      </c>
      <c r="E1044" s="31" t="s">
        <v>210</v>
      </c>
      <c r="F1044" s="2">
        <v>5000</v>
      </c>
      <c r="G1044" s="1">
        <v>1</v>
      </c>
      <c r="H1044" s="15">
        <f>תקן_מקור[[#This Row],[עלות פריט]]*תקן_מקור[[#This Row],[כמות]]</f>
        <v>5000</v>
      </c>
    </row>
    <row r="1045" spans="1:8" x14ac:dyDescent="0.2">
      <c r="A1045" s="27" t="s">
        <v>274</v>
      </c>
      <c r="B1045" s="1">
        <v>60</v>
      </c>
      <c r="C1045" s="1" t="s">
        <v>70</v>
      </c>
      <c r="D1045" s="1" t="s">
        <v>200</v>
      </c>
      <c r="E1045" s="31" t="s">
        <v>211</v>
      </c>
      <c r="F1045" s="2">
        <v>1200</v>
      </c>
      <c r="G1045" s="2">
        <v>3</v>
      </c>
      <c r="H1045" s="15">
        <f>תקן_מקור[[#This Row],[עלות פריט]]*תקן_מקור[[#This Row],[כמות]]</f>
        <v>3600</v>
      </c>
    </row>
    <row r="1046" spans="1:8" x14ac:dyDescent="0.2">
      <c r="A1046" s="27" t="s">
        <v>274</v>
      </c>
      <c r="B1046" s="1">
        <v>60</v>
      </c>
      <c r="C1046" s="1" t="s">
        <v>70</v>
      </c>
      <c r="D1046" s="1" t="s">
        <v>191</v>
      </c>
      <c r="E1046" s="31" t="s">
        <v>212</v>
      </c>
      <c r="F1046" s="2">
        <v>500</v>
      </c>
      <c r="G1046" s="2">
        <v>2</v>
      </c>
      <c r="H1046" s="15">
        <f>תקן_מקור[[#This Row],[עלות פריט]]*תקן_מקור[[#This Row],[כמות]]</f>
        <v>1000</v>
      </c>
    </row>
    <row r="1047" spans="1:8" x14ac:dyDescent="0.2">
      <c r="A1047" s="27" t="s">
        <v>274</v>
      </c>
      <c r="B1047" s="1">
        <v>60</v>
      </c>
      <c r="C1047" s="1" t="s">
        <v>70</v>
      </c>
      <c r="D1047" s="1" t="s">
        <v>187</v>
      </c>
      <c r="E1047" s="31" t="s">
        <v>213</v>
      </c>
      <c r="F1047" s="2">
        <v>4200</v>
      </c>
      <c r="G1047" s="2">
        <v>1</v>
      </c>
      <c r="H1047" s="15">
        <f>תקן_מקור[[#This Row],[עלות פריט]]*תקן_מקור[[#This Row],[כמות]]</f>
        <v>4200</v>
      </c>
    </row>
    <row r="1048" spans="1:8" x14ac:dyDescent="0.2">
      <c r="A1048" s="27" t="s">
        <v>274</v>
      </c>
      <c r="B1048" s="1">
        <v>60</v>
      </c>
      <c r="C1048" s="1" t="s">
        <v>70</v>
      </c>
      <c r="D1048" s="1" t="s">
        <v>187</v>
      </c>
      <c r="E1048" s="31" t="s">
        <v>214</v>
      </c>
      <c r="F1048" s="2">
        <v>2500</v>
      </c>
      <c r="G1048" s="2">
        <v>2</v>
      </c>
      <c r="H1048" s="15">
        <f>תקן_מקור[[#This Row],[עלות פריט]]*תקן_מקור[[#This Row],[כמות]]</f>
        <v>5000</v>
      </c>
    </row>
    <row r="1049" spans="1:8" x14ac:dyDescent="0.2">
      <c r="A1049" s="27" t="s">
        <v>274</v>
      </c>
      <c r="B1049" s="1">
        <v>60</v>
      </c>
      <c r="C1049" s="1" t="s">
        <v>70</v>
      </c>
      <c r="D1049" s="1" t="s">
        <v>187</v>
      </c>
      <c r="E1049" s="31" t="s">
        <v>215</v>
      </c>
      <c r="F1049" s="2">
        <v>3500</v>
      </c>
      <c r="G1049" s="2">
        <v>1</v>
      </c>
      <c r="H1049" s="15">
        <f>תקן_מקור[[#This Row],[עלות פריט]]*תקן_מקור[[#This Row],[כמות]]</f>
        <v>3500</v>
      </c>
    </row>
    <row r="1050" spans="1:8" x14ac:dyDescent="0.2">
      <c r="A1050" s="27" t="s">
        <v>274</v>
      </c>
      <c r="B1050" s="1">
        <v>60</v>
      </c>
      <c r="C1050" s="1" t="s">
        <v>70</v>
      </c>
      <c r="D1050" s="1" t="s">
        <v>187</v>
      </c>
      <c r="E1050" s="31" t="s">
        <v>216</v>
      </c>
      <c r="F1050" s="2">
        <v>6500</v>
      </c>
      <c r="G1050" s="2">
        <v>1</v>
      </c>
      <c r="H1050" s="15">
        <f>תקן_מקור[[#This Row],[עלות פריט]]*תקן_מקור[[#This Row],[כמות]]</f>
        <v>6500</v>
      </c>
    </row>
    <row r="1051" spans="1:8" x14ac:dyDescent="0.2">
      <c r="A1051" s="27" t="s">
        <v>274</v>
      </c>
      <c r="B1051" s="1">
        <v>60</v>
      </c>
      <c r="C1051" s="1" t="s">
        <v>70</v>
      </c>
      <c r="D1051" s="1" t="s">
        <v>187</v>
      </c>
      <c r="E1051" s="31" t="s">
        <v>217</v>
      </c>
      <c r="F1051" s="2">
        <v>1200</v>
      </c>
      <c r="G1051" s="2">
        <v>1</v>
      </c>
      <c r="H1051" s="15">
        <f>תקן_מקור[[#This Row],[עלות פריט]]*תקן_מקור[[#This Row],[כמות]]</f>
        <v>1200</v>
      </c>
    </row>
    <row r="1052" spans="1:8" x14ac:dyDescent="0.2">
      <c r="A1052" s="27" t="s">
        <v>274</v>
      </c>
      <c r="B1052" s="1">
        <v>60</v>
      </c>
      <c r="C1052" s="1" t="s">
        <v>70</v>
      </c>
      <c r="D1052" s="29" t="s">
        <v>131</v>
      </c>
      <c r="E1052" s="31" t="s">
        <v>218</v>
      </c>
      <c r="F1052" s="2">
        <v>2500</v>
      </c>
      <c r="G1052" s="1">
        <v>1</v>
      </c>
      <c r="H1052" s="15">
        <f>תקן_מקור[[#This Row],[עלות פריט]]*תקן_מקור[[#This Row],[כמות]]</f>
        <v>2500</v>
      </c>
    </row>
    <row r="1053" spans="1:8" x14ac:dyDescent="0.2">
      <c r="A1053" s="27" t="s">
        <v>274</v>
      </c>
      <c r="B1053" s="1">
        <v>60</v>
      </c>
      <c r="C1053" s="1" t="s">
        <v>71</v>
      </c>
      <c r="D1053" s="1" t="s">
        <v>113</v>
      </c>
      <c r="E1053" s="31" t="s">
        <v>219</v>
      </c>
      <c r="F1053" s="2">
        <v>600</v>
      </c>
      <c r="G1053" s="1">
        <v>1</v>
      </c>
      <c r="H1053" s="15">
        <f>תקן_מקור[[#This Row],[עלות פריט]]*תקן_מקור[[#This Row],[כמות]]</f>
        <v>600</v>
      </c>
    </row>
    <row r="1054" spans="1:8" x14ac:dyDescent="0.2">
      <c r="A1054" s="27" t="s">
        <v>274</v>
      </c>
      <c r="B1054" s="1">
        <v>60</v>
      </c>
      <c r="C1054" s="1" t="s">
        <v>71</v>
      </c>
      <c r="D1054" s="1" t="s">
        <v>113</v>
      </c>
      <c r="E1054" s="31" t="s">
        <v>220</v>
      </c>
      <c r="F1054" s="2">
        <v>1200</v>
      </c>
      <c r="G1054" s="2">
        <v>1</v>
      </c>
      <c r="H1054" s="15">
        <f>תקן_מקור[[#This Row],[עלות פריט]]*תקן_מקור[[#This Row],[כמות]]</f>
        <v>1200</v>
      </c>
    </row>
    <row r="1055" spans="1:8" x14ac:dyDescent="0.2">
      <c r="A1055" s="27" t="s">
        <v>274</v>
      </c>
      <c r="B1055" s="1">
        <v>60</v>
      </c>
      <c r="C1055" s="1" t="s">
        <v>71</v>
      </c>
      <c r="D1055" s="1" t="s">
        <v>124</v>
      </c>
      <c r="E1055" s="31" t="s">
        <v>220</v>
      </c>
      <c r="F1055" s="2">
        <v>1200</v>
      </c>
      <c r="G1055" s="2">
        <v>1</v>
      </c>
      <c r="H1055" s="15">
        <f>תקן_מקור[[#This Row],[עלות פריט]]*תקן_מקור[[#This Row],[כמות]]</f>
        <v>1200</v>
      </c>
    </row>
    <row r="1056" spans="1:8" x14ac:dyDescent="0.2">
      <c r="A1056" s="27" t="s">
        <v>274</v>
      </c>
      <c r="B1056" s="1">
        <v>60</v>
      </c>
      <c r="C1056" s="1" t="s">
        <v>71</v>
      </c>
      <c r="D1056" s="1" t="s">
        <v>124</v>
      </c>
      <c r="E1056" s="31" t="s">
        <v>221</v>
      </c>
      <c r="F1056" s="2">
        <v>2500</v>
      </c>
      <c r="G1056" s="1">
        <v>1</v>
      </c>
      <c r="H1056" s="15">
        <f>תקן_מקור[[#This Row],[עלות פריט]]*תקן_מקור[[#This Row],[כמות]]</f>
        <v>2500</v>
      </c>
    </row>
    <row r="1057" spans="1:8" x14ac:dyDescent="0.2">
      <c r="A1057" s="27" t="s">
        <v>274</v>
      </c>
      <c r="B1057" s="1">
        <v>60</v>
      </c>
      <c r="C1057" s="1" t="s">
        <v>71</v>
      </c>
      <c r="D1057" s="1" t="s">
        <v>124</v>
      </c>
      <c r="E1057" s="31" t="s">
        <v>222</v>
      </c>
      <c r="F1057" s="2">
        <v>3500</v>
      </c>
      <c r="G1057" s="2">
        <v>3</v>
      </c>
      <c r="H1057" s="15">
        <f>תקן_מקור[[#This Row],[עלות פריט]]*תקן_מקור[[#This Row],[כמות]]</f>
        <v>10500</v>
      </c>
    </row>
    <row r="1058" spans="1:8" x14ac:dyDescent="0.2">
      <c r="A1058" s="27" t="s">
        <v>274</v>
      </c>
      <c r="B1058" s="1">
        <v>60</v>
      </c>
      <c r="C1058" s="1" t="s">
        <v>71</v>
      </c>
      <c r="D1058" s="1" t="s">
        <v>113</v>
      </c>
      <c r="E1058" s="31" t="s">
        <v>223</v>
      </c>
      <c r="F1058" s="2">
        <v>3500</v>
      </c>
      <c r="G1058" s="2">
        <v>1</v>
      </c>
      <c r="H1058" s="15">
        <f>תקן_מקור[[#This Row],[עלות פריט]]*תקן_מקור[[#This Row],[כמות]]</f>
        <v>3500</v>
      </c>
    </row>
    <row r="1059" spans="1:8" x14ac:dyDescent="0.2">
      <c r="A1059" s="27" t="s">
        <v>274</v>
      </c>
      <c r="B1059" s="1">
        <v>60</v>
      </c>
      <c r="C1059" s="1" t="s">
        <v>71</v>
      </c>
      <c r="D1059" s="1" t="s">
        <v>134</v>
      </c>
      <c r="E1059" s="31" t="s">
        <v>223</v>
      </c>
      <c r="F1059" s="2">
        <v>3500</v>
      </c>
      <c r="G1059" s="2">
        <v>2</v>
      </c>
      <c r="H1059" s="15">
        <f>תקן_מקור[[#This Row],[עלות פריט]]*תקן_מקור[[#This Row],[כמות]]</f>
        <v>7000</v>
      </c>
    </row>
    <row r="1060" spans="1:8" x14ac:dyDescent="0.2">
      <c r="A1060" s="27" t="s">
        <v>274</v>
      </c>
      <c r="B1060" s="1">
        <v>60</v>
      </c>
      <c r="C1060" s="1" t="s">
        <v>72</v>
      </c>
      <c r="D1060" s="29" t="s">
        <v>69</v>
      </c>
      <c r="E1060" s="31" t="s">
        <v>224</v>
      </c>
      <c r="F1060" s="2">
        <v>4500</v>
      </c>
      <c r="G1060" s="1">
        <v>1</v>
      </c>
      <c r="H1060" s="15">
        <f>תקן_מקור[[#This Row],[עלות פריט]]*תקן_מקור[[#This Row],[כמות]]</f>
        <v>4500</v>
      </c>
    </row>
    <row r="1061" spans="1:8" x14ac:dyDescent="0.2">
      <c r="A1061" s="27" t="s">
        <v>274</v>
      </c>
      <c r="B1061" s="1">
        <v>60</v>
      </c>
      <c r="C1061" s="1" t="s">
        <v>72</v>
      </c>
      <c r="D1061" s="1" t="s">
        <v>124</v>
      </c>
      <c r="E1061" s="31" t="s">
        <v>225</v>
      </c>
      <c r="F1061" s="2">
        <v>2500</v>
      </c>
      <c r="G1061" s="2">
        <v>1</v>
      </c>
      <c r="H1061" s="15">
        <f>תקן_מקור[[#This Row],[עלות פריט]]*תקן_מקור[[#This Row],[כמות]]</f>
        <v>2500</v>
      </c>
    </row>
    <row r="1062" spans="1:8" x14ac:dyDescent="0.2">
      <c r="A1062" s="27" t="s">
        <v>274</v>
      </c>
      <c r="B1062" s="1">
        <v>60</v>
      </c>
      <c r="C1062" s="1" t="s">
        <v>72</v>
      </c>
      <c r="D1062" s="1" t="s">
        <v>115</v>
      </c>
      <c r="E1062" s="31" t="s">
        <v>225</v>
      </c>
      <c r="F1062" s="2">
        <v>2500</v>
      </c>
      <c r="G1062" s="2">
        <v>1</v>
      </c>
      <c r="H1062" s="15">
        <f>תקן_מקור[[#This Row],[עלות פריט]]*תקן_מקור[[#This Row],[כמות]]</f>
        <v>2500</v>
      </c>
    </row>
    <row r="1063" spans="1:8" x14ac:dyDescent="0.2">
      <c r="A1063" s="27" t="s">
        <v>274</v>
      </c>
      <c r="B1063" s="1">
        <v>60</v>
      </c>
      <c r="C1063" s="1" t="s">
        <v>72</v>
      </c>
      <c r="D1063" s="1" t="s">
        <v>133</v>
      </c>
      <c r="E1063" s="31" t="s">
        <v>225</v>
      </c>
      <c r="F1063" s="2">
        <v>2500</v>
      </c>
      <c r="G1063" s="2">
        <v>2</v>
      </c>
      <c r="H1063" s="15">
        <f>תקן_מקור[[#This Row],[עלות פריט]]*תקן_מקור[[#This Row],[כמות]]</f>
        <v>5000</v>
      </c>
    </row>
    <row r="1064" spans="1:8" x14ac:dyDescent="0.2">
      <c r="A1064" s="27" t="s">
        <v>274</v>
      </c>
      <c r="B1064" s="1">
        <v>60</v>
      </c>
      <c r="C1064" s="1" t="s">
        <v>72</v>
      </c>
      <c r="D1064" s="1" t="s">
        <v>134</v>
      </c>
      <c r="E1064" s="31" t="s">
        <v>225</v>
      </c>
      <c r="F1064" s="2">
        <v>2500</v>
      </c>
      <c r="G1064" s="2">
        <v>2</v>
      </c>
      <c r="H1064" s="15">
        <f>תקן_מקור[[#This Row],[עלות פריט]]*תקן_מקור[[#This Row],[כמות]]</f>
        <v>5000</v>
      </c>
    </row>
    <row r="1065" spans="1:8" x14ac:dyDescent="0.2">
      <c r="A1065" s="27" t="s">
        <v>274</v>
      </c>
      <c r="B1065" s="1">
        <v>60</v>
      </c>
      <c r="C1065" s="1" t="s">
        <v>72</v>
      </c>
      <c r="D1065" s="1" t="s">
        <v>120</v>
      </c>
      <c r="E1065" s="32" t="s">
        <v>226</v>
      </c>
      <c r="F1065" s="2">
        <v>5000</v>
      </c>
      <c r="G1065" s="2">
        <v>1</v>
      </c>
      <c r="H1065" s="15">
        <f>תקן_מקור[[#This Row],[עלות פריט]]*תקן_מקור[[#This Row],[כמות]]</f>
        <v>5000</v>
      </c>
    </row>
    <row r="1066" spans="1:8" x14ac:dyDescent="0.2">
      <c r="A1066" s="27" t="s">
        <v>274</v>
      </c>
      <c r="B1066" s="1">
        <v>60</v>
      </c>
      <c r="C1066" s="1" t="s">
        <v>72</v>
      </c>
      <c r="D1066" s="1" t="s">
        <v>131</v>
      </c>
      <c r="E1066" s="31" t="s">
        <v>226</v>
      </c>
      <c r="F1066" s="2">
        <v>5000</v>
      </c>
      <c r="G1066" s="2">
        <v>1</v>
      </c>
      <c r="H1066" s="15">
        <f>תקן_מקור[[#This Row],[עלות פריט]]*תקן_מקור[[#This Row],[כמות]]</f>
        <v>5000</v>
      </c>
    </row>
    <row r="1067" spans="1:8" x14ac:dyDescent="0.2">
      <c r="A1067" s="27" t="s">
        <v>274</v>
      </c>
      <c r="B1067" s="1">
        <v>60</v>
      </c>
      <c r="C1067" s="1" t="s">
        <v>72</v>
      </c>
      <c r="D1067" s="1" t="s">
        <v>131</v>
      </c>
      <c r="E1067" s="31" t="s">
        <v>227</v>
      </c>
      <c r="F1067" s="2">
        <v>8000</v>
      </c>
      <c r="G1067" s="2">
        <v>1</v>
      </c>
      <c r="H1067" s="15">
        <f>תקן_מקור[[#This Row],[עלות פריט]]*תקן_מקור[[#This Row],[כמות]]</f>
        <v>8000</v>
      </c>
    </row>
    <row r="1068" spans="1:8" x14ac:dyDescent="0.2">
      <c r="A1068" s="27" t="s">
        <v>274</v>
      </c>
      <c r="B1068" s="1">
        <v>60</v>
      </c>
      <c r="C1068" s="1" t="s">
        <v>72</v>
      </c>
      <c r="D1068" s="1" t="s">
        <v>72</v>
      </c>
      <c r="E1068" s="31" t="s">
        <v>228</v>
      </c>
      <c r="F1068" s="2">
        <v>900</v>
      </c>
      <c r="G1068" s="1">
        <v>1</v>
      </c>
      <c r="H1068" s="15">
        <f>תקן_מקור[[#This Row],[עלות פריט]]*תקן_מקור[[#This Row],[כמות]]</f>
        <v>900</v>
      </c>
    </row>
    <row r="1069" spans="1:8" x14ac:dyDescent="0.2">
      <c r="A1069" s="27" t="s">
        <v>274</v>
      </c>
      <c r="B1069" s="1">
        <v>60</v>
      </c>
      <c r="C1069" s="1" t="s">
        <v>72</v>
      </c>
      <c r="D1069" s="1" t="s">
        <v>69</v>
      </c>
      <c r="E1069" s="31" t="s">
        <v>229</v>
      </c>
      <c r="F1069" s="2">
        <v>5000</v>
      </c>
      <c r="G1069" s="2">
        <v>2</v>
      </c>
      <c r="H1069" s="15">
        <f>תקן_מקור[[#This Row],[עלות פריט]]*תקן_מקור[[#This Row],[כמות]]</f>
        <v>10000</v>
      </c>
    </row>
    <row r="1070" spans="1:8" x14ac:dyDescent="0.2">
      <c r="A1070" s="27" t="s">
        <v>274</v>
      </c>
      <c r="B1070" s="1">
        <v>60</v>
      </c>
      <c r="C1070" s="1" t="s">
        <v>72</v>
      </c>
      <c r="D1070" s="1" t="s">
        <v>72</v>
      </c>
      <c r="E1070" s="31" t="s">
        <v>230</v>
      </c>
      <c r="F1070" s="2">
        <v>5200</v>
      </c>
      <c r="G1070" s="2">
        <v>1</v>
      </c>
      <c r="H1070" s="15">
        <f>תקן_מקור[[#This Row],[עלות פריט]]*תקן_מקור[[#This Row],[כמות]]</f>
        <v>5200</v>
      </c>
    </row>
    <row r="1071" spans="1:8" x14ac:dyDescent="0.2">
      <c r="A1071" s="27" t="s">
        <v>274</v>
      </c>
      <c r="B1071" s="1">
        <v>60</v>
      </c>
      <c r="C1071" s="1" t="s">
        <v>72</v>
      </c>
      <c r="D1071" s="1" t="s">
        <v>72</v>
      </c>
      <c r="E1071" s="31" t="s">
        <v>231</v>
      </c>
      <c r="F1071" s="2">
        <v>6100</v>
      </c>
      <c r="G1071" s="2">
        <v>1</v>
      </c>
      <c r="H1071" s="15">
        <f>תקן_מקור[[#This Row],[עלות פריט]]*תקן_מקור[[#This Row],[כמות]]</f>
        <v>6100</v>
      </c>
    </row>
    <row r="1072" spans="1:8" x14ac:dyDescent="0.2">
      <c r="A1072" s="27" t="s">
        <v>274</v>
      </c>
      <c r="B1072" s="1">
        <v>60</v>
      </c>
      <c r="C1072" s="1" t="s">
        <v>72</v>
      </c>
      <c r="D1072" s="1" t="s">
        <v>72</v>
      </c>
      <c r="E1072" s="31" t="s">
        <v>232</v>
      </c>
      <c r="F1072" s="2">
        <v>5000</v>
      </c>
      <c r="G1072" s="2">
        <v>1</v>
      </c>
      <c r="H1072" s="15">
        <f>תקן_מקור[[#This Row],[עלות פריט]]*תקן_מקור[[#This Row],[כמות]]</f>
        <v>5000</v>
      </c>
    </row>
    <row r="1073" spans="1:8" x14ac:dyDescent="0.2">
      <c r="A1073" s="27" t="s">
        <v>274</v>
      </c>
      <c r="B1073" s="1">
        <v>60</v>
      </c>
      <c r="C1073" s="1" t="s">
        <v>73</v>
      </c>
      <c r="D1073" s="1" t="s">
        <v>233</v>
      </c>
      <c r="E1073" s="31" t="s">
        <v>156</v>
      </c>
      <c r="F1073" s="2">
        <v>1000</v>
      </c>
      <c r="G1073" s="1">
        <v>1</v>
      </c>
      <c r="H1073" s="15">
        <f>תקן_מקור[[#This Row],[עלות פריט]]*תקן_מקור[[#This Row],[כמות]]</f>
        <v>1000</v>
      </c>
    </row>
    <row r="1074" spans="1:8" x14ac:dyDescent="0.2">
      <c r="A1074" s="27" t="s">
        <v>274</v>
      </c>
      <c r="B1074" s="1">
        <v>60</v>
      </c>
      <c r="C1074" s="1" t="s">
        <v>73</v>
      </c>
      <c r="D1074" s="1" t="s">
        <v>141</v>
      </c>
      <c r="E1074" s="31" t="s">
        <v>156</v>
      </c>
      <c r="F1074" s="2">
        <v>1000</v>
      </c>
      <c r="G1074" s="1">
        <v>1</v>
      </c>
      <c r="H1074" s="15">
        <f>תקן_מקור[[#This Row],[עלות פריט]]*תקן_מקור[[#This Row],[כמות]]</f>
        <v>1000</v>
      </c>
    </row>
    <row r="1075" spans="1:8" x14ac:dyDescent="0.2">
      <c r="A1075" s="27" t="s">
        <v>274</v>
      </c>
      <c r="B1075" s="1">
        <v>60</v>
      </c>
      <c r="C1075" s="1" t="s">
        <v>73</v>
      </c>
      <c r="D1075" s="1" t="s">
        <v>133</v>
      </c>
      <c r="E1075" s="31" t="s">
        <v>156</v>
      </c>
      <c r="F1075" s="2">
        <v>1000</v>
      </c>
      <c r="G1075" s="2">
        <v>4</v>
      </c>
      <c r="H1075" s="15">
        <f>תקן_מקור[[#This Row],[עלות פריט]]*תקן_מקור[[#This Row],[כמות]]</f>
        <v>4000</v>
      </c>
    </row>
    <row r="1076" spans="1:8" x14ac:dyDescent="0.2">
      <c r="A1076" s="27" t="s">
        <v>274</v>
      </c>
      <c r="B1076" s="1">
        <v>60</v>
      </c>
      <c r="C1076" s="1" t="s">
        <v>73</v>
      </c>
      <c r="D1076" s="1" t="s">
        <v>126</v>
      </c>
      <c r="E1076" s="31" t="s">
        <v>156</v>
      </c>
      <c r="F1076" s="2">
        <v>1000</v>
      </c>
      <c r="G1076" s="1">
        <v>3</v>
      </c>
      <c r="H1076" s="15">
        <f>תקן_מקור[[#This Row],[עלות פריט]]*תקן_מקור[[#This Row],[כמות]]</f>
        <v>3000</v>
      </c>
    </row>
    <row r="1077" spans="1:8" x14ac:dyDescent="0.2">
      <c r="A1077" s="27" t="s">
        <v>274</v>
      </c>
      <c r="B1077" s="1">
        <v>60</v>
      </c>
      <c r="C1077" s="1" t="s">
        <v>73</v>
      </c>
      <c r="D1077" s="1" t="s">
        <v>143</v>
      </c>
      <c r="E1077" s="31" t="s">
        <v>156</v>
      </c>
      <c r="F1077" s="2">
        <v>1000</v>
      </c>
      <c r="G1077" s="1">
        <v>1</v>
      </c>
      <c r="H1077" s="15">
        <f>תקן_מקור[[#This Row],[עלות פריט]]*תקן_מקור[[#This Row],[כמות]]</f>
        <v>1000</v>
      </c>
    </row>
    <row r="1078" spans="1:8" x14ac:dyDescent="0.2">
      <c r="A1078" s="27" t="s">
        <v>274</v>
      </c>
      <c r="B1078" s="1">
        <v>60</v>
      </c>
      <c r="C1078" s="1" t="s">
        <v>73</v>
      </c>
      <c r="D1078" s="1" t="s">
        <v>113</v>
      </c>
      <c r="E1078" s="31" t="s">
        <v>234</v>
      </c>
      <c r="F1078" s="2">
        <v>1500</v>
      </c>
      <c r="G1078" s="2">
        <v>2</v>
      </c>
      <c r="H1078" s="15">
        <f>תקן_מקור[[#This Row],[עלות פריט]]*תקן_מקור[[#This Row],[כמות]]</f>
        <v>3000</v>
      </c>
    </row>
    <row r="1079" spans="1:8" x14ac:dyDescent="0.2">
      <c r="A1079" s="27" t="s">
        <v>274</v>
      </c>
      <c r="B1079" s="1">
        <v>60</v>
      </c>
      <c r="C1079" s="1" t="s">
        <v>73</v>
      </c>
      <c r="D1079" s="1" t="s">
        <v>124</v>
      </c>
      <c r="E1079" s="31" t="s">
        <v>234</v>
      </c>
      <c r="F1079" s="2">
        <v>1500</v>
      </c>
      <c r="G1079" s="2">
        <v>1</v>
      </c>
      <c r="H1079" s="15">
        <f>תקן_מקור[[#This Row],[עלות פריט]]*תקן_מקור[[#This Row],[כמות]]</f>
        <v>1500</v>
      </c>
    </row>
    <row r="1080" spans="1:8" x14ac:dyDescent="0.2">
      <c r="A1080" s="27" t="s">
        <v>274</v>
      </c>
      <c r="B1080" s="1">
        <v>60</v>
      </c>
      <c r="C1080" s="1" t="s">
        <v>73</v>
      </c>
      <c r="D1080" s="1" t="s">
        <v>115</v>
      </c>
      <c r="E1080" s="31" t="s">
        <v>234</v>
      </c>
      <c r="F1080" s="2">
        <v>1500</v>
      </c>
      <c r="G1080" s="2">
        <v>1</v>
      </c>
      <c r="H1080" s="15">
        <f>תקן_מקור[[#This Row],[עלות פריט]]*תקן_מקור[[#This Row],[כמות]]</f>
        <v>1500</v>
      </c>
    </row>
    <row r="1081" spans="1:8" x14ac:dyDescent="0.2">
      <c r="A1081" s="27" t="s">
        <v>274</v>
      </c>
      <c r="B1081" s="1">
        <v>60</v>
      </c>
      <c r="C1081" s="1" t="s">
        <v>73</v>
      </c>
      <c r="D1081" s="1" t="s">
        <v>134</v>
      </c>
      <c r="E1081" s="31" t="s">
        <v>234</v>
      </c>
      <c r="F1081" s="2">
        <v>1500</v>
      </c>
      <c r="G1081" s="1">
        <v>2</v>
      </c>
      <c r="H1081" s="15">
        <f>תקן_מקור[[#This Row],[עלות פריט]]*תקן_מקור[[#This Row],[כמות]]</f>
        <v>3000</v>
      </c>
    </row>
    <row r="1082" spans="1:8" x14ac:dyDescent="0.2">
      <c r="A1082" s="27" t="s">
        <v>274</v>
      </c>
      <c r="B1082" s="1">
        <v>60</v>
      </c>
      <c r="C1082" s="1" t="s">
        <v>73</v>
      </c>
      <c r="D1082" s="29" t="s">
        <v>113</v>
      </c>
      <c r="E1082" s="31" t="s">
        <v>235</v>
      </c>
      <c r="F1082" s="2">
        <v>1500</v>
      </c>
      <c r="G1082" s="1">
        <v>1</v>
      </c>
      <c r="H1082" s="15">
        <f>תקן_מקור[[#This Row],[עלות פריט]]*תקן_מקור[[#This Row],[כמות]]</f>
        <v>1500</v>
      </c>
    </row>
    <row r="1083" spans="1:8" x14ac:dyDescent="0.2">
      <c r="A1083" s="27" t="s">
        <v>274</v>
      </c>
      <c r="B1083" s="1">
        <v>60</v>
      </c>
      <c r="C1083" s="1" t="s">
        <v>73</v>
      </c>
      <c r="D1083" s="1" t="s">
        <v>236</v>
      </c>
      <c r="E1083" s="31" t="s">
        <v>237</v>
      </c>
      <c r="F1083" s="2">
        <v>1000</v>
      </c>
      <c r="G1083" s="1">
        <v>2</v>
      </c>
      <c r="H1083" s="15">
        <f>תקן_מקור[[#This Row],[עלות פריט]]*תקן_מקור[[#This Row],[כמות]]</f>
        <v>2000</v>
      </c>
    </row>
    <row r="1084" spans="1:8" x14ac:dyDescent="0.2">
      <c r="A1084" s="27" t="s">
        <v>274</v>
      </c>
      <c r="B1084" s="1">
        <v>60</v>
      </c>
      <c r="C1084" s="1" t="s">
        <v>73</v>
      </c>
      <c r="D1084" s="1" t="s">
        <v>116</v>
      </c>
      <c r="E1084" s="31" t="s">
        <v>237</v>
      </c>
      <c r="F1084" s="2">
        <v>1000</v>
      </c>
      <c r="G1084" s="1">
        <v>1</v>
      </c>
      <c r="H1084" s="15">
        <f>תקן_מקור[[#This Row],[עלות פריט]]*תקן_מקור[[#This Row],[כמות]]</f>
        <v>1000</v>
      </c>
    </row>
    <row r="1085" spans="1:8" ht="15" customHeight="1" x14ac:dyDescent="0.2">
      <c r="A1085" s="27" t="s">
        <v>274</v>
      </c>
      <c r="B1085" s="1">
        <v>60</v>
      </c>
      <c r="C1085" s="1" t="s">
        <v>73</v>
      </c>
      <c r="D1085" s="1" t="s">
        <v>113</v>
      </c>
      <c r="E1085" s="31" t="s">
        <v>238</v>
      </c>
      <c r="F1085" s="2">
        <v>1200</v>
      </c>
      <c r="G1085" s="2">
        <v>1</v>
      </c>
      <c r="H1085" s="15">
        <f>תקן_מקור[[#This Row],[עלות פריט]]*תקן_מקור[[#This Row],[כמות]]</f>
        <v>1200</v>
      </c>
    </row>
    <row r="1086" spans="1:8" x14ac:dyDescent="0.2">
      <c r="A1086" s="27" t="s">
        <v>274</v>
      </c>
      <c r="B1086" s="1">
        <v>60</v>
      </c>
      <c r="C1086" s="1" t="s">
        <v>73</v>
      </c>
      <c r="D1086" s="1" t="s">
        <v>115</v>
      </c>
      <c r="E1086" s="31" t="s">
        <v>238</v>
      </c>
      <c r="F1086" s="2">
        <v>1200</v>
      </c>
      <c r="G1086" s="2">
        <v>1</v>
      </c>
      <c r="H1086" s="15">
        <f>תקן_מקור[[#This Row],[עלות פריט]]*תקן_מקור[[#This Row],[כמות]]</f>
        <v>1200</v>
      </c>
    </row>
    <row r="1087" spans="1:8" x14ac:dyDescent="0.2">
      <c r="A1087" s="27" t="s">
        <v>274</v>
      </c>
      <c r="B1087" s="1">
        <v>60</v>
      </c>
      <c r="C1087" s="1" t="s">
        <v>73</v>
      </c>
      <c r="D1087" s="1" t="s">
        <v>134</v>
      </c>
      <c r="E1087" s="31" t="s">
        <v>239</v>
      </c>
      <c r="F1087" s="2">
        <v>400</v>
      </c>
      <c r="G1087" s="2">
        <v>1</v>
      </c>
      <c r="H1087" s="15">
        <f>תקן_מקור[[#This Row],[עלות פריט]]*תקן_מקור[[#This Row],[כמות]]</f>
        <v>400</v>
      </c>
    </row>
    <row r="1088" spans="1:8" x14ac:dyDescent="0.2">
      <c r="A1088" s="27" t="s">
        <v>274</v>
      </c>
      <c r="B1088" s="1">
        <v>60</v>
      </c>
      <c r="C1088" s="1" t="s">
        <v>73</v>
      </c>
      <c r="D1088" s="1" t="s">
        <v>133</v>
      </c>
      <c r="E1088" s="31" t="s">
        <v>157</v>
      </c>
      <c r="F1088" s="2">
        <v>2500</v>
      </c>
      <c r="G1088" s="2">
        <v>1</v>
      </c>
      <c r="H1088" s="15">
        <f>תקן_מקור[[#This Row],[עלות פריט]]*תקן_מקור[[#This Row],[כמות]]</f>
        <v>2500</v>
      </c>
    </row>
    <row r="1089" spans="1:8" x14ac:dyDescent="0.2">
      <c r="A1089" s="27" t="s">
        <v>274</v>
      </c>
      <c r="B1089" s="1">
        <v>60</v>
      </c>
      <c r="C1089" s="1" t="s">
        <v>73</v>
      </c>
      <c r="D1089" s="1" t="s">
        <v>134</v>
      </c>
      <c r="E1089" s="31" t="s">
        <v>157</v>
      </c>
      <c r="F1089" s="2">
        <v>2500</v>
      </c>
      <c r="G1089" s="2">
        <v>2</v>
      </c>
      <c r="H1089" s="15">
        <f>תקן_מקור[[#This Row],[עלות פריט]]*תקן_מקור[[#This Row],[כמות]]</f>
        <v>5000</v>
      </c>
    </row>
    <row r="1090" spans="1:8" x14ac:dyDescent="0.2">
      <c r="A1090" s="27" t="s">
        <v>274</v>
      </c>
      <c r="B1090" s="1">
        <v>60</v>
      </c>
      <c r="C1090" s="1" t="s">
        <v>73</v>
      </c>
      <c r="D1090" s="1" t="s">
        <v>113</v>
      </c>
      <c r="E1090" s="31" t="s">
        <v>240</v>
      </c>
      <c r="F1090" s="2">
        <v>900</v>
      </c>
      <c r="G1090" s="2">
        <v>1</v>
      </c>
      <c r="H1090" s="15">
        <f>תקן_מקור[[#This Row],[עלות פריט]]*תקן_מקור[[#This Row],[כמות]]</f>
        <v>900</v>
      </c>
    </row>
    <row r="1091" spans="1:8" x14ac:dyDescent="0.2">
      <c r="A1091" s="27" t="s">
        <v>274</v>
      </c>
      <c r="B1091" s="1">
        <v>60</v>
      </c>
      <c r="C1091" s="1" t="s">
        <v>73</v>
      </c>
      <c r="D1091" s="1" t="s">
        <v>134</v>
      </c>
      <c r="E1091" s="31" t="s">
        <v>240</v>
      </c>
      <c r="F1091" s="2">
        <v>900</v>
      </c>
      <c r="G1091" s="2">
        <v>1</v>
      </c>
      <c r="H1091" s="15">
        <f>תקן_מקור[[#This Row],[עלות פריט]]*תקן_מקור[[#This Row],[כמות]]</f>
        <v>900</v>
      </c>
    </row>
    <row r="1092" spans="1:8" x14ac:dyDescent="0.2">
      <c r="A1092" s="27" t="s">
        <v>274</v>
      </c>
      <c r="B1092" s="1">
        <v>60</v>
      </c>
      <c r="C1092" s="1" t="s">
        <v>73</v>
      </c>
      <c r="D1092" s="1" t="s">
        <v>120</v>
      </c>
      <c r="E1092" s="32" t="s">
        <v>241</v>
      </c>
      <c r="F1092" s="2">
        <v>1500</v>
      </c>
      <c r="G1092" s="2">
        <v>2</v>
      </c>
      <c r="H1092" s="15">
        <f>תקן_מקור[[#This Row],[עלות פריט]]*תקן_מקור[[#This Row],[כמות]]</f>
        <v>3000</v>
      </c>
    </row>
    <row r="1093" spans="1:8" x14ac:dyDescent="0.2">
      <c r="A1093" s="27" t="s">
        <v>274</v>
      </c>
      <c r="B1093" s="1">
        <v>60</v>
      </c>
      <c r="C1093" s="1" t="s">
        <v>73</v>
      </c>
      <c r="D1093" s="1" t="s">
        <v>133</v>
      </c>
      <c r="E1093" s="31" t="s">
        <v>241</v>
      </c>
      <c r="F1093" s="2">
        <v>1500</v>
      </c>
      <c r="G1093" s="2">
        <v>2</v>
      </c>
      <c r="H1093" s="15">
        <f>תקן_מקור[[#This Row],[עלות פריט]]*תקן_מקור[[#This Row],[כמות]]</f>
        <v>3000</v>
      </c>
    </row>
    <row r="1094" spans="1:8" x14ac:dyDescent="0.2">
      <c r="A1094" s="27" t="s">
        <v>274</v>
      </c>
      <c r="B1094" s="1">
        <v>60</v>
      </c>
      <c r="C1094" s="1" t="s">
        <v>73</v>
      </c>
      <c r="D1094" s="1" t="s">
        <v>128</v>
      </c>
      <c r="E1094" s="31" t="s">
        <v>242</v>
      </c>
      <c r="F1094" s="2">
        <v>350</v>
      </c>
      <c r="G1094" s="2">
        <v>2</v>
      </c>
      <c r="H1094" s="15">
        <f>תקן_מקור[[#This Row],[עלות פריט]]*תקן_מקור[[#This Row],[כמות]]</f>
        <v>700</v>
      </c>
    </row>
    <row r="1095" spans="1:8" x14ac:dyDescent="0.2">
      <c r="A1095" s="27" t="s">
        <v>274</v>
      </c>
      <c r="B1095" s="1">
        <v>60</v>
      </c>
      <c r="C1095" s="1" t="s">
        <v>73</v>
      </c>
      <c r="D1095" s="1" t="s">
        <v>113</v>
      </c>
      <c r="E1095" s="31" t="s">
        <v>243</v>
      </c>
      <c r="F1095" s="2">
        <v>15000</v>
      </c>
      <c r="G1095" s="2">
        <v>1</v>
      </c>
      <c r="H1095" s="15">
        <f>תקן_מקור[[#This Row],[עלות פריט]]*תקן_מקור[[#This Row],[כמות]]</f>
        <v>15000</v>
      </c>
    </row>
    <row r="1096" spans="1:8" x14ac:dyDescent="0.2">
      <c r="A1096" s="27" t="s">
        <v>274</v>
      </c>
      <c r="B1096" s="1">
        <v>60</v>
      </c>
      <c r="C1096" s="1" t="s">
        <v>73</v>
      </c>
      <c r="D1096" s="1" t="s">
        <v>69</v>
      </c>
      <c r="E1096" s="31" t="s">
        <v>244</v>
      </c>
      <c r="F1096" s="2">
        <v>375</v>
      </c>
      <c r="G1096" s="2">
        <v>30</v>
      </c>
      <c r="H1096" s="15">
        <f>תקן_מקור[[#This Row],[עלות פריט]]*תקן_מקור[[#This Row],[כמות]]</f>
        <v>11250</v>
      </c>
    </row>
    <row r="1097" spans="1:8" x14ac:dyDescent="0.2">
      <c r="A1097" s="27" t="s">
        <v>274</v>
      </c>
      <c r="B1097" s="1">
        <v>60</v>
      </c>
      <c r="C1097" s="1" t="s">
        <v>73</v>
      </c>
      <c r="D1097" s="1" t="s">
        <v>141</v>
      </c>
      <c r="E1097" s="31" t="s">
        <v>245</v>
      </c>
      <c r="F1097" s="2">
        <v>600</v>
      </c>
      <c r="G1097" s="1">
        <v>2</v>
      </c>
      <c r="H1097" s="15">
        <f>תקן_מקור[[#This Row],[עלות פריט]]*תקן_מקור[[#This Row],[כמות]]</f>
        <v>1200</v>
      </c>
    </row>
    <row r="1098" spans="1:8" x14ac:dyDescent="0.2">
      <c r="A1098" s="27" t="s">
        <v>274</v>
      </c>
      <c r="B1098" s="1">
        <v>60</v>
      </c>
      <c r="C1098" s="1" t="s">
        <v>73</v>
      </c>
      <c r="D1098" s="1" t="s">
        <v>133</v>
      </c>
      <c r="E1098" s="31" t="s">
        <v>245</v>
      </c>
      <c r="F1098" s="2">
        <v>600</v>
      </c>
      <c r="G1098" s="2">
        <v>4</v>
      </c>
      <c r="H1098" s="15">
        <f>תקן_מקור[[#This Row],[עלות פריט]]*תקן_מקור[[#This Row],[כמות]]</f>
        <v>2400</v>
      </c>
    </row>
    <row r="1099" spans="1:8" x14ac:dyDescent="0.2">
      <c r="A1099" s="27" t="s">
        <v>274</v>
      </c>
      <c r="B1099" s="1">
        <v>60</v>
      </c>
      <c r="C1099" s="1" t="s">
        <v>73</v>
      </c>
      <c r="D1099" s="1" t="s">
        <v>126</v>
      </c>
      <c r="E1099" s="31" t="s">
        <v>245</v>
      </c>
      <c r="F1099" s="2">
        <v>600</v>
      </c>
      <c r="G1099" s="1">
        <v>6</v>
      </c>
      <c r="H1099" s="15">
        <f>תקן_מקור[[#This Row],[עלות פריט]]*תקן_מקור[[#This Row],[כמות]]</f>
        <v>3600</v>
      </c>
    </row>
    <row r="1100" spans="1:8" x14ac:dyDescent="0.2">
      <c r="A1100" s="27" t="s">
        <v>274</v>
      </c>
      <c r="B1100" s="1">
        <v>60</v>
      </c>
      <c r="C1100" s="1" t="s">
        <v>73</v>
      </c>
      <c r="D1100" s="1" t="s">
        <v>113</v>
      </c>
      <c r="E1100" s="31" t="s">
        <v>246</v>
      </c>
      <c r="F1100" s="2">
        <v>800</v>
      </c>
      <c r="G1100" s="2">
        <v>1</v>
      </c>
      <c r="H1100" s="15">
        <f>תקן_מקור[[#This Row],[עלות פריט]]*תקן_מקור[[#This Row],[כמות]]</f>
        <v>800</v>
      </c>
    </row>
    <row r="1101" spans="1:8" x14ac:dyDescent="0.2">
      <c r="A1101" s="27" t="s">
        <v>274</v>
      </c>
      <c r="B1101" s="1">
        <v>60</v>
      </c>
      <c r="C1101" s="1" t="s">
        <v>73</v>
      </c>
      <c r="D1101" s="1" t="s">
        <v>124</v>
      </c>
      <c r="E1101" s="31" t="s">
        <v>246</v>
      </c>
      <c r="F1101" s="2">
        <v>1400</v>
      </c>
      <c r="G1101" s="1">
        <v>1</v>
      </c>
      <c r="H1101" s="15">
        <f>תקן_מקור[[#This Row],[עלות פריט]]*תקן_מקור[[#This Row],[כמות]]</f>
        <v>1400</v>
      </c>
    </row>
    <row r="1102" spans="1:8" x14ac:dyDescent="0.2">
      <c r="A1102" s="27" t="s">
        <v>274</v>
      </c>
      <c r="B1102" s="1">
        <v>60</v>
      </c>
      <c r="C1102" s="1" t="s">
        <v>73</v>
      </c>
      <c r="D1102" s="1" t="s">
        <v>134</v>
      </c>
      <c r="E1102" s="31" t="s">
        <v>246</v>
      </c>
      <c r="F1102" s="2">
        <v>800</v>
      </c>
      <c r="G1102" s="1">
        <v>2</v>
      </c>
      <c r="H1102" s="15">
        <f>תקן_מקור[[#This Row],[עלות פריט]]*תקן_מקור[[#This Row],[כמות]]</f>
        <v>1600</v>
      </c>
    </row>
    <row r="1103" spans="1:8" x14ac:dyDescent="0.2">
      <c r="A1103" s="27" t="s">
        <v>274</v>
      </c>
      <c r="B1103" s="1">
        <v>60</v>
      </c>
      <c r="C1103" s="1" t="s">
        <v>73</v>
      </c>
      <c r="D1103" s="1" t="s">
        <v>143</v>
      </c>
      <c r="E1103" s="31" t="s">
        <v>246</v>
      </c>
      <c r="F1103" s="2">
        <v>1200</v>
      </c>
      <c r="G1103" s="1">
        <v>1</v>
      </c>
      <c r="H1103" s="15">
        <f>תקן_מקור[[#This Row],[עלות פריט]]*תקן_מקור[[#This Row],[כמות]]</f>
        <v>1200</v>
      </c>
    </row>
    <row r="1104" spans="1:8" x14ac:dyDescent="0.2">
      <c r="A1104" s="27" t="s">
        <v>274</v>
      </c>
      <c r="B1104" s="1">
        <v>60</v>
      </c>
      <c r="C1104" s="1" t="s">
        <v>73</v>
      </c>
      <c r="D1104" s="1" t="s">
        <v>120</v>
      </c>
      <c r="E1104" s="32" t="s">
        <v>247</v>
      </c>
      <c r="F1104" s="2">
        <v>750</v>
      </c>
      <c r="G1104" s="2">
        <v>6</v>
      </c>
      <c r="H1104" s="15">
        <f>תקן_מקור[[#This Row],[עלות פריט]]*תקן_מקור[[#This Row],[כמות]]</f>
        <v>4500</v>
      </c>
    </row>
    <row r="1105" spans="1:8" x14ac:dyDescent="0.2">
      <c r="A1105" s="27" t="s">
        <v>274</v>
      </c>
      <c r="B1105" s="1">
        <v>60</v>
      </c>
      <c r="C1105" s="1" t="s">
        <v>73</v>
      </c>
      <c r="D1105" s="1" t="s">
        <v>233</v>
      </c>
      <c r="E1105" s="31" t="s">
        <v>248</v>
      </c>
      <c r="F1105" s="2">
        <v>2000</v>
      </c>
      <c r="G1105" s="1">
        <v>2</v>
      </c>
      <c r="H1105" s="15">
        <f>תקן_מקור[[#This Row],[עלות פריט]]*תקן_מקור[[#This Row],[כמות]]</f>
        <v>4000</v>
      </c>
    </row>
    <row r="1106" spans="1:8" x14ac:dyDescent="0.2">
      <c r="A1106" s="27" t="s">
        <v>274</v>
      </c>
      <c r="B1106" s="1">
        <v>60</v>
      </c>
      <c r="C1106" s="1" t="s">
        <v>73</v>
      </c>
      <c r="D1106" s="1" t="s">
        <v>233</v>
      </c>
      <c r="E1106" s="31" t="s">
        <v>249</v>
      </c>
      <c r="F1106" s="2">
        <v>4000</v>
      </c>
      <c r="G1106" s="1">
        <v>1</v>
      </c>
      <c r="H1106" s="15">
        <f>תקן_מקור[[#This Row],[עלות פריט]]*תקן_מקור[[#This Row],[כמות]]</f>
        <v>4000</v>
      </c>
    </row>
    <row r="1107" spans="1:8" x14ac:dyDescent="0.2">
      <c r="A1107" s="27" t="s">
        <v>274</v>
      </c>
      <c r="B1107" s="1">
        <v>60</v>
      </c>
      <c r="C1107" s="1" t="s">
        <v>73</v>
      </c>
      <c r="D1107" s="1" t="s">
        <v>131</v>
      </c>
      <c r="E1107" s="31" t="s">
        <v>250</v>
      </c>
      <c r="F1107" s="2">
        <v>650</v>
      </c>
      <c r="G1107" s="2">
        <v>60</v>
      </c>
      <c r="H1107" s="15">
        <f>תקן_מקור[[#This Row],[עלות פריט]]*תקן_מקור[[#This Row],[כמות]]</f>
        <v>39000</v>
      </c>
    </row>
    <row r="1108" spans="1:8" x14ac:dyDescent="0.2">
      <c r="A1108" s="27" t="s">
        <v>274</v>
      </c>
      <c r="B1108" s="1">
        <v>60</v>
      </c>
      <c r="C1108" s="1" t="s">
        <v>73</v>
      </c>
      <c r="D1108" s="29" t="s">
        <v>69</v>
      </c>
      <c r="E1108" s="31" t="s">
        <v>251</v>
      </c>
      <c r="F1108" s="2">
        <v>1200</v>
      </c>
      <c r="G1108" s="1">
        <v>1</v>
      </c>
      <c r="H1108" s="15">
        <f>תקן_מקור[[#This Row],[עלות פריט]]*תקן_מקור[[#This Row],[כמות]]</f>
        <v>1200</v>
      </c>
    </row>
    <row r="1109" spans="1:8" x14ac:dyDescent="0.2">
      <c r="A1109" s="27" t="s">
        <v>274</v>
      </c>
      <c r="B1109" s="1">
        <v>60</v>
      </c>
      <c r="C1109" s="1" t="s">
        <v>73</v>
      </c>
      <c r="D1109" s="1" t="s">
        <v>122</v>
      </c>
      <c r="E1109" s="31" t="s">
        <v>252</v>
      </c>
      <c r="F1109" s="2">
        <v>200</v>
      </c>
      <c r="G1109" s="2">
        <v>8</v>
      </c>
      <c r="H1109" s="15">
        <f>תקן_מקור[[#This Row],[עלות פריט]]*תקן_מקור[[#This Row],[כמות]]</f>
        <v>1600</v>
      </c>
    </row>
    <row r="1110" spans="1:8" x14ac:dyDescent="0.2">
      <c r="A1110" s="27" t="s">
        <v>274</v>
      </c>
      <c r="B1110" s="1">
        <v>60</v>
      </c>
      <c r="C1110" s="1" t="s">
        <v>73</v>
      </c>
      <c r="D1110" s="1" t="s">
        <v>124</v>
      </c>
      <c r="E1110" s="31" t="s">
        <v>253</v>
      </c>
      <c r="F1110" s="2">
        <v>450</v>
      </c>
      <c r="G1110" s="2">
        <v>3</v>
      </c>
      <c r="H1110" s="15">
        <f>תקן_מקור[[#This Row],[עלות פריט]]*תקן_מקור[[#This Row],[כמות]]</f>
        <v>1350</v>
      </c>
    </row>
    <row r="1111" spans="1:8" x14ac:dyDescent="0.2">
      <c r="A1111" s="27" t="s">
        <v>274</v>
      </c>
      <c r="B1111" s="1">
        <v>60</v>
      </c>
      <c r="C1111" s="1" t="s">
        <v>73</v>
      </c>
      <c r="D1111" s="1" t="s">
        <v>115</v>
      </c>
      <c r="E1111" s="31" t="s">
        <v>254</v>
      </c>
      <c r="F1111" s="2">
        <v>1200</v>
      </c>
      <c r="G1111" s="2">
        <v>1</v>
      </c>
      <c r="H1111" s="15">
        <f>תקן_מקור[[#This Row],[עלות פריט]]*תקן_מקור[[#This Row],[כמות]]</f>
        <v>1200</v>
      </c>
    </row>
    <row r="1112" spans="1:8" x14ac:dyDescent="0.2">
      <c r="A1112" s="27" t="s">
        <v>274</v>
      </c>
      <c r="B1112" s="1">
        <v>60</v>
      </c>
      <c r="C1112" s="1" t="s">
        <v>73</v>
      </c>
      <c r="D1112" s="1" t="s">
        <v>120</v>
      </c>
      <c r="E1112" s="32" t="s">
        <v>162</v>
      </c>
      <c r="F1112" s="2">
        <v>450</v>
      </c>
      <c r="G1112" s="2">
        <v>6</v>
      </c>
      <c r="H1112" s="15">
        <f>תקן_מקור[[#This Row],[עלות פריט]]*תקן_מקור[[#This Row],[כמות]]</f>
        <v>2700</v>
      </c>
    </row>
    <row r="1113" spans="1:8" x14ac:dyDescent="0.2">
      <c r="A1113" s="27" t="s">
        <v>274</v>
      </c>
      <c r="B1113" s="1">
        <v>60</v>
      </c>
      <c r="C1113" s="1" t="s">
        <v>73</v>
      </c>
      <c r="D1113" s="1" t="s">
        <v>113</v>
      </c>
      <c r="E1113" s="31" t="s">
        <v>162</v>
      </c>
      <c r="F1113" s="2">
        <v>450</v>
      </c>
      <c r="G1113" s="2">
        <v>2</v>
      </c>
      <c r="H1113" s="15">
        <f>תקן_מקור[[#This Row],[עלות פריט]]*תקן_מקור[[#This Row],[כמות]]</f>
        <v>900</v>
      </c>
    </row>
    <row r="1114" spans="1:8" x14ac:dyDescent="0.2">
      <c r="A1114" s="27" t="s">
        <v>274</v>
      </c>
      <c r="B1114" s="1">
        <v>60</v>
      </c>
      <c r="C1114" s="1" t="s">
        <v>73</v>
      </c>
      <c r="D1114" s="1" t="s">
        <v>115</v>
      </c>
      <c r="E1114" s="31" t="s">
        <v>162</v>
      </c>
      <c r="F1114" s="2">
        <v>450</v>
      </c>
      <c r="G1114" s="2">
        <v>2</v>
      </c>
      <c r="H1114" s="15">
        <f>תקן_מקור[[#This Row],[עלות פריט]]*תקן_מקור[[#This Row],[כמות]]</f>
        <v>900</v>
      </c>
    </row>
    <row r="1115" spans="1:8" x14ac:dyDescent="0.2">
      <c r="A1115" s="27" t="s">
        <v>274</v>
      </c>
      <c r="B1115" s="1">
        <v>60</v>
      </c>
      <c r="C1115" s="1" t="s">
        <v>73</v>
      </c>
      <c r="D1115" s="1" t="s">
        <v>133</v>
      </c>
      <c r="E1115" s="31" t="s">
        <v>162</v>
      </c>
      <c r="F1115" s="2">
        <v>450</v>
      </c>
      <c r="G1115" s="2">
        <v>60</v>
      </c>
      <c r="H1115" s="15">
        <f>תקן_מקור[[#This Row],[עלות פריט]]*תקן_מקור[[#This Row],[כמות]]</f>
        <v>27000</v>
      </c>
    </row>
    <row r="1116" spans="1:8" x14ac:dyDescent="0.2">
      <c r="A1116" s="27" t="s">
        <v>274</v>
      </c>
      <c r="B1116" s="1">
        <v>60</v>
      </c>
      <c r="C1116" s="1" t="s">
        <v>73</v>
      </c>
      <c r="D1116" s="1" t="s">
        <v>134</v>
      </c>
      <c r="E1116" s="31" t="s">
        <v>162</v>
      </c>
      <c r="F1116" s="2">
        <v>450</v>
      </c>
      <c r="G1116" s="1">
        <v>12</v>
      </c>
      <c r="H1116" s="15">
        <f>תקן_מקור[[#This Row],[עלות פריט]]*תקן_מקור[[#This Row],[כמות]]</f>
        <v>5400</v>
      </c>
    </row>
    <row r="1117" spans="1:8" x14ac:dyDescent="0.2">
      <c r="A1117" s="27" t="s">
        <v>274</v>
      </c>
      <c r="B1117" s="1">
        <v>60</v>
      </c>
      <c r="C1117" s="1" t="s">
        <v>73</v>
      </c>
      <c r="D1117" s="1" t="s">
        <v>128</v>
      </c>
      <c r="E1117" s="31" t="s">
        <v>255</v>
      </c>
      <c r="F1117" s="2">
        <v>1200</v>
      </c>
      <c r="G1117" s="2">
        <v>2</v>
      </c>
      <c r="H1117" s="15">
        <f>תקן_מקור[[#This Row],[עלות פריט]]*תקן_מקור[[#This Row],[כמות]]</f>
        <v>2400</v>
      </c>
    </row>
    <row r="1118" spans="1:8" x14ac:dyDescent="0.2">
      <c r="A1118" s="27" t="s">
        <v>274</v>
      </c>
      <c r="B1118" s="1">
        <v>60</v>
      </c>
      <c r="C1118" s="1" t="s">
        <v>73</v>
      </c>
      <c r="D1118" s="29" t="s">
        <v>69</v>
      </c>
      <c r="E1118" s="31" t="s">
        <v>256</v>
      </c>
      <c r="F1118" s="2">
        <v>800</v>
      </c>
      <c r="G1118" s="1">
        <v>2</v>
      </c>
      <c r="H1118" s="15">
        <f>תקן_מקור[[#This Row],[עלות פריט]]*תקן_מקור[[#This Row],[כמות]]</f>
        <v>1600</v>
      </c>
    </row>
    <row r="1119" spans="1:8" x14ac:dyDescent="0.2">
      <c r="A1119" s="27" t="s">
        <v>274</v>
      </c>
      <c r="B1119" s="1">
        <v>60</v>
      </c>
      <c r="C1119" s="1" t="s">
        <v>73</v>
      </c>
      <c r="D1119" s="1" t="s">
        <v>128</v>
      </c>
      <c r="E1119" s="31" t="s">
        <v>257</v>
      </c>
      <c r="F1119" s="2">
        <v>350</v>
      </c>
      <c r="G1119" s="2">
        <v>2</v>
      </c>
      <c r="H1119" s="15">
        <f>תקן_מקור[[#This Row],[עלות פריט]]*תקן_מקור[[#This Row],[כמות]]</f>
        <v>700</v>
      </c>
    </row>
    <row r="1120" spans="1:8" x14ac:dyDescent="0.2">
      <c r="A1120" s="27" t="s">
        <v>274</v>
      </c>
      <c r="B1120" s="1">
        <v>60</v>
      </c>
      <c r="C1120" s="1" t="s">
        <v>73</v>
      </c>
      <c r="D1120" s="1" t="s">
        <v>233</v>
      </c>
      <c r="E1120" s="31" t="s">
        <v>258</v>
      </c>
      <c r="F1120" s="2">
        <v>1500</v>
      </c>
      <c r="G1120" s="1">
        <v>1</v>
      </c>
      <c r="H1120" s="15">
        <f>תקן_מקור[[#This Row],[עלות פריט]]*תקן_מקור[[#This Row],[כמות]]</f>
        <v>1500</v>
      </c>
    </row>
    <row r="1121" spans="1:8" x14ac:dyDescent="0.2">
      <c r="A1121" s="27" t="s">
        <v>274</v>
      </c>
      <c r="B1121" s="1">
        <v>60</v>
      </c>
      <c r="C1121" s="1" t="s">
        <v>73</v>
      </c>
      <c r="D1121" s="1" t="s">
        <v>134</v>
      </c>
      <c r="E1121" s="31" t="s">
        <v>259</v>
      </c>
      <c r="F1121" s="2">
        <v>6000</v>
      </c>
      <c r="G1121" s="2">
        <v>1</v>
      </c>
      <c r="H1121" s="15">
        <f>תקן_מקור[[#This Row],[עלות פריט]]*תקן_מקור[[#This Row],[כמות]]</f>
        <v>6000</v>
      </c>
    </row>
    <row r="1122" spans="1:8" x14ac:dyDescent="0.2">
      <c r="A1122" s="27" t="s">
        <v>274</v>
      </c>
      <c r="B1122" s="1">
        <v>60</v>
      </c>
      <c r="C1122" s="1" t="s">
        <v>73</v>
      </c>
      <c r="D1122" s="1" t="s">
        <v>128</v>
      </c>
      <c r="E1122" s="31" t="s">
        <v>168</v>
      </c>
      <c r="F1122" s="2">
        <v>250</v>
      </c>
      <c r="G1122" s="2">
        <v>2</v>
      </c>
      <c r="H1122" s="15">
        <f>תקן_מקור[[#This Row],[עלות פריט]]*תקן_מקור[[#This Row],[כמות]]</f>
        <v>500</v>
      </c>
    </row>
    <row r="1123" spans="1:8" x14ac:dyDescent="0.2">
      <c r="A1123" s="27" t="s">
        <v>274</v>
      </c>
      <c r="B1123" s="1">
        <v>60</v>
      </c>
      <c r="C1123" s="1" t="s">
        <v>73</v>
      </c>
      <c r="D1123" s="1" t="s">
        <v>133</v>
      </c>
      <c r="E1123" s="31" t="s">
        <v>275</v>
      </c>
      <c r="F1123" s="2">
        <v>6000</v>
      </c>
      <c r="G1123" s="2">
        <v>1</v>
      </c>
      <c r="H1123" s="15">
        <f>תקן_מקור[[#This Row],[עלות פריט]]*תקן_מקור[[#This Row],[כמות]]</f>
        <v>6000</v>
      </c>
    </row>
    <row r="1124" spans="1:8" x14ac:dyDescent="0.2">
      <c r="A1124" s="27" t="s">
        <v>274</v>
      </c>
      <c r="B1124" s="1">
        <v>60</v>
      </c>
      <c r="C1124" s="1" t="s">
        <v>73</v>
      </c>
      <c r="D1124" s="1" t="s">
        <v>236</v>
      </c>
      <c r="E1124" s="31" t="s">
        <v>260</v>
      </c>
      <c r="F1124" s="2">
        <v>1200</v>
      </c>
      <c r="G1124" s="1">
        <v>1</v>
      </c>
      <c r="H1124" s="15">
        <f>תקן_מקור[[#This Row],[עלות פריט]]*תקן_מקור[[#This Row],[כמות]]</f>
        <v>1200</v>
      </c>
    </row>
    <row r="1125" spans="1:8" x14ac:dyDescent="0.2">
      <c r="A1125" s="27" t="s">
        <v>274</v>
      </c>
      <c r="B1125" s="1">
        <v>60</v>
      </c>
      <c r="C1125" s="1" t="s">
        <v>73</v>
      </c>
      <c r="D1125" s="1" t="s">
        <v>116</v>
      </c>
      <c r="E1125" s="31" t="s">
        <v>260</v>
      </c>
      <c r="F1125" s="2">
        <v>1200</v>
      </c>
      <c r="G1125" s="2">
        <v>1</v>
      </c>
      <c r="H1125" s="15">
        <f>תקן_מקור[[#This Row],[עלות פריט]]*תקן_מקור[[#This Row],[כמות]]</f>
        <v>1200</v>
      </c>
    </row>
    <row r="1126" spans="1:8" x14ac:dyDescent="0.2">
      <c r="A1126" s="27" t="s">
        <v>274</v>
      </c>
      <c r="B1126" s="1">
        <v>60</v>
      </c>
      <c r="C1126" s="1" t="s">
        <v>73</v>
      </c>
      <c r="D1126" s="1" t="s">
        <v>122</v>
      </c>
      <c r="E1126" s="31" t="s">
        <v>261</v>
      </c>
      <c r="F1126" s="2">
        <v>1650</v>
      </c>
      <c r="G1126" s="2">
        <v>2</v>
      </c>
      <c r="H1126" s="15">
        <f>תקן_מקור[[#This Row],[עלות פריט]]*תקן_מקור[[#This Row],[כמות]]</f>
        <v>3300</v>
      </c>
    </row>
    <row r="1127" spans="1:8" x14ac:dyDescent="0.2">
      <c r="A1127" s="27" t="s">
        <v>274</v>
      </c>
      <c r="B1127" s="1">
        <v>60</v>
      </c>
      <c r="C1127" s="1" t="s">
        <v>73</v>
      </c>
      <c r="D1127" s="1" t="s">
        <v>128</v>
      </c>
      <c r="E1127" s="31" t="s">
        <v>262</v>
      </c>
      <c r="F1127" s="2">
        <v>600</v>
      </c>
      <c r="G1127" s="2">
        <v>2</v>
      </c>
      <c r="H1127" s="15">
        <f>תקן_מקור[[#This Row],[עלות פריט]]*תקן_מקור[[#This Row],[כמות]]</f>
        <v>1200</v>
      </c>
    </row>
    <row r="1128" spans="1:8" x14ac:dyDescent="0.2">
      <c r="A1128" s="27" t="s">
        <v>274</v>
      </c>
      <c r="B1128" s="1">
        <v>60</v>
      </c>
      <c r="C1128" s="1" t="s">
        <v>73</v>
      </c>
      <c r="D1128" s="1" t="s">
        <v>113</v>
      </c>
      <c r="E1128" s="31" t="s">
        <v>263</v>
      </c>
      <c r="F1128" s="2">
        <v>1100</v>
      </c>
      <c r="G1128" s="2">
        <v>1</v>
      </c>
      <c r="H1128" s="15">
        <f>תקן_מקור[[#This Row],[עלות פריט]]*תקן_מקור[[#This Row],[כמות]]</f>
        <v>1100</v>
      </c>
    </row>
    <row r="1129" spans="1:8" x14ac:dyDescent="0.2">
      <c r="A1129" s="27" t="s">
        <v>274</v>
      </c>
      <c r="B1129" s="1">
        <v>60</v>
      </c>
      <c r="C1129" s="1" t="s">
        <v>73</v>
      </c>
      <c r="D1129" s="1" t="s">
        <v>233</v>
      </c>
      <c r="E1129" s="31" t="s">
        <v>264</v>
      </c>
      <c r="F1129" s="2">
        <v>700</v>
      </c>
      <c r="G1129" s="1">
        <v>1</v>
      </c>
      <c r="H1129" s="15">
        <f>תקן_מקור[[#This Row],[עלות פריט]]*תקן_מקור[[#This Row],[כמות]]</f>
        <v>700</v>
      </c>
    </row>
    <row r="1130" spans="1:8" x14ac:dyDescent="0.2">
      <c r="A1130" s="27" t="s">
        <v>274</v>
      </c>
      <c r="B1130" s="1">
        <v>60</v>
      </c>
      <c r="C1130" s="1" t="s">
        <v>73</v>
      </c>
      <c r="D1130" s="1" t="s">
        <v>134</v>
      </c>
      <c r="E1130" s="31" t="s">
        <v>264</v>
      </c>
      <c r="F1130" s="2">
        <v>700</v>
      </c>
      <c r="G1130" s="2">
        <v>1</v>
      </c>
      <c r="H1130" s="15">
        <f>תקן_מקור[[#This Row],[עלות פריט]]*תקן_מקור[[#This Row],[כמות]]</f>
        <v>700</v>
      </c>
    </row>
    <row r="1131" spans="1:8" x14ac:dyDescent="0.2">
      <c r="A1131" s="27" t="s">
        <v>274</v>
      </c>
      <c r="B1131" s="1">
        <v>60</v>
      </c>
      <c r="C1131" s="1" t="s">
        <v>73</v>
      </c>
      <c r="D1131" s="1" t="s">
        <v>131</v>
      </c>
      <c r="E1131" s="31" t="s">
        <v>265</v>
      </c>
      <c r="F1131" s="2">
        <v>1590</v>
      </c>
      <c r="G1131" s="2">
        <v>16</v>
      </c>
      <c r="H1131" s="15">
        <f>תקן_מקור[[#This Row],[עלות פריט]]*תקן_מקור[[#This Row],[כמות]]</f>
        <v>25440</v>
      </c>
    </row>
    <row r="1132" spans="1:8" x14ac:dyDescent="0.2">
      <c r="A1132" s="27" t="s">
        <v>274</v>
      </c>
      <c r="B1132" s="1">
        <v>60</v>
      </c>
      <c r="C1132" s="1" t="s">
        <v>73</v>
      </c>
      <c r="D1132" s="1" t="s">
        <v>122</v>
      </c>
      <c r="E1132" s="31" t="s">
        <v>266</v>
      </c>
      <c r="F1132" s="2">
        <v>850</v>
      </c>
      <c r="G1132" s="2">
        <v>2</v>
      </c>
      <c r="H1132" s="15">
        <f>תקן_מקור[[#This Row],[עלות פריט]]*תקן_מקור[[#This Row],[כמות]]</f>
        <v>1700</v>
      </c>
    </row>
    <row r="1133" spans="1:8" x14ac:dyDescent="0.2">
      <c r="A1133" s="27" t="s">
        <v>274</v>
      </c>
      <c r="B1133" s="1">
        <v>60</v>
      </c>
      <c r="C1133" s="1" t="s">
        <v>73</v>
      </c>
      <c r="D1133" s="1" t="s">
        <v>124</v>
      </c>
      <c r="E1133" s="31" t="s">
        <v>267</v>
      </c>
      <c r="F1133" s="2">
        <v>750</v>
      </c>
      <c r="G1133" s="2">
        <v>2</v>
      </c>
      <c r="H1133" s="15">
        <f>תקן_מקור[[#This Row],[עלות פריט]]*תקן_מקור[[#This Row],[כמות]]</f>
        <v>1500</v>
      </c>
    </row>
    <row r="1134" spans="1:8" x14ac:dyDescent="0.2">
      <c r="A1134" s="27" t="s">
        <v>274</v>
      </c>
      <c r="B1134" s="1">
        <v>60</v>
      </c>
      <c r="C1134" s="1" t="s">
        <v>73</v>
      </c>
      <c r="D1134" s="1" t="s">
        <v>124</v>
      </c>
      <c r="E1134" s="31" t="s">
        <v>268</v>
      </c>
      <c r="F1134" s="2">
        <v>2500</v>
      </c>
      <c r="G1134" s="2">
        <v>1</v>
      </c>
      <c r="H1134" s="15">
        <f>תקן_מקור[[#This Row],[עלות פריט]]*תקן_מקור[[#This Row],[כמות]]</f>
        <v>2500</v>
      </c>
    </row>
    <row r="1135" spans="1:8" x14ac:dyDescent="0.2">
      <c r="A1135" s="27" t="s">
        <v>274</v>
      </c>
      <c r="B1135" s="1">
        <v>60</v>
      </c>
      <c r="C1135" s="1" t="s">
        <v>73</v>
      </c>
      <c r="D1135" s="1" t="s">
        <v>113</v>
      </c>
      <c r="E1135" s="31" t="s">
        <v>269</v>
      </c>
      <c r="F1135" s="2">
        <v>1700</v>
      </c>
      <c r="G1135" s="2">
        <v>1</v>
      </c>
      <c r="H1135" s="15">
        <f>תקן_מקור[[#This Row],[עלות פריט]]*תקן_מקור[[#This Row],[כמות]]</f>
        <v>1700</v>
      </c>
    </row>
    <row r="1136" spans="1:8" x14ac:dyDescent="0.2">
      <c r="A1136" s="27" t="s">
        <v>274</v>
      </c>
      <c r="B1136" s="1">
        <v>60</v>
      </c>
      <c r="C1136" s="1" t="s">
        <v>73</v>
      </c>
      <c r="D1136" s="1" t="s">
        <v>115</v>
      </c>
      <c r="E1136" s="31" t="s">
        <v>269</v>
      </c>
      <c r="F1136" s="2">
        <v>1700</v>
      </c>
      <c r="G1136" s="2">
        <v>1</v>
      </c>
      <c r="H1136" s="15">
        <f>תקן_מקור[[#This Row],[עלות פריט]]*תקן_מקור[[#This Row],[כמות]]</f>
        <v>1700</v>
      </c>
    </row>
    <row r="1137" spans="1:8" x14ac:dyDescent="0.2">
      <c r="A1137" s="27" t="s">
        <v>274</v>
      </c>
      <c r="B1137" s="1">
        <v>60</v>
      </c>
      <c r="C1137" s="1" t="s">
        <v>73</v>
      </c>
      <c r="D1137" s="1" t="s">
        <v>134</v>
      </c>
      <c r="E1137" s="31" t="s">
        <v>269</v>
      </c>
      <c r="F1137" s="2">
        <v>1700</v>
      </c>
      <c r="G1137" s="2">
        <v>2</v>
      </c>
      <c r="H1137" s="15">
        <f>תקן_מקור[[#This Row],[עלות פריט]]*תקן_מקור[[#This Row],[כמות]]</f>
        <v>3400</v>
      </c>
    </row>
    <row r="1138" spans="1:8" x14ac:dyDescent="0.2">
      <c r="A1138" s="27" t="s">
        <v>274</v>
      </c>
      <c r="B1138" s="1">
        <v>60</v>
      </c>
      <c r="C1138" s="1" t="s">
        <v>73</v>
      </c>
      <c r="D1138" s="1" t="s">
        <v>120</v>
      </c>
      <c r="E1138" s="32" t="s">
        <v>270</v>
      </c>
      <c r="F1138" s="2">
        <v>800</v>
      </c>
      <c r="G1138" s="2">
        <v>2</v>
      </c>
      <c r="H1138" s="15">
        <f>תקן_מקור[[#This Row],[עלות פריט]]*תקן_מקור[[#This Row],[כמות]]</f>
        <v>1600</v>
      </c>
    </row>
    <row r="1139" spans="1:8" x14ac:dyDescent="0.2">
      <c r="A1139" s="27" t="s">
        <v>274</v>
      </c>
      <c r="B1139" s="1">
        <v>60</v>
      </c>
      <c r="C1139" s="1" t="s">
        <v>73</v>
      </c>
      <c r="D1139" s="1" t="s">
        <v>133</v>
      </c>
      <c r="E1139" s="31" t="s">
        <v>271</v>
      </c>
      <c r="F1139" s="2">
        <v>1500</v>
      </c>
      <c r="G1139" s="2">
        <v>10</v>
      </c>
      <c r="H1139" s="15">
        <f>תקן_מקור[[#This Row],[עלות פריט]]*תקן_מקור[[#This Row],[כמות]]</f>
        <v>15000</v>
      </c>
    </row>
    <row r="1140" spans="1:8" x14ac:dyDescent="0.2">
      <c r="A1140" s="27" t="s">
        <v>274</v>
      </c>
      <c r="B1140" s="1">
        <v>60</v>
      </c>
      <c r="C1140" s="1" t="s">
        <v>73</v>
      </c>
      <c r="D1140" s="1" t="s">
        <v>134</v>
      </c>
      <c r="E1140" s="31" t="s">
        <v>271</v>
      </c>
      <c r="F1140" s="2">
        <v>1500</v>
      </c>
      <c r="G1140" s="2">
        <v>2</v>
      </c>
      <c r="H1140" s="15">
        <f>תקן_מקור[[#This Row],[עלות פריט]]*תקן_מקור[[#This Row],[כמות]]</f>
        <v>3000</v>
      </c>
    </row>
    <row r="1141" spans="1:8" x14ac:dyDescent="0.2">
      <c r="A1141" s="27" t="s">
        <v>274</v>
      </c>
      <c r="B1141" s="1">
        <v>60</v>
      </c>
      <c r="C1141" s="1" t="s">
        <v>73</v>
      </c>
      <c r="D1141" s="1" t="s">
        <v>122</v>
      </c>
      <c r="E1141" s="31" t="s">
        <v>272</v>
      </c>
      <c r="F1141" s="2">
        <v>400</v>
      </c>
      <c r="G1141" s="2">
        <v>2</v>
      </c>
      <c r="H1141" s="15">
        <f>תקן_מקור[[#This Row],[עלות פריט]]*תקן_מקור[[#This Row],[כמות]]</f>
        <v>800</v>
      </c>
    </row>
    <row r="1142" spans="1:8" x14ac:dyDescent="0.2">
      <c r="A1142" s="27" t="s">
        <v>274</v>
      </c>
      <c r="B1142" s="1">
        <v>60</v>
      </c>
      <c r="C1142" s="1" t="s">
        <v>73</v>
      </c>
      <c r="D1142" s="1" t="s">
        <v>236</v>
      </c>
      <c r="E1142" s="31" t="s">
        <v>273</v>
      </c>
      <c r="F1142" s="2">
        <v>250</v>
      </c>
      <c r="G1142" s="1">
        <v>20</v>
      </c>
      <c r="H1142" s="15">
        <f>תקן_מקור[[#This Row],[עלות פריט]]*תקן_מקור[[#This Row],[כמות]]</f>
        <v>5000</v>
      </c>
    </row>
    <row r="1143" spans="1:8" x14ac:dyDescent="0.2">
      <c r="A1143" s="27" t="s">
        <v>274</v>
      </c>
      <c r="B1143" s="1">
        <v>60</v>
      </c>
      <c r="C1143" s="1" t="s">
        <v>73</v>
      </c>
      <c r="D1143" s="1" t="s">
        <v>116</v>
      </c>
      <c r="E1143" s="31" t="s">
        <v>273</v>
      </c>
      <c r="F1143" s="2">
        <v>250</v>
      </c>
      <c r="G1143" s="2">
        <v>10</v>
      </c>
      <c r="H1143" s="15">
        <f>תקן_מקור[[#This Row],[עלות פריט]]*תקן_מקור[[#This Row],[כמות]]</f>
        <v>2500</v>
      </c>
    </row>
    <row r="1144" spans="1:8" x14ac:dyDescent="0.2">
      <c r="A1144" s="27" t="s">
        <v>274</v>
      </c>
      <c r="B1144" s="1">
        <v>90</v>
      </c>
      <c r="C1144" s="1" t="s">
        <v>66</v>
      </c>
      <c r="D1144" s="1" t="s">
        <v>69</v>
      </c>
      <c r="E1144" s="31" t="s">
        <v>112</v>
      </c>
      <c r="F1144" s="2">
        <v>250</v>
      </c>
      <c r="G1144" s="2">
        <v>12</v>
      </c>
      <c r="H1144" s="15">
        <f>תקן_מקור[[#This Row],[עלות פריט]]*תקן_מקור[[#This Row],[כמות]]</f>
        <v>3000</v>
      </c>
    </row>
    <row r="1145" spans="1:8" x14ac:dyDescent="0.2">
      <c r="A1145" s="27" t="s">
        <v>274</v>
      </c>
      <c r="B1145" s="1">
        <v>90</v>
      </c>
      <c r="C1145" s="1" t="s">
        <v>66</v>
      </c>
      <c r="D1145" s="1" t="s">
        <v>113</v>
      </c>
      <c r="E1145" s="31" t="s">
        <v>114</v>
      </c>
      <c r="F1145" s="2">
        <v>500</v>
      </c>
      <c r="G1145" s="2">
        <v>1</v>
      </c>
      <c r="H1145" s="15">
        <f>תקן_מקור[[#This Row],[עלות פריט]]*תקן_מקור[[#This Row],[כמות]]</f>
        <v>500</v>
      </c>
    </row>
    <row r="1146" spans="1:8" x14ac:dyDescent="0.2">
      <c r="A1146" s="27" t="s">
        <v>274</v>
      </c>
      <c r="B1146" s="1">
        <v>90</v>
      </c>
      <c r="C1146" s="1" t="s">
        <v>66</v>
      </c>
      <c r="D1146" s="1" t="s">
        <v>115</v>
      </c>
      <c r="E1146" s="31" t="s">
        <v>114</v>
      </c>
      <c r="F1146" s="2">
        <v>500</v>
      </c>
      <c r="G1146" s="2">
        <v>1</v>
      </c>
      <c r="H1146" s="15">
        <f>תקן_מקור[[#This Row],[עלות פריט]]*תקן_מקור[[#This Row],[כמות]]</f>
        <v>500</v>
      </c>
    </row>
    <row r="1147" spans="1:8" x14ac:dyDescent="0.2">
      <c r="A1147" s="27" t="s">
        <v>274</v>
      </c>
      <c r="B1147" s="1">
        <v>90</v>
      </c>
      <c r="C1147" s="1" t="s">
        <v>66</v>
      </c>
      <c r="D1147" s="1" t="s">
        <v>116</v>
      </c>
      <c r="E1147" s="31" t="s">
        <v>117</v>
      </c>
      <c r="F1147" s="2">
        <v>500</v>
      </c>
      <c r="G1147" s="2">
        <v>2</v>
      </c>
      <c r="H1147" s="15">
        <f>תקן_מקור[[#This Row],[עלות פריט]]*תקן_מקור[[#This Row],[כמות]]</f>
        <v>1000</v>
      </c>
    </row>
    <row r="1148" spans="1:8" x14ac:dyDescent="0.2">
      <c r="A1148" s="27" t="s">
        <v>274</v>
      </c>
      <c r="B1148" s="1">
        <v>90</v>
      </c>
      <c r="C1148" s="1" t="s">
        <v>66</v>
      </c>
      <c r="D1148" s="1" t="s">
        <v>118</v>
      </c>
      <c r="E1148" s="31" t="s">
        <v>119</v>
      </c>
      <c r="F1148" s="2">
        <v>500</v>
      </c>
      <c r="G1148" s="1">
        <v>5</v>
      </c>
      <c r="H1148" s="15">
        <f>תקן_מקור[[#This Row],[עלות פריט]]*תקן_מקור[[#This Row],[כמות]]</f>
        <v>2500</v>
      </c>
    </row>
    <row r="1149" spans="1:8" x14ac:dyDescent="0.2">
      <c r="A1149" s="27" t="s">
        <v>274</v>
      </c>
      <c r="B1149" s="1">
        <v>90</v>
      </c>
      <c r="C1149" s="1" t="s">
        <v>66</v>
      </c>
      <c r="D1149" s="1" t="s">
        <v>120</v>
      </c>
      <c r="E1149" s="31" t="s">
        <v>121</v>
      </c>
      <c r="F1149" s="2">
        <v>500</v>
      </c>
      <c r="G1149" s="2">
        <v>4</v>
      </c>
      <c r="H1149" s="15">
        <f>תקן_מקור[[#This Row],[עלות פריט]]*תקן_מקור[[#This Row],[כמות]]</f>
        <v>2000</v>
      </c>
    </row>
    <row r="1150" spans="1:8" x14ac:dyDescent="0.2">
      <c r="A1150" s="27" t="s">
        <v>274</v>
      </c>
      <c r="B1150" s="1">
        <v>90</v>
      </c>
      <c r="C1150" s="1" t="s">
        <v>66</v>
      </c>
      <c r="D1150" s="1" t="s">
        <v>122</v>
      </c>
      <c r="E1150" s="31" t="s">
        <v>123</v>
      </c>
      <c r="F1150" s="2">
        <v>500</v>
      </c>
      <c r="G1150" s="2">
        <v>3</v>
      </c>
      <c r="H1150" s="15">
        <f>תקן_מקור[[#This Row],[עלות פריט]]*תקן_מקור[[#This Row],[כמות]]</f>
        <v>1500</v>
      </c>
    </row>
    <row r="1151" spans="1:8" x14ac:dyDescent="0.2">
      <c r="A1151" s="27" t="s">
        <v>274</v>
      </c>
      <c r="B1151" s="1">
        <v>90</v>
      </c>
      <c r="C1151" s="1" t="s">
        <v>66</v>
      </c>
      <c r="D1151" s="29" t="s">
        <v>124</v>
      </c>
      <c r="E1151" s="31" t="s">
        <v>125</v>
      </c>
      <c r="F1151" s="2">
        <v>500</v>
      </c>
      <c r="G1151" s="2">
        <v>2</v>
      </c>
      <c r="H1151" s="15">
        <f>תקן_מקור[[#This Row],[עלות פריט]]*תקן_מקור[[#This Row],[כמות]]</f>
        <v>1000</v>
      </c>
    </row>
    <row r="1152" spans="1:8" x14ac:dyDescent="0.2">
      <c r="A1152" s="27" t="s">
        <v>274</v>
      </c>
      <c r="B1152" s="1">
        <v>90</v>
      </c>
      <c r="C1152" s="1" t="s">
        <v>66</v>
      </c>
      <c r="D1152" s="1" t="s">
        <v>126</v>
      </c>
      <c r="E1152" s="31" t="s">
        <v>127</v>
      </c>
      <c r="F1152" s="2">
        <v>1300</v>
      </c>
      <c r="G1152" s="1">
        <v>1</v>
      </c>
      <c r="H1152" s="15">
        <f>תקן_מקור[[#This Row],[עלות פריט]]*תקן_מקור[[#This Row],[כמות]]</f>
        <v>1300</v>
      </c>
    </row>
    <row r="1153" spans="1:8" x14ac:dyDescent="0.2">
      <c r="A1153" s="27" t="s">
        <v>274</v>
      </c>
      <c r="B1153" s="1">
        <v>90</v>
      </c>
      <c r="C1153" s="1" t="s">
        <v>66</v>
      </c>
      <c r="D1153" s="1" t="s">
        <v>128</v>
      </c>
      <c r="E1153" s="31" t="s">
        <v>129</v>
      </c>
      <c r="F1153" s="2">
        <v>150</v>
      </c>
      <c r="G1153" s="2">
        <v>2</v>
      </c>
      <c r="H1153" s="15">
        <f>תקן_מקור[[#This Row],[עלות פריט]]*תקן_מקור[[#This Row],[כמות]]</f>
        <v>300</v>
      </c>
    </row>
    <row r="1154" spans="1:8" x14ac:dyDescent="0.2">
      <c r="A1154" s="27" t="s">
        <v>274</v>
      </c>
      <c r="B1154" s="1">
        <v>90</v>
      </c>
      <c r="C1154" s="1" t="s">
        <v>66</v>
      </c>
      <c r="D1154" s="1" t="s">
        <v>128</v>
      </c>
      <c r="E1154" s="31" t="s">
        <v>130</v>
      </c>
      <c r="F1154" s="2">
        <v>300</v>
      </c>
      <c r="G1154" s="2">
        <v>2</v>
      </c>
      <c r="H1154" s="15">
        <f>תקן_מקור[[#This Row],[עלות פריט]]*תקן_מקור[[#This Row],[כמות]]</f>
        <v>600</v>
      </c>
    </row>
    <row r="1155" spans="1:8" x14ac:dyDescent="0.2">
      <c r="A1155" s="27" t="s">
        <v>274</v>
      </c>
      <c r="B1155" s="1">
        <v>90</v>
      </c>
      <c r="C1155" s="1" t="s">
        <v>66</v>
      </c>
      <c r="D1155" s="1" t="s">
        <v>131</v>
      </c>
      <c r="E1155" s="31" t="s">
        <v>132</v>
      </c>
      <c r="F1155" s="2">
        <v>200</v>
      </c>
      <c r="G1155" s="1">
        <v>2</v>
      </c>
      <c r="H1155" s="15">
        <f>תקן_מקור[[#This Row],[עלות פריט]]*תקן_מקור[[#This Row],[כמות]]</f>
        <v>400</v>
      </c>
    </row>
    <row r="1156" spans="1:8" x14ac:dyDescent="0.2">
      <c r="A1156" s="27" t="s">
        <v>274</v>
      </c>
      <c r="B1156" s="1">
        <v>90</v>
      </c>
      <c r="C1156" s="1" t="s">
        <v>66</v>
      </c>
      <c r="D1156" s="1" t="s">
        <v>124</v>
      </c>
      <c r="E1156" s="31" t="s">
        <v>132</v>
      </c>
      <c r="F1156" s="2">
        <v>200</v>
      </c>
      <c r="G1156" s="1">
        <v>2</v>
      </c>
      <c r="H1156" s="15">
        <f>תקן_מקור[[#This Row],[עלות פריט]]*תקן_מקור[[#This Row],[כמות]]</f>
        <v>400</v>
      </c>
    </row>
    <row r="1157" spans="1:8" x14ac:dyDescent="0.2">
      <c r="A1157" s="27" t="s">
        <v>274</v>
      </c>
      <c r="B1157" s="1">
        <v>90</v>
      </c>
      <c r="C1157" s="1" t="s">
        <v>66</v>
      </c>
      <c r="D1157" s="1" t="s">
        <v>133</v>
      </c>
      <c r="E1157" s="31" t="s">
        <v>132</v>
      </c>
      <c r="F1157" s="2">
        <v>200</v>
      </c>
      <c r="G1157" s="1">
        <v>6</v>
      </c>
      <c r="H1157" s="15">
        <f>תקן_מקור[[#This Row],[עלות פריט]]*תקן_מקור[[#This Row],[כמות]]</f>
        <v>1200</v>
      </c>
    </row>
    <row r="1158" spans="1:8" x14ac:dyDescent="0.2">
      <c r="A1158" s="27" t="s">
        <v>274</v>
      </c>
      <c r="B1158" s="1">
        <v>90</v>
      </c>
      <c r="C1158" s="1" t="s">
        <v>66</v>
      </c>
      <c r="D1158" s="1" t="s">
        <v>134</v>
      </c>
      <c r="E1158" s="31" t="s">
        <v>132</v>
      </c>
      <c r="F1158" s="2">
        <v>200</v>
      </c>
      <c r="G1158" s="1">
        <v>3</v>
      </c>
      <c r="H1158" s="15">
        <f>תקן_מקור[[#This Row],[עלות פריט]]*תקן_מקור[[#This Row],[כמות]]</f>
        <v>600</v>
      </c>
    </row>
    <row r="1159" spans="1:8" x14ac:dyDescent="0.2">
      <c r="A1159" s="27" t="s">
        <v>274</v>
      </c>
      <c r="B1159" s="1">
        <v>90</v>
      </c>
      <c r="C1159" s="1" t="s">
        <v>66</v>
      </c>
      <c r="D1159" s="1" t="s">
        <v>69</v>
      </c>
      <c r="E1159" s="31" t="s">
        <v>135</v>
      </c>
      <c r="F1159" s="2">
        <v>250</v>
      </c>
      <c r="G1159" s="2">
        <v>1</v>
      </c>
      <c r="H1159" s="15">
        <f>תקן_מקור[[#This Row],[עלות פריט]]*תקן_מקור[[#This Row],[כמות]]</f>
        <v>250</v>
      </c>
    </row>
    <row r="1160" spans="1:8" x14ac:dyDescent="0.2">
      <c r="A1160" s="27" t="s">
        <v>274</v>
      </c>
      <c r="B1160" s="1">
        <v>90</v>
      </c>
      <c r="C1160" s="1" t="s">
        <v>66</v>
      </c>
      <c r="D1160" s="1" t="s">
        <v>128</v>
      </c>
      <c r="E1160" s="31" t="s">
        <v>136</v>
      </c>
      <c r="F1160" s="2">
        <v>350</v>
      </c>
      <c r="G1160" s="2">
        <v>2</v>
      </c>
      <c r="H1160" s="15">
        <f>תקן_מקור[[#This Row],[עלות פריט]]*תקן_מקור[[#This Row],[כמות]]</f>
        <v>700</v>
      </c>
    </row>
    <row r="1161" spans="1:8" x14ac:dyDescent="0.2">
      <c r="A1161" s="27" t="s">
        <v>274</v>
      </c>
      <c r="B1161" s="1">
        <v>90</v>
      </c>
      <c r="C1161" s="1" t="s">
        <v>66</v>
      </c>
      <c r="D1161" s="1" t="s">
        <v>118</v>
      </c>
      <c r="E1161" s="31" t="s">
        <v>137</v>
      </c>
      <c r="F1161" s="2">
        <v>500</v>
      </c>
      <c r="G1161" s="2">
        <v>2</v>
      </c>
      <c r="H1161" s="15">
        <f>תקן_מקור[[#This Row],[עלות פריט]]*תקן_מקור[[#This Row],[כמות]]</f>
        <v>1000</v>
      </c>
    </row>
    <row r="1162" spans="1:8" x14ac:dyDescent="0.2">
      <c r="A1162" s="27" t="s">
        <v>274</v>
      </c>
      <c r="B1162" s="1">
        <v>90</v>
      </c>
      <c r="C1162" s="1" t="s">
        <v>66</v>
      </c>
      <c r="D1162" s="1" t="s">
        <v>69</v>
      </c>
      <c r="E1162" s="31" t="s">
        <v>138</v>
      </c>
      <c r="F1162" s="2">
        <v>200</v>
      </c>
      <c r="G1162" s="2">
        <v>12</v>
      </c>
      <c r="H1162" s="15">
        <f>תקן_מקור[[#This Row],[עלות פריט]]*תקן_מקור[[#This Row],[כמות]]</f>
        <v>2400</v>
      </c>
    </row>
    <row r="1163" spans="1:8" x14ac:dyDescent="0.2">
      <c r="A1163" s="27" t="s">
        <v>274</v>
      </c>
      <c r="B1163" s="1">
        <v>90</v>
      </c>
      <c r="C1163" s="1" t="s">
        <v>66</v>
      </c>
      <c r="D1163" s="1" t="s">
        <v>134</v>
      </c>
      <c r="E1163" s="31" t="s">
        <v>139</v>
      </c>
      <c r="F1163" s="2">
        <v>50</v>
      </c>
      <c r="G1163" s="1">
        <v>1</v>
      </c>
      <c r="H1163" s="15">
        <f>תקן_מקור[[#This Row],[עלות פריט]]*תקן_מקור[[#This Row],[כמות]]</f>
        <v>50</v>
      </c>
    </row>
    <row r="1164" spans="1:8" x14ac:dyDescent="0.2">
      <c r="A1164" s="27" t="s">
        <v>274</v>
      </c>
      <c r="B1164" s="1">
        <v>90</v>
      </c>
      <c r="C1164" s="1" t="s">
        <v>66</v>
      </c>
      <c r="D1164" s="1" t="s">
        <v>134</v>
      </c>
      <c r="E1164" s="31" t="s">
        <v>140</v>
      </c>
      <c r="F1164" s="2">
        <v>150</v>
      </c>
      <c r="G1164" s="1">
        <v>2</v>
      </c>
      <c r="H1164" s="15">
        <f>תקן_מקור[[#This Row],[עלות פריט]]*תקן_מקור[[#This Row],[כמות]]</f>
        <v>300</v>
      </c>
    </row>
    <row r="1165" spans="1:8" x14ac:dyDescent="0.2">
      <c r="A1165" s="27" t="s">
        <v>274</v>
      </c>
      <c r="B1165" s="1">
        <v>90</v>
      </c>
      <c r="C1165" s="1" t="s">
        <v>66</v>
      </c>
      <c r="D1165" s="1" t="s">
        <v>141</v>
      </c>
      <c r="E1165" s="31" t="s">
        <v>142</v>
      </c>
      <c r="F1165" s="2">
        <v>650</v>
      </c>
      <c r="G1165" s="1">
        <v>1</v>
      </c>
      <c r="H1165" s="15">
        <f>תקן_מקור[[#This Row],[עלות פריט]]*תקן_מקור[[#This Row],[כמות]]</f>
        <v>650</v>
      </c>
    </row>
    <row r="1166" spans="1:8" x14ac:dyDescent="0.2">
      <c r="A1166" s="27" t="s">
        <v>274</v>
      </c>
      <c r="B1166" s="1">
        <v>90</v>
      </c>
      <c r="C1166" s="1" t="s">
        <v>66</v>
      </c>
      <c r="D1166" s="1" t="s">
        <v>143</v>
      </c>
      <c r="E1166" s="31" t="s">
        <v>144</v>
      </c>
      <c r="F1166" s="2">
        <v>150</v>
      </c>
      <c r="G1166" s="1">
        <v>1</v>
      </c>
      <c r="H1166" s="15">
        <f>תקן_מקור[[#This Row],[עלות פריט]]*תקן_מקור[[#This Row],[כמות]]</f>
        <v>150</v>
      </c>
    </row>
    <row r="1167" spans="1:8" x14ac:dyDescent="0.2">
      <c r="A1167" s="27" t="s">
        <v>274</v>
      </c>
      <c r="B1167" s="1">
        <v>90</v>
      </c>
      <c r="C1167" s="1" t="s">
        <v>66</v>
      </c>
      <c r="D1167" s="1" t="s">
        <v>133</v>
      </c>
      <c r="E1167" s="31" t="s">
        <v>145</v>
      </c>
      <c r="F1167" s="2">
        <v>30</v>
      </c>
      <c r="G1167" s="1">
        <v>45</v>
      </c>
      <c r="H1167" s="15">
        <f>תקן_מקור[[#This Row],[עלות פריט]]*תקן_מקור[[#This Row],[כמות]]</f>
        <v>1350</v>
      </c>
    </row>
    <row r="1168" spans="1:8" ht="15" customHeight="1" x14ac:dyDescent="0.2">
      <c r="A1168" s="27" t="s">
        <v>274</v>
      </c>
      <c r="B1168" s="1">
        <v>90</v>
      </c>
      <c r="C1168" s="1" t="s">
        <v>66</v>
      </c>
      <c r="D1168" s="1" t="s">
        <v>141</v>
      </c>
      <c r="E1168" s="31" t="s">
        <v>146</v>
      </c>
      <c r="F1168" s="2">
        <v>750</v>
      </c>
      <c r="G1168" s="1">
        <v>1</v>
      </c>
      <c r="H1168" s="15">
        <f>תקן_מקור[[#This Row],[עלות פריט]]*תקן_מקור[[#This Row],[כמות]]</f>
        <v>750</v>
      </c>
    </row>
    <row r="1169" spans="1:8" x14ac:dyDescent="0.2">
      <c r="A1169" s="27" t="s">
        <v>274</v>
      </c>
      <c r="B1169" s="1">
        <v>90</v>
      </c>
      <c r="C1169" s="1" t="s">
        <v>66</v>
      </c>
      <c r="D1169" s="1" t="s">
        <v>141</v>
      </c>
      <c r="E1169" s="31" t="s">
        <v>147</v>
      </c>
      <c r="F1169" s="2">
        <v>150</v>
      </c>
      <c r="G1169" s="1">
        <v>1</v>
      </c>
      <c r="H1169" s="15">
        <f>תקן_מקור[[#This Row],[עלות פריט]]*תקן_מקור[[#This Row],[כמות]]</f>
        <v>150</v>
      </c>
    </row>
    <row r="1170" spans="1:8" x14ac:dyDescent="0.2">
      <c r="A1170" s="27" t="s">
        <v>274</v>
      </c>
      <c r="B1170" s="1">
        <v>90</v>
      </c>
      <c r="C1170" s="1" t="s">
        <v>66</v>
      </c>
      <c r="D1170" s="1" t="s">
        <v>128</v>
      </c>
      <c r="E1170" s="31" t="s">
        <v>147</v>
      </c>
      <c r="F1170" s="2">
        <v>150</v>
      </c>
      <c r="G1170" s="2">
        <v>2</v>
      </c>
      <c r="H1170" s="15">
        <f>תקן_מקור[[#This Row],[עלות פריט]]*תקן_מקור[[#This Row],[כמות]]</f>
        <v>300</v>
      </c>
    </row>
    <row r="1171" spans="1:8" x14ac:dyDescent="0.2">
      <c r="A1171" s="27" t="s">
        <v>274</v>
      </c>
      <c r="B1171" s="1">
        <v>90</v>
      </c>
      <c r="C1171" s="1" t="s">
        <v>66</v>
      </c>
      <c r="D1171" s="1" t="s">
        <v>133</v>
      </c>
      <c r="E1171" s="31" t="s">
        <v>147</v>
      </c>
      <c r="F1171" s="2">
        <v>150</v>
      </c>
      <c r="G1171" s="1">
        <v>6</v>
      </c>
      <c r="H1171" s="15">
        <f>תקן_מקור[[#This Row],[עלות פריט]]*תקן_מקור[[#This Row],[כמות]]</f>
        <v>900</v>
      </c>
    </row>
    <row r="1172" spans="1:8" x14ac:dyDescent="0.2">
      <c r="A1172" s="27" t="s">
        <v>274</v>
      </c>
      <c r="B1172" s="1">
        <v>90</v>
      </c>
      <c r="C1172" s="1" t="s">
        <v>66</v>
      </c>
      <c r="D1172" s="1" t="s">
        <v>131</v>
      </c>
      <c r="E1172" s="31" t="s">
        <v>148</v>
      </c>
      <c r="F1172" s="2">
        <v>1000</v>
      </c>
      <c r="G1172" s="1">
        <v>6</v>
      </c>
      <c r="H1172" s="15">
        <f>תקן_מקור[[#This Row],[עלות פריט]]*תקן_מקור[[#This Row],[כמות]]</f>
        <v>6000</v>
      </c>
    </row>
    <row r="1173" spans="1:8" x14ac:dyDescent="0.2">
      <c r="A1173" s="27" t="s">
        <v>274</v>
      </c>
      <c r="B1173" s="1">
        <v>90</v>
      </c>
      <c r="C1173" s="1" t="s">
        <v>66</v>
      </c>
      <c r="D1173" s="1" t="s">
        <v>128</v>
      </c>
      <c r="E1173" s="31" t="s">
        <v>149</v>
      </c>
      <c r="F1173" s="2">
        <v>300</v>
      </c>
      <c r="G1173" s="2">
        <v>2</v>
      </c>
      <c r="H1173" s="15">
        <f>תקן_מקור[[#This Row],[עלות פריט]]*תקן_מקור[[#This Row],[כמות]]</f>
        <v>600</v>
      </c>
    </row>
    <row r="1174" spans="1:8" x14ac:dyDescent="0.2">
      <c r="A1174" s="27" t="s">
        <v>274</v>
      </c>
      <c r="B1174" s="1">
        <v>90</v>
      </c>
      <c r="C1174" s="1" t="s">
        <v>66</v>
      </c>
      <c r="D1174" s="1" t="s">
        <v>134</v>
      </c>
      <c r="E1174" s="31" t="s">
        <v>149</v>
      </c>
      <c r="F1174" s="2">
        <v>300</v>
      </c>
      <c r="G1174" s="1">
        <v>1</v>
      </c>
      <c r="H1174" s="15">
        <f>תקן_מקור[[#This Row],[עלות פריט]]*תקן_מקור[[#This Row],[כמות]]</f>
        <v>300</v>
      </c>
    </row>
    <row r="1175" spans="1:8" x14ac:dyDescent="0.2">
      <c r="A1175" s="27" t="s">
        <v>274</v>
      </c>
      <c r="B1175" s="1">
        <v>90</v>
      </c>
      <c r="C1175" s="1" t="s">
        <v>66</v>
      </c>
      <c r="D1175" s="1" t="s">
        <v>143</v>
      </c>
      <c r="E1175" s="31" t="s">
        <v>150</v>
      </c>
      <c r="F1175" s="2">
        <v>1000</v>
      </c>
      <c r="G1175" s="1">
        <v>1</v>
      </c>
      <c r="H1175" s="15">
        <f>תקן_מקור[[#This Row],[עלות פריט]]*תקן_מקור[[#This Row],[כמות]]</f>
        <v>1000</v>
      </c>
    </row>
    <row r="1176" spans="1:8" x14ac:dyDescent="0.2">
      <c r="A1176" s="27" t="s">
        <v>274</v>
      </c>
      <c r="B1176" s="1">
        <v>90</v>
      </c>
      <c r="C1176" s="1" t="s">
        <v>66</v>
      </c>
      <c r="D1176" s="1" t="s">
        <v>128</v>
      </c>
      <c r="E1176" s="31" t="s">
        <v>151</v>
      </c>
      <c r="F1176" s="2">
        <v>200</v>
      </c>
      <c r="G1176" s="2">
        <v>2</v>
      </c>
      <c r="H1176" s="15">
        <f>תקן_מקור[[#This Row],[עלות פריט]]*תקן_מקור[[#This Row],[כמות]]</f>
        <v>400</v>
      </c>
    </row>
    <row r="1177" spans="1:8" x14ac:dyDescent="0.2">
      <c r="A1177" s="27" t="s">
        <v>274</v>
      </c>
      <c r="B1177" s="1">
        <v>90</v>
      </c>
      <c r="C1177" s="1" t="s">
        <v>66</v>
      </c>
      <c r="D1177" s="1" t="s">
        <v>69</v>
      </c>
      <c r="E1177" s="31" t="s">
        <v>152</v>
      </c>
      <c r="F1177" s="2">
        <v>8000</v>
      </c>
      <c r="G1177" s="2">
        <v>1</v>
      </c>
      <c r="H1177" s="15">
        <f>תקן_מקור[[#This Row],[עלות פריט]]*תקן_מקור[[#This Row],[כמות]]</f>
        <v>8000</v>
      </c>
    </row>
    <row r="1178" spans="1:8" x14ac:dyDescent="0.2">
      <c r="A1178" s="27" t="s">
        <v>274</v>
      </c>
      <c r="B1178" s="1">
        <v>90</v>
      </c>
      <c r="C1178" s="1" t="s">
        <v>66</v>
      </c>
      <c r="D1178" s="29" t="s">
        <v>69</v>
      </c>
      <c r="E1178" s="31" t="s">
        <v>153</v>
      </c>
      <c r="F1178" s="2">
        <v>900</v>
      </c>
      <c r="G1178" s="1">
        <v>1</v>
      </c>
      <c r="H1178" s="15">
        <f>תקן_מקור[[#This Row],[עלות פריט]]*תקן_מקור[[#This Row],[כמות]]</f>
        <v>900</v>
      </c>
    </row>
    <row r="1179" spans="1:8" x14ac:dyDescent="0.2">
      <c r="A1179" s="27" t="s">
        <v>274</v>
      </c>
      <c r="B1179" s="1">
        <v>90</v>
      </c>
      <c r="C1179" s="1" t="s">
        <v>66</v>
      </c>
      <c r="D1179" s="1" t="s">
        <v>69</v>
      </c>
      <c r="E1179" s="31" t="s">
        <v>154</v>
      </c>
      <c r="F1179" s="2">
        <v>150</v>
      </c>
      <c r="G1179" s="2">
        <v>3</v>
      </c>
      <c r="H1179" s="15">
        <f>תקן_מקור[[#This Row],[עלות פריט]]*תקן_מקור[[#This Row],[כמות]]</f>
        <v>450</v>
      </c>
    </row>
    <row r="1180" spans="1:8" x14ac:dyDescent="0.2">
      <c r="A1180" s="27" t="s">
        <v>274</v>
      </c>
      <c r="B1180" s="1">
        <v>90</v>
      </c>
      <c r="C1180" s="1" t="s">
        <v>66</v>
      </c>
      <c r="D1180" s="1" t="s">
        <v>69</v>
      </c>
      <c r="E1180" s="31" t="s">
        <v>155</v>
      </c>
      <c r="F1180" s="2">
        <v>2200</v>
      </c>
      <c r="G1180" s="2">
        <v>2</v>
      </c>
      <c r="H1180" s="15">
        <f>תקן_מקור[[#This Row],[עלות פריט]]*תקן_מקור[[#This Row],[כמות]]</f>
        <v>4400</v>
      </c>
    </row>
    <row r="1181" spans="1:8" x14ac:dyDescent="0.2">
      <c r="A1181" s="27" t="s">
        <v>274</v>
      </c>
      <c r="B1181" s="1">
        <v>90</v>
      </c>
      <c r="C1181" s="1" t="s">
        <v>67</v>
      </c>
      <c r="D1181" s="1" t="s">
        <v>67</v>
      </c>
      <c r="E1181" s="31" t="s">
        <v>156</v>
      </c>
      <c r="F1181" s="2">
        <v>1000</v>
      </c>
      <c r="G1181" s="2">
        <v>1</v>
      </c>
      <c r="H1181" s="15">
        <f>תקן_מקור[[#This Row],[עלות פריט]]*תקן_מקור[[#This Row],[כמות]]</f>
        <v>1000</v>
      </c>
    </row>
    <row r="1182" spans="1:8" x14ac:dyDescent="0.2">
      <c r="A1182" s="27" t="s">
        <v>274</v>
      </c>
      <c r="B1182" s="1">
        <v>90</v>
      </c>
      <c r="C1182" s="1" t="s">
        <v>67</v>
      </c>
      <c r="D1182" s="1" t="s">
        <v>67</v>
      </c>
      <c r="E1182" s="31" t="s">
        <v>157</v>
      </c>
      <c r="F1182" s="2">
        <v>2500</v>
      </c>
      <c r="G1182" s="2">
        <v>1</v>
      </c>
      <c r="H1182" s="15">
        <f>תקן_מקור[[#This Row],[עלות פריט]]*תקן_מקור[[#This Row],[כמות]]</f>
        <v>2500</v>
      </c>
    </row>
    <row r="1183" spans="1:8" x14ac:dyDescent="0.2">
      <c r="A1183" s="27" t="s">
        <v>274</v>
      </c>
      <c r="B1183" s="1">
        <v>90</v>
      </c>
      <c r="C1183" s="1" t="s">
        <v>67</v>
      </c>
      <c r="D1183" s="1" t="s">
        <v>67</v>
      </c>
      <c r="E1183" s="31" t="s">
        <v>158</v>
      </c>
      <c r="F1183" s="2">
        <v>2000</v>
      </c>
      <c r="G1183" s="2">
        <v>1</v>
      </c>
      <c r="H1183" s="15">
        <f>תקן_מקור[[#This Row],[עלות פריט]]*תקן_מקור[[#This Row],[כמות]]</f>
        <v>2000</v>
      </c>
    </row>
    <row r="1184" spans="1:8" x14ac:dyDescent="0.2">
      <c r="A1184" s="27" t="s">
        <v>274</v>
      </c>
      <c r="B1184" s="1">
        <v>90</v>
      </c>
      <c r="C1184" s="1" t="s">
        <v>67</v>
      </c>
      <c r="D1184" s="1" t="s">
        <v>67</v>
      </c>
      <c r="E1184" s="31" t="s">
        <v>159</v>
      </c>
      <c r="F1184" s="2">
        <v>1500</v>
      </c>
      <c r="G1184" s="1">
        <v>1</v>
      </c>
      <c r="H1184" s="15">
        <f>תקן_מקור[[#This Row],[עלות פריט]]*תקן_מקור[[#This Row],[כמות]]</f>
        <v>1500</v>
      </c>
    </row>
    <row r="1185" spans="1:8" x14ac:dyDescent="0.2">
      <c r="A1185" s="27" t="s">
        <v>274</v>
      </c>
      <c r="B1185" s="1">
        <v>90</v>
      </c>
      <c r="C1185" s="1" t="s">
        <v>67</v>
      </c>
      <c r="D1185" s="1" t="s">
        <v>67</v>
      </c>
      <c r="E1185" s="31" t="s">
        <v>160</v>
      </c>
      <c r="F1185" s="2">
        <v>1600</v>
      </c>
      <c r="G1185" s="2">
        <v>1</v>
      </c>
      <c r="H1185" s="15">
        <f>תקן_מקור[[#This Row],[עלות פריט]]*תקן_מקור[[#This Row],[כמות]]</f>
        <v>1600</v>
      </c>
    </row>
    <row r="1186" spans="1:8" x14ac:dyDescent="0.2">
      <c r="A1186" s="27" t="s">
        <v>274</v>
      </c>
      <c r="B1186" s="1">
        <v>90</v>
      </c>
      <c r="C1186" s="1" t="s">
        <v>67</v>
      </c>
      <c r="D1186" s="1" t="s">
        <v>67</v>
      </c>
      <c r="E1186" s="31" t="s">
        <v>161</v>
      </c>
      <c r="F1186" s="2">
        <v>2950</v>
      </c>
      <c r="G1186" s="2">
        <v>1</v>
      </c>
      <c r="H1186" s="15">
        <f>תקן_מקור[[#This Row],[עלות פריט]]*תקן_מקור[[#This Row],[כמות]]</f>
        <v>2950</v>
      </c>
    </row>
    <row r="1187" spans="1:8" x14ac:dyDescent="0.2">
      <c r="A1187" s="27" t="s">
        <v>274</v>
      </c>
      <c r="B1187" s="1">
        <v>90</v>
      </c>
      <c r="C1187" s="1" t="s">
        <v>67</v>
      </c>
      <c r="D1187" s="1" t="s">
        <v>67</v>
      </c>
      <c r="E1187" s="31" t="s">
        <v>162</v>
      </c>
      <c r="F1187" s="2">
        <v>450</v>
      </c>
      <c r="G1187" s="2">
        <v>2</v>
      </c>
      <c r="H1187" s="15">
        <f>תקן_מקור[[#This Row],[עלות פריט]]*תקן_מקור[[#This Row],[כמות]]</f>
        <v>900</v>
      </c>
    </row>
    <row r="1188" spans="1:8" x14ac:dyDescent="0.2">
      <c r="A1188" s="27" t="s">
        <v>274</v>
      </c>
      <c r="B1188" s="1">
        <v>90</v>
      </c>
      <c r="C1188" s="1" t="s">
        <v>67</v>
      </c>
      <c r="D1188" s="1" t="s">
        <v>67</v>
      </c>
      <c r="E1188" s="31" t="s">
        <v>163</v>
      </c>
      <c r="F1188" s="2">
        <v>2500</v>
      </c>
      <c r="G1188" s="2">
        <v>1</v>
      </c>
      <c r="H1188" s="15">
        <f>תקן_מקור[[#This Row],[עלות פריט]]*תקן_מקור[[#This Row],[כמות]]</f>
        <v>2500</v>
      </c>
    </row>
    <row r="1189" spans="1:8" x14ac:dyDescent="0.2">
      <c r="A1189" s="27" t="s">
        <v>274</v>
      </c>
      <c r="B1189" s="1">
        <v>90</v>
      </c>
      <c r="C1189" s="1" t="s">
        <v>67</v>
      </c>
      <c r="D1189" s="1" t="s">
        <v>67</v>
      </c>
      <c r="E1189" s="31" t="s">
        <v>164</v>
      </c>
      <c r="F1189" s="2">
        <v>500</v>
      </c>
      <c r="G1189" s="2">
        <v>2</v>
      </c>
      <c r="H1189" s="15">
        <f>תקן_מקור[[#This Row],[עלות פריט]]*תקן_מקור[[#This Row],[כמות]]</f>
        <v>1000</v>
      </c>
    </row>
    <row r="1190" spans="1:8" x14ac:dyDescent="0.2">
      <c r="A1190" s="27" t="s">
        <v>274</v>
      </c>
      <c r="B1190" s="1">
        <v>90</v>
      </c>
      <c r="C1190" s="1" t="s">
        <v>67</v>
      </c>
      <c r="D1190" s="1" t="s">
        <v>67</v>
      </c>
      <c r="E1190" s="31" t="s">
        <v>165</v>
      </c>
      <c r="F1190" s="2">
        <v>2200</v>
      </c>
      <c r="G1190" s="2">
        <v>1</v>
      </c>
      <c r="H1190" s="15">
        <f>תקן_מקור[[#This Row],[עלות פריט]]*תקן_מקור[[#This Row],[כמות]]</f>
        <v>2200</v>
      </c>
    </row>
    <row r="1191" spans="1:8" x14ac:dyDescent="0.2">
      <c r="A1191" s="27" t="s">
        <v>274</v>
      </c>
      <c r="B1191" s="1">
        <v>90</v>
      </c>
      <c r="C1191" s="1" t="s">
        <v>67</v>
      </c>
      <c r="D1191" s="1" t="s">
        <v>67</v>
      </c>
      <c r="E1191" s="31" t="s">
        <v>166</v>
      </c>
      <c r="F1191" s="2">
        <v>550</v>
      </c>
      <c r="G1191" s="2">
        <v>1</v>
      </c>
      <c r="H1191" s="15">
        <f>תקן_מקור[[#This Row],[עלות פריט]]*תקן_מקור[[#This Row],[כמות]]</f>
        <v>550</v>
      </c>
    </row>
    <row r="1192" spans="1:8" x14ac:dyDescent="0.2">
      <c r="A1192" s="27" t="s">
        <v>274</v>
      </c>
      <c r="B1192" s="1">
        <v>90</v>
      </c>
      <c r="C1192" s="1" t="s">
        <v>67</v>
      </c>
      <c r="D1192" s="1" t="s">
        <v>67</v>
      </c>
      <c r="E1192" s="31" t="s">
        <v>167</v>
      </c>
      <c r="F1192" s="2">
        <v>400</v>
      </c>
      <c r="G1192" s="2">
        <v>1</v>
      </c>
      <c r="H1192" s="15">
        <f>תקן_מקור[[#This Row],[עלות פריט]]*תקן_מקור[[#This Row],[כמות]]</f>
        <v>400</v>
      </c>
    </row>
    <row r="1193" spans="1:8" x14ac:dyDescent="0.2">
      <c r="A1193" s="27" t="s">
        <v>274</v>
      </c>
      <c r="B1193" s="1">
        <v>90</v>
      </c>
      <c r="C1193" s="1" t="s">
        <v>67</v>
      </c>
      <c r="D1193" s="1" t="s">
        <v>67</v>
      </c>
      <c r="E1193" s="31" t="s">
        <v>168</v>
      </c>
      <c r="F1193" s="2">
        <v>600</v>
      </c>
      <c r="G1193" s="2">
        <v>1</v>
      </c>
      <c r="H1193" s="15">
        <f>תקן_מקור[[#This Row],[עלות פריט]]*תקן_מקור[[#This Row],[כמות]]</f>
        <v>600</v>
      </c>
    </row>
    <row r="1194" spans="1:8" x14ac:dyDescent="0.2">
      <c r="A1194" s="27" t="s">
        <v>274</v>
      </c>
      <c r="B1194" s="1">
        <v>90</v>
      </c>
      <c r="C1194" s="1" t="s">
        <v>67</v>
      </c>
      <c r="D1194" s="1" t="s">
        <v>67</v>
      </c>
      <c r="E1194" s="31" t="s">
        <v>169</v>
      </c>
      <c r="F1194" s="2">
        <v>300</v>
      </c>
      <c r="G1194" s="2">
        <v>1</v>
      </c>
      <c r="H1194" s="15">
        <f>תקן_מקור[[#This Row],[עלות פריט]]*תקן_מקור[[#This Row],[כמות]]</f>
        <v>300</v>
      </c>
    </row>
    <row r="1195" spans="1:8" x14ac:dyDescent="0.2">
      <c r="A1195" s="27" t="s">
        <v>274</v>
      </c>
      <c r="B1195" s="1">
        <v>90</v>
      </c>
      <c r="C1195" s="1" t="s">
        <v>67</v>
      </c>
      <c r="D1195" s="1" t="s">
        <v>67</v>
      </c>
      <c r="E1195" s="31" t="s">
        <v>170</v>
      </c>
      <c r="F1195" s="2">
        <v>900</v>
      </c>
      <c r="G1195" s="2">
        <v>1</v>
      </c>
      <c r="H1195" s="15">
        <f>תקן_מקור[[#This Row],[עלות פריט]]*תקן_מקור[[#This Row],[כמות]]</f>
        <v>900</v>
      </c>
    </row>
    <row r="1196" spans="1:8" x14ac:dyDescent="0.2">
      <c r="A1196" s="27" t="s">
        <v>274</v>
      </c>
      <c r="B1196" s="1">
        <v>90</v>
      </c>
      <c r="C1196" s="1" t="s">
        <v>67</v>
      </c>
      <c r="D1196" s="1" t="s">
        <v>67</v>
      </c>
      <c r="E1196" s="31" t="s">
        <v>171</v>
      </c>
      <c r="F1196" s="2">
        <v>800</v>
      </c>
      <c r="G1196" s="2">
        <v>1</v>
      </c>
      <c r="H1196" s="15">
        <f>תקן_מקור[[#This Row],[עלות פריט]]*תקן_מקור[[#This Row],[כמות]]</f>
        <v>800</v>
      </c>
    </row>
    <row r="1197" spans="1:8" x14ac:dyDescent="0.2">
      <c r="A1197" s="27" t="s">
        <v>274</v>
      </c>
      <c r="B1197" s="1">
        <v>90</v>
      </c>
      <c r="C1197" s="1" t="s">
        <v>67</v>
      </c>
      <c r="D1197" s="1" t="s">
        <v>67</v>
      </c>
      <c r="E1197" s="31" t="s">
        <v>147</v>
      </c>
      <c r="F1197" s="2">
        <v>150</v>
      </c>
      <c r="G1197" s="2">
        <v>1</v>
      </c>
      <c r="H1197" s="15">
        <f>תקן_מקור[[#This Row],[עלות פריט]]*תקן_מקור[[#This Row],[כמות]]</f>
        <v>150</v>
      </c>
    </row>
    <row r="1198" spans="1:8" x14ac:dyDescent="0.2">
      <c r="A1198" s="27" t="s">
        <v>274</v>
      </c>
      <c r="B1198" s="1">
        <v>90</v>
      </c>
      <c r="C1198" s="1" t="s">
        <v>67</v>
      </c>
      <c r="D1198" s="1" t="s">
        <v>67</v>
      </c>
      <c r="E1198" s="31" t="s">
        <v>149</v>
      </c>
      <c r="F1198" s="2">
        <v>300</v>
      </c>
      <c r="G1198" s="2">
        <v>1</v>
      </c>
      <c r="H1198" s="15">
        <f>תקן_מקור[[#This Row],[עלות פריט]]*תקן_מקור[[#This Row],[כמות]]</f>
        <v>300</v>
      </c>
    </row>
    <row r="1199" spans="1:8" x14ac:dyDescent="0.2">
      <c r="A1199" s="27" t="s">
        <v>274</v>
      </c>
      <c r="B1199" s="1">
        <v>90</v>
      </c>
      <c r="C1199" s="1" t="s">
        <v>67</v>
      </c>
      <c r="D1199" s="1" t="s">
        <v>67</v>
      </c>
      <c r="E1199" s="31" t="s">
        <v>172</v>
      </c>
      <c r="F1199" s="2">
        <v>350</v>
      </c>
      <c r="G1199" s="2">
        <v>1</v>
      </c>
      <c r="H1199" s="15">
        <f>תקן_מקור[[#This Row],[עלות פריט]]*תקן_מקור[[#This Row],[כמות]]</f>
        <v>350</v>
      </c>
    </row>
    <row r="1200" spans="1:8" x14ac:dyDescent="0.2">
      <c r="A1200" s="27" t="s">
        <v>274</v>
      </c>
      <c r="B1200" s="1">
        <v>90</v>
      </c>
      <c r="C1200" s="1" t="s">
        <v>67</v>
      </c>
      <c r="D1200" s="1" t="s">
        <v>67</v>
      </c>
      <c r="E1200" s="31" t="s">
        <v>173</v>
      </c>
      <c r="F1200" s="2">
        <v>750</v>
      </c>
      <c r="G1200" s="2">
        <v>1</v>
      </c>
      <c r="H1200" s="15">
        <f>תקן_מקור[[#This Row],[עלות פריט]]*תקן_מקור[[#This Row],[כמות]]</f>
        <v>750</v>
      </c>
    </row>
    <row r="1201" spans="1:8" x14ac:dyDescent="0.2">
      <c r="A1201" s="27" t="s">
        <v>274</v>
      </c>
      <c r="B1201" s="1">
        <v>90</v>
      </c>
      <c r="C1201" s="1" t="s">
        <v>68</v>
      </c>
      <c r="D1201" s="1" t="s">
        <v>143</v>
      </c>
      <c r="E1201" s="31" t="s">
        <v>174</v>
      </c>
      <c r="F1201" s="2">
        <v>2500</v>
      </c>
      <c r="G1201" s="1">
        <v>1</v>
      </c>
      <c r="H1201" s="15">
        <f>תקן_מקור[[#This Row],[עלות פריט]]*תקן_מקור[[#This Row],[כמות]]</f>
        <v>2500</v>
      </c>
    </row>
    <row r="1202" spans="1:8" x14ac:dyDescent="0.2">
      <c r="A1202" s="27" t="s">
        <v>274</v>
      </c>
      <c r="B1202" s="1">
        <v>90</v>
      </c>
      <c r="C1202" s="1" t="s">
        <v>68</v>
      </c>
      <c r="D1202" s="1" t="s">
        <v>128</v>
      </c>
      <c r="E1202" s="31" t="s">
        <v>175</v>
      </c>
      <c r="F1202" s="2">
        <v>250</v>
      </c>
      <c r="G1202" s="2">
        <v>2</v>
      </c>
      <c r="H1202" s="15">
        <f>תקן_מקור[[#This Row],[עלות פריט]]*תקן_מקור[[#This Row],[כמות]]</f>
        <v>500</v>
      </c>
    </row>
    <row r="1203" spans="1:8" x14ac:dyDescent="0.2">
      <c r="A1203" s="27" t="s">
        <v>274</v>
      </c>
      <c r="B1203" s="1">
        <v>90</v>
      </c>
      <c r="C1203" s="1" t="s">
        <v>68</v>
      </c>
      <c r="D1203" s="1" t="s">
        <v>143</v>
      </c>
      <c r="E1203" s="31" t="s">
        <v>176</v>
      </c>
      <c r="F1203" s="2">
        <v>3500</v>
      </c>
      <c r="G1203" s="1">
        <v>1</v>
      </c>
      <c r="H1203" s="15">
        <f>תקן_מקור[[#This Row],[עלות פריט]]*תקן_מקור[[#This Row],[כמות]]</f>
        <v>3500</v>
      </c>
    </row>
    <row r="1204" spans="1:8" x14ac:dyDescent="0.2">
      <c r="A1204" s="27" t="s">
        <v>274</v>
      </c>
      <c r="B1204" s="1">
        <v>90</v>
      </c>
      <c r="C1204" s="1" t="s">
        <v>68</v>
      </c>
      <c r="D1204" s="1" t="s">
        <v>141</v>
      </c>
      <c r="E1204" s="31" t="s">
        <v>177</v>
      </c>
      <c r="F1204" s="2">
        <v>15000</v>
      </c>
      <c r="G1204" s="1">
        <v>1</v>
      </c>
      <c r="H1204" s="15">
        <f>תקן_מקור[[#This Row],[עלות פריט]]*תקן_מקור[[#This Row],[כמות]]</f>
        <v>15000</v>
      </c>
    </row>
    <row r="1205" spans="1:8" x14ac:dyDescent="0.2">
      <c r="A1205" s="27" t="s">
        <v>274</v>
      </c>
      <c r="B1205" s="1">
        <v>90</v>
      </c>
      <c r="C1205" s="1" t="s">
        <v>68</v>
      </c>
      <c r="D1205" s="1" t="s">
        <v>118</v>
      </c>
      <c r="E1205" s="31" t="s">
        <v>178</v>
      </c>
      <c r="F1205" s="2">
        <v>650</v>
      </c>
      <c r="G1205" s="2">
        <v>4</v>
      </c>
      <c r="H1205" s="15">
        <f>תקן_מקור[[#This Row],[עלות פריט]]*תקן_מקור[[#This Row],[כמות]]</f>
        <v>2600</v>
      </c>
    </row>
    <row r="1206" spans="1:8" x14ac:dyDescent="0.2">
      <c r="A1206" s="27" t="s">
        <v>274</v>
      </c>
      <c r="B1206" s="1">
        <v>90</v>
      </c>
      <c r="C1206" s="1" t="s">
        <v>68</v>
      </c>
      <c r="D1206" s="1" t="s">
        <v>120</v>
      </c>
      <c r="E1206" s="31" t="s">
        <v>179</v>
      </c>
      <c r="F1206" s="2">
        <v>2500</v>
      </c>
      <c r="G1206" s="2">
        <v>1</v>
      </c>
      <c r="H1206" s="15">
        <f>תקן_מקור[[#This Row],[עלות פריט]]*תקן_מקור[[#This Row],[כמות]]</f>
        <v>2500</v>
      </c>
    </row>
    <row r="1207" spans="1:8" x14ac:dyDescent="0.2">
      <c r="A1207" s="27" t="s">
        <v>274</v>
      </c>
      <c r="B1207" s="1">
        <v>90</v>
      </c>
      <c r="C1207" s="1" t="s">
        <v>68</v>
      </c>
      <c r="D1207" s="1" t="s">
        <v>131</v>
      </c>
      <c r="E1207" s="31" t="s">
        <v>180</v>
      </c>
      <c r="F1207" s="2">
        <v>4500</v>
      </c>
      <c r="G1207" s="1">
        <v>1</v>
      </c>
      <c r="H1207" s="15">
        <f>תקן_מקור[[#This Row],[עלות פריט]]*תקן_מקור[[#This Row],[כמות]]</f>
        <v>4500</v>
      </c>
    </row>
    <row r="1208" spans="1:8" x14ac:dyDescent="0.2">
      <c r="A1208" s="27" t="s">
        <v>274</v>
      </c>
      <c r="B1208" s="1">
        <v>90</v>
      </c>
      <c r="C1208" s="1" t="s">
        <v>68</v>
      </c>
      <c r="D1208" s="1" t="s">
        <v>128</v>
      </c>
      <c r="E1208" s="31" t="s">
        <v>181</v>
      </c>
      <c r="F1208" s="2">
        <v>250</v>
      </c>
      <c r="G1208" s="2">
        <v>2</v>
      </c>
      <c r="H1208" s="15">
        <f>תקן_מקור[[#This Row],[עלות פריט]]*תקן_מקור[[#This Row],[כמות]]</f>
        <v>500</v>
      </c>
    </row>
    <row r="1209" spans="1:8" x14ac:dyDescent="0.2">
      <c r="A1209" s="27" t="s">
        <v>274</v>
      </c>
      <c r="B1209" s="1">
        <v>90</v>
      </c>
      <c r="C1209" s="1" t="s">
        <v>69</v>
      </c>
      <c r="D1209" s="29" t="s">
        <v>134</v>
      </c>
      <c r="E1209" s="31" t="s">
        <v>182</v>
      </c>
      <c r="F1209" s="2">
        <v>250</v>
      </c>
      <c r="G1209" s="1">
        <v>1</v>
      </c>
      <c r="H1209" s="15">
        <f>תקן_מקור[[#This Row],[עלות פריט]]*תקן_מקור[[#This Row],[כמות]]</f>
        <v>250</v>
      </c>
    </row>
    <row r="1210" spans="1:8" x14ac:dyDescent="0.2">
      <c r="A1210" s="27" t="s">
        <v>274</v>
      </c>
      <c r="B1210" s="1">
        <v>90</v>
      </c>
      <c r="C1210" s="1" t="s">
        <v>69</v>
      </c>
      <c r="D1210" s="1" t="s">
        <v>134</v>
      </c>
      <c r="E1210" s="31" t="s">
        <v>183</v>
      </c>
      <c r="F1210" s="2">
        <v>2500</v>
      </c>
      <c r="G1210" s="1">
        <v>1</v>
      </c>
      <c r="H1210" s="15">
        <f>תקן_מקור[[#This Row],[עלות פריט]]*תקן_מקור[[#This Row],[כמות]]</f>
        <v>2500</v>
      </c>
    </row>
    <row r="1211" spans="1:8" x14ac:dyDescent="0.2">
      <c r="A1211" s="27" t="s">
        <v>274</v>
      </c>
      <c r="B1211" s="1">
        <v>90</v>
      </c>
      <c r="C1211" s="1" t="s">
        <v>69</v>
      </c>
      <c r="D1211" s="29" t="s">
        <v>69</v>
      </c>
      <c r="E1211" s="31" t="s">
        <v>184</v>
      </c>
      <c r="F1211" s="2">
        <v>350</v>
      </c>
      <c r="G1211" s="1">
        <v>2</v>
      </c>
      <c r="H1211" s="15">
        <f>תקן_מקור[[#This Row],[עלות פריט]]*תקן_מקור[[#This Row],[כמות]]</f>
        <v>700</v>
      </c>
    </row>
    <row r="1212" spans="1:8" x14ac:dyDescent="0.2">
      <c r="A1212" s="27" t="s">
        <v>274</v>
      </c>
      <c r="B1212" s="1">
        <v>90</v>
      </c>
      <c r="C1212" s="1" t="s">
        <v>69</v>
      </c>
      <c r="D1212" s="29" t="s">
        <v>69</v>
      </c>
      <c r="E1212" s="31" t="s">
        <v>185</v>
      </c>
      <c r="F1212" s="2">
        <v>10000</v>
      </c>
      <c r="G1212" s="1">
        <v>3</v>
      </c>
      <c r="H1212" s="15">
        <f>תקן_מקור[[#This Row],[עלות פריט]]*תקן_מקור[[#This Row],[כמות]]</f>
        <v>30000</v>
      </c>
    </row>
    <row r="1213" spans="1:8" x14ac:dyDescent="0.2">
      <c r="A1213" s="27" t="s">
        <v>274</v>
      </c>
      <c r="B1213" s="1">
        <v>90</v>
      </c>
      <c r="C1213" s="1" t="s">
        <v>69</v>
      </c>
      <c r="D1213" s="1" t="s">
        <v>69</v>
      </c>
      <c r="E1213" s="32" t="s">
        <v>186</v>
      </c>
      <c r="F1213" s="2">
        <v>250</v>
      </c>
      <c r="G1213" s="2">
        <v>4</v>
      </c>
      <c r="H1213" s="15">
        <f>תקן_מקור[[#This Row],[עלות פריט]]*תקן_מקור[[#This Row],[כמות]]</f>
        <v>1000</v>
      </c>
    </row>
    <row r="1214" spans="1:8" x14ac:dyDescent="0.2">
      <c r="A1214" s="27" t="s">
        <v>274</v>
      </c>
      <c r="B1214" s="1">
        <v>90</v>
      </c>
      <c r="C1214" s="1" t="s">
        <v>70</v>
      </c>
      <c r="D1214" s="1" t="s">
        <v>187</v>
      </c>
      <c r="E1214" s="31" t="s">
        <v>188</v>
      </c>
      <c r="F1214" s="2">
        <v>7500</v>
      </c>
      <c r="G1214" s="1">
        <v>1</v>
      </c>
      <c r="H1214" s="15">
        <f>תקן_מקור[[#This Row],[עלות פריט]]*תקן_מקור[[#This Row],[כמות]]</f>
        <v>7500</v>
      </c>
    </row>
    <row r="1215" spans="1:8" x14ac:dyDescent="0.2">
      <c r="A1215" s="27" t="s">
        <v>274</v>
      </c>
      <c r="B1215" s="1">
        <v>90</v>
      </c>
      <c r="C1215" s="1" t="s">
        <v>70</v>
      </c>
      <c r="D1215" s="1" t="s">
        <v>187</v>
      </c>
      <c r="E1215" s="31" t="s">
        <v>189</v>
      </c>
      <c r="F1215" s="2">
        <v>1500</v>
      </c>
      <c r="G1215" s="1">
        <v>2</v>
      </c>
      <c r="H1215" s="15">
        <f>תקן_מקור[[#This Row],[עלות פריט]]*תקן_מקור[[#This Row],[כמות]]</f>
        <v>3000</v>
      </c>
    </row>
    <row r="1216" spans="1:8" x14ac:dyDescent="0.2">
      <c r="A1216" s="27" t="s">
        <v>274</v>
      </c>
      <c r="B1216" s="1">
        <v>90</v>
      </c>
      <c r="C1216" s="1" t="s">
        <v>70</v>
      </c>
      <c r="D1216" s="1" t="s">
        <v>131</v>
      </c>
      <c r="E1216" s="31" t="s">
        <v>190</v>
      </c>
      <c r="F1216" s="2">
        <v>1000</v>
      </c>
      <c r="G1216" s="1">
        <v>27</v>
      </c>
      <c r="H1216" s="15">
        <f>תקן_מקור[[#This Row],[עלות פריט]]*תקן_מקור[[#This Row],[כמות]]</f>
        <v>27000</v>
      </c>
    </row>
    <row r="1217" spans="1:8" x14ac:dyDescent="0.2">
      <c r="A1217" s="27" t="s">
        <v>274</v>
      </c>
      <c r="B1217" s="1">
        <v>90</v>
      </c>
      <c r="C1217" s="1" t="s">
        <v>70</v>
      </c>
      <c r="D1217" s="1" t="s">
        <v>191</v>
      </c>
      <c r="E1217" s="31" t="s">
        <v>192</v>
      </c>
      <c r="F1217" s="2">
        <v>3500</v>
      </c>
      <c r="G1217" s="1">
        <v>2</v>
      </c>
      <c r="H1217" s="15">
        <f>תקן_מקור[[#This Row],[עלות פריט]]*תקן_מקור[[#This Row],[כמות]]</f>
        <v>7000</v>
      </c>
    </row>
    <row r="1218" spans="1:8" x14ac:dyDescent="0.2">
      <c r="A1218" s="27" t="s">
        <v>274</v>
      </c>
      <c r="B1218" s="1">
        <v>90</v>
      </c>
      <c r="C1218" s="1" t="s">
        <v>70</v>
      </c>
      <c r="D1218" s="1" t="s">
        <v>187</v>
      </c>
      <c r="E1218" s="31" t="s">
        <v>193</v>
      </c>
      <c r="F1218" s="2">
        <v>8500</v>
      </c>
      <c r="G1218" s="2">
        <v>0</v>
      </c>
      <c r="H1218" s="15">
        <f>תקן_מקור[[#This Row],[עלות פריט]]*תקן_מקור[[#This Row],[כמות]]</f>
        <v>0</v>
      </c>
    </row>
    <row r="1219" spans="1:8" x14ac:dyDescent="0.2">
      <c r="A1219" s="27" t="s">
        <v>274</v>
      </c>
      <c r="B1219" s="1">
        <v>90</v>
      </c>
      <c r="C1219" s="1" t="s">
        <v>70</v>
      </c>
      <c r="D1219" s="1" t="s">
        <v>187</v>
      </c>
      <c r="E1219" s="31" t="s">
        <v>194</v>
      </c>
      <c r="F1219" s="2">
        <v>17000</v>
      </c>
      <c r="G1219" s="1">
        <v>1</v>
      </c>
      <c r="H1219" s="15">
        <f>תקן_מקור[[#This Row],[עלות פריט]]*תקן_מקור[[#This Row],[כמות]]</f>
        <v>17000</v>
      </c>
    </row>
    <row r="1220" spans="1:8" x14ac:dyDescent="0.2">
      <c r="A1220" s="27" t="s">
        <v>274</v>
      </c>
      <c r="B1220" s="1">
        <v>90</v>
      </c>
      <c r="C1220" s="1" t="s">
        <v>70</v>
      </c>
      <c r="D1220" s="1" t="s">
        <v>187</v>
      </c>
      <c r="E1220" s="31" t="s">
        <v>195</v>
      </c>
      <c r="F1220" s="2">
        <v>5000</v>
      </c>
      <c r="G1220" s="1">
        <v>1</v>
      </c>
      <c r="H1220" s="15">
        <f>תקן_מקור[[#This Row],[עלות פריט]]*תקן_מקור[[#This Row],[כמות]]</f>
        <v>5000</v>
      </c>
    </row>
    <row r="1221" spans="1:8" x14ac:dyDescent="0.2">
      <c r="A1221" s="27" t="s">
        <v>274</v>
      </c>
      <c r="B1221" s="1">
        <v>90</v>
      </c>
      <c r="C1221" s="1" t="s">
        <v>70</v>
      </c>
      <c r="D1221" s="1" t="s">
        <v>187</v>
      </c>
      <c r="E1221" s="31" t="s">
        <v>196</v>
      </c>
      <c r="F1221" s="2">
        <v>400</v>
      </c>
      <c r="G1221" s="1">
        <v>8</v>
      </c>
      <c r="H1221" s="15">
        <f>תקן_מקור[[#This Row],[עלות פריט]]*תקן_מקור[[#This Row],[כמות]]</f>
        <v>3200</v>
      </c>
    </row>
    <row r="1222" spans="1:8" x14ac:dyDescent="0.2">
      <c r="A1222" s="27" t="s">
        <v>274</v>
      </c>
      <c r="B1222" s="1">
        <v>90</v>
      </c>
      <c r="C1222" s="1" t="s">
        <v>70</v>
      </c>
      <c r="D1222" s="29" t="s">
        <v>187</v>
      </c>
      <c r="E1222" s="31" t="s">
        <v>197</v>
      </c>
      <c r="F1222" s="2">
        <v>4500</v>
      </c>
      <c r="G1222" s="1">
        <v>1</v>
      </c>
      <c r="H1222" s="15">
        <f>תקן_מקור[[#This Row],[עלות פריט]]*תקן_מקור[[#This Row],[כמות]]</f>
        <v>4500</v>
      </c>
    </row>
    <row r="1223" spans="1:8" x14ac:dyDescent="0.2">
      <c r="A1223" s="27" t="s">
        <v>274</v>
      </c>
      <c r="B1223" s="1">
        <v>90</v>
      </c>
      <c r="C1223" s="1" t="s">
        <v>70</v>
      </c>
      <c r="D1223" s="1" t="s">
        <v>187</v>
      </c>
      <c r="E1223" s="31" t="s">
        <v>198</v>
      </c>
      <c r="F1223" s="2">
        <v>8000</v>
      </c>
      <c r="G1223" s="1">
        <v>1</v>
      </c>
      <c r="H1223" s="15">
        <f>תקן_מקור[[#This Row],[עלות פריט]]*תקן_מקור[[#This Row],[כמות]]</f>
        <v>8000</v>
      </c>
    </row>
    <row r="1224" spans="1:8" x14ac:dyDescent="0.2">
      <c r="A1224" s="27" t="s">
        <v>274</v>
      </c>
      <c r="B1224" s="1">
        <v>90</v>
      </c>
      <c r="C1224" s="1" t="s">
        <v>70</v>
      </c>
      <c r="D1224" s="1" t="s">
        <v>187</v>
      </c>
      <c r="E1224" s="31" t="s">
        <v>199</v>
      </c>
      <c r="F1224" s="2">
        <v>2500</v>
      </c>
      <c r="G1224" s="1">
        <v>1</v>
      </c>
      <c r="H1224" s="15">
        <f>תקן_מקור[[#This Row],[עלות פריט]]*תקן_מקור[[#This Row],[כמות]]</f>
        <v>2500</v>
      </c>
    </row>
    <row r="1225" spans="1:8" x14ac:dyDescent="0.2">
      <c r="A1225" s="27" t="s">
        <v>274</v>
      </c>
      <c r="B1225" s="1">
        <v>90</v>
      </c>
      <c r="C1225" s="1" t="s">
        <v>70</v>
      </c>
      <c r="D1225" s="1" t="s">
        <v>200</v>
      </c>
      <c r="E1225" s="31" t="s">
        <v>201</v>
      </c>
      <c r="F1225" s="2">
        <v>150</v>
      </c>
      <c r="G1225" s="1">
        <v>48</v>
      </c>
      <c r="H1225" s="15">
        <f>תקן_מקור[[#This Row],[עלות פריט]]*תקן_מקור[[#This Row],[כמות]]</f>
        <v>7200</v>
      </c>
    </row>
    <row r="1226" spans="1:8" x14ac:dyDescent="0.2">
      <c r="A1226" s="27" t="s">
        <v>274</v>
      </c>
      <c r="B1226" s="1">
        <v>90</v>
      </c>
      <c r="C1226" s="1" t="s">
        <v>70</v>
      </c>
      <c r="D1226" s="1" t="s">
        <v>187</v>
      </c>
      <c r="E1226" s="31" t="s">
        <v>202</v>
      </c>
      <c r="F1226" s="2">
        <v>9000</v>
      </c>
      <c r="G1226" s="1">
        <v>1</v>
      </c>
      <c r="H1226" s="15">
        <f>תקן_מקור[[#This Row],[עלות פריט]]*תקן_מקור[[#This Row],[כמות]]</f>
        <v>9000</v>
      </c>
    </row>
    <row r="1227" spans="1:8" x14ac:dyDescent="0.2">
      <c r="A1227" s="27" t="s">
        <v>274</v>
      </c>
      <c r="B1227" s="1">
        <v>90</v>
      </c>
      <c r="C1227" s="1" t="s">
        <v>70</v>
      </c>
      <c r="D1227" s="1" t="s">
        <v>187</v>
      </c>
      <c r="E1227" s="31" t="s">
        <v>203</v>
      </c>
      <c r="F1227" s="2">
        <v>7700</v>
      </c>
      <c r="G1227" s="1">
        <v>1</v>
      </c>
      <c r="H1227" s="15">
        <f>תקן_מקור[[#This Row],[עלות פריט]]*תקן_מקור[[#This Row],[כמות]]</f>
        <v>7700</v>
      </c>
    </row>
    <row r="1228" spans="1:8" x14ac:dyDescent="0.2">
      <c r="A1228" s="27" t="s">
        <v>274</v>
      </c>
      <c r="B1228" s="1">
        <v>90</v>
      </c>
      <c r="C1228" s="1" t="s">
        <v>70</v>
      </c>
      <c r="D1228" s="1" t="s">
        <v>187</v>
      </c>
      <c r="E1228" s="31" t="s">
        <v>204</v>
      </c>
      <c r="F1228" s="2">
        <v>10800</v>
      </c>
      <c r="G1228" s="1">
        <v>1</v>
      </c>
      <c r="H1228" s="15">
        <f>תקן_מקור[[#This Row],[עלות פריט]]*תקן_מקור[[#This Row],[כמות]]</f>
        <v>10800</v>
      </c>
    </row>
    <row r="1229" spans="1:8" x14ac:dyDescent="0.2">
      <c r="A1229" s="27" t="s">
        <v>274</v>
      </c>
      <c r="B1229" s="1">
        <v>90</v>
      </c>
      <c r="C1229" s="1" t="s">
        <v>70</v>
      </c>
      <c r="D1229" s="29" t="s">
        <v>187</v>
      </c>
      <c r="E1229" s="31" t="s">
        <v>205</v>
      </c>
      <c r="F1229" s="2">
        <v>3000</v>
      </c>
      <c r="G1229" s="1">
        <v>1</v>
      </c>
      <c r="H1229" s="15">
        <f>תקן_מקור[[#This Row],[עלות פריט]]*תקן_מקור[[#This Row],[כמות]]</f>
        <v>3000</v>
      </c>
    </row>
    <row r="1230" spans="1:8" x14ac:dyDescent="0.2">
      <c r="A1230" s="27" t="s">
        <v>274</v>
      </c>
      <c r="B1230" s="1">
        <v>90</v>
      </c>
      <c r="C1230" s="1" t="s">
        <v>70</v>
      </c>
      <c r="D1230" s="1" t="s">
        <v>200</v>
      </c>
      <c r="E1230" s="31" t="s">
        <v>206</v>
      </c>
      <c r="F1230" s="2">
        <v>250</v>
      </c>
      <c r="G1230" s="1">
        <v>27</v>
      </c>
      <c r="H1230" s="15">
        <f>תקן_מקור[[#This Row],[עלות פריט]]*תקן_מקור[[#This Row],[כמות]]</f>
        <v>6750</v>
      </c>
    </row>
    <row r="1231" spans="1:8" x14ac:dyDescent="0.2">
      <c r="A1231" s="27" t="s">
        <v>274</v>
      </c>
      <c r="B1231" s="1">
        <v>90</v>
      </c>
      <c r="C1231" s="1" t="s">
        <v>70</v>
      </c>
      <c r="D1231" s="1" t="s">
        <v>187</v>
      </c>
      <c r="E1231" s="31" t="s">
        <v>207</v>
      </c>
      <c r="F1231" s="2">
        <v>1000</v>
      </c>
      <c r="G1231" s="1">
        <v>3</v>
      </c>
      <c r="H1231" s="15">
        <f>תקן_מקור[[#This Row],[עלות פריט]]*תקן_מקור[[#This Row],[כמות]]</f>
        <v>3000</v>
      </c>
    </row>
    <row r="1232" spans="1:8" x14ac:dyDescent="0.2">
      <c r="A1232" s="27" t="s">
        <v>274</v>
      </c>
      <c r="B1232" s="1">
        <v>90</v>
      </c>
      <c r="C1232" s="1" t="s">
        <v>70</v>
      </c>
      <c r="D1232" s="1" t="s">
        <v>187</v>
      </c>
      <c r="E1232" s="31" t="s">
        <v>208</v>
      </c>
      <c r="F1232" s="2">
        <v>500</v>
      </c>
      <c r="G1232" s="1">
        <v>1</v>
      </c>
      <c r="H1232" s="15">
        <f>תקן_מקור[[#This Row],[עלות פריט]]*תקן_מקור[[#This Row],[כמות]]</f>
        <v>500</v>
      </c>
    </row>
    <row r="1233" spans="1:8" x14ac:dyDescent="0.2">
      <c r="A1233" s="27" t="s">
        <v>274</v>
      </c>
      <c r="B1233" s="1">
        <v>90</v>
      </c>
      <c r="C1233" s="1" t="s">
        <v>70</v>
      </c>
      <c r="D1233" s="1" t="s">
        <v>187</v>
      </c>
      <c r="E1233" s="31" t="s">
        <v>209</v>
      </c>
      <c r="F1233" s="2">
        <v>15000</v>
      </c>
      <c r="G1233" s="1">
        <v>2</v>
      </c>
      <c r="H1233" s="15">
        <f>תקן_מקור[[#This Row],[עלות פריט]]*תקן_מקור[[#This Row],[כמות]]</f>
        <v>30000</v>
      </c>
    </row>
    <row r="1234" spans="1:8" x14ac:dyDescent="0.2">
      <c r="A1234" s="27" t="s">
        <v>274</v>
      </c>
      <c r="B1234" s="1">
        <v>90</v>
      </c>
      <c r="C1234" s="1" t="s">
        <v>70</v>
      </c>
      <c r="D1234" s="29" t="s">
        <v>187</v>
      </c>
      <c r="E1234" s="31" t="s">
        <v>210</v>
      </c>
      <c r="F1234" s="2">
        <v>5000</v>
      </c>
      <c r="G1234" s="1">
        <v>1</v>
      </c>
      <c r="H1234" s="15">
        <f>תקן_מקור[[#This Row],[עלות פריט]]*תקן_מקור[[#This Row],[כמות]]</f>
        <v>5000</v>
      </c>
    </row>
    <row r="1235" spans="1:8" x14ac:dyDescent="0.2">
      <c r="A1235" s="27" t="s">
        <v>274</v>
      </c>
      <c r="B1235" s="1">
        <v>90</v>
      </c>
      <c r="C1235" s="1" t="s">
        <v>70</v>
      </c>
      <c r="D1235" s="1" t="s">
        <v>200</v>
      </c>
      <c r="E1235" s="31" t="s">
        <v>211</v>
      </c>
      <c r="F1235" s="2">
        <v>1200</v>
      </c>
      <c r="G1235" s="1">
        <v>4</v>
      </c>
      <c r="H1235" s="15">
        <f>תקן_מקור[[#This Row],[עלות פריט]]*תקן_מקור[[#This Row],[כמות]]</f>
        <v>4800</v>
      </c>
    </row>
    <row r="1236" spans="1:8" x14ac:dyDescent="0.2">
      <c r="A1236" s="27" t="s">
        <v>274</v>
      </c>
      <c r="B1236" s="1">
        <v>90</v>
      </c>
      <c r="C1236" s="1" t="s">
        <v>70</v>
      </c>
      <c r="D1236" s="1" t="s">
        <v>191</v>
      </c>
      <c r="E1236" s="31" t="s">
        <v>212</v>
      </c>
      <c r="F1236" s="2">
        <v>500</v>
      </c>
      <c r="G1236" s="1">
        <v>3</v>
      </c>
      <c r="H1236" s="15">
        <f>תקן_מקור[[#This Row],[עלות פריט]]*תקן_מקור[[#This Row],[כמות]]</f>
        <v>1500</v>
      </c>
    </row>
    <row r="1237" spans="1:8" x14ac:dyDescent="0.2">
      <c r="A1237" s="27" t="s">
        <v>274</v>
      </c>
      <c r="B1237" s="1">
        <v>90</v>
      </c>
      <c r="C1237" s="1" t="s">
        <v>70</v>
      </c>
      <c r="D1237" s="1" t="s">
        <v>187</v>
      </c>
      <c r="E1237" s="31" t="s">
        <v>213</v>
      </c>
      <c r="F1237" s="2">
        <v>4200</v>
      </c>
      <c r="G1237" s="1">
        <v>1</v>
      </c>
      <c r="H1237" s="15">
        <f>תקן_מקור[[#This Row],[עלות פריט]]*תקן_מקור[[#This Row],[כמות]]</f>
        <v>4200</v>
      </c>
    </row>
    <row r="1238" spans="1:8" x14ac:dyDescent="0.2">
      <c r="A1238" s="27" t="s">
        <v>274</v>
      </c>
      <c r="B1238" s="1">
        <v>90</v>
      </c>
      <c r="C1238" s="1" t="s">
        <v>70</v>
      </c>
      <c r="D1238" s="1" t="s">
        <v>187</v>
      </c>
      <c r="E1238" s="31" t="s">
        <v>214</v>
      </c>
      <c r="F1238" s="2">
        <v>2500</v>
      </c>
      <c r="G1238" s="1">
        <v>2</v>
      </c>
      <c r="H1238" s="15">
        <f>תקן_מקור[[#This Row],[עלות פריט]]*תקן_מקור[[#This Row],[כמות]]</f>
        <v>5000</v>
      </c>
    </row>
    <row r="1239" spans="1:8" x14ac:dyDescent="0.2">
      <c r="A1239" s="27" t="s">
        <v>274</v>
      </c>
      <c r="B1239" s="1">
        <v>90</v>
      </c>
      <c r="C1239" s="1" t="s">
        <v>70</v>
      </c>
      <c r="D1239" s="1" t="s">
        <v>187</v>
      </c>
      <c r="E1239" s="31" t="s">
        <v>215</v>
      </c>
      <c r="F1239" s="2">
        <v>3500</v>
      </c>
      <c r="G1239" s="1">
        <v>2</v>
      </c>
      <c r="H1239" s="15">
        <f>תקן_מקור[[#This Row],[עלות פריט]]*תקן_מקור[[#This Row],[כמות]]</f>
        <v>7000</v>
      </c>
    </row>
    <row r="1240" spans="1:8" x14ac:dyDescent="0.2">
      <c r="A1240" s="27" t="s">
        <v>274</v>
      </c>
      <c r="B1240" s="1">
        <v>90</v>
      </c>
      <c r="C1240" s="1" t="s">
        <v>70</v>
      </c>
      <c r="D1240" s="1" t="s">
        <v>187</v>
      </c>
      <c r="E1240" s="31" t="s">
        <v>216</v>
      </c>
      <c r="F1240" s="2">
        <v>6500</v>
      </c>
      <c r="G1240" s="1">
        <v>1</v>
      </c>
      <c r="H1240" s="15">
        <f>תקן_מקור[[#This Row],[עלות פריט]]*תקן_מקור[[#This Row],[כמות]]</f>
        <v>6500</v>
      </c>
    </row>
    <row r="1241" spans="1:8" x14ac:dyDescent="0.2">
      <c r="A1241" s="27" t="s">
        <v>274</v>
      </c>
      <c r="B1241" s="1">
        <v>90</v>
      </c>
      <c r="C1241" s="1" t="s">
        <v>70</v>
      </c>
      <c r="D1241" s="1" t="s">
        <v>187</v>
      </c>
      <c r="E1241" s="31" t="s">
        <v>217</v>
      </c>
      <c r="F1241" s="2">
        <v>1200</v>
      </c>
      <c r="G1241" s="1">
        <v>1</v>
      </c>
      <c r="H1241" s="15">
        <f>תקן_מקור[[#This Row],[עלות פריט]]*תקן_מקור[[#This Row],[כמות]]</f>
        <v>1200</v>
      </c>
    </row>
    <row r="1242" spans="1:8" x14ac:dyDescent="0.2">
      <c r="A1242" s="27" t="s">
        <v>274</v>
      </c>
      <c r="B1242" s="1">
        <v>90</v>
      </c>
      <c r="C1242" s="1" t="s">
        <v>70</v>
      </c>
      <c r="D1242" s="29" t="s">
        <v>131</v>
      </c>
      <c r="E1242" s="31" t="s">
        <v>218</v>
      </c>
      <c r="F1242" s="2">
        <v>2500</v>
      </c>
      <c r="G1242" s="1">
        <v>1</v>
      </c>
      <c r="H1242" s="15">
        <f>תקן_מקור[[#This Row],[עלות פריט]]*תקן_מקור[[#This Row],[כמות]]</f>
        <v>2500</v>
      </c>
    </row>
    <row r="1243" spans="1:8" x14ac:dyDescent="0.2">
      <c r="A1243" s="27" t="s">
        <v>274</v>
      </c>
      <c r="B1243" s="1">
        <v>90</v>
      </c>
      <c r="C1243" s="1" t="s">
        <v>71</v>
      </c>
      <c r="D1243" s="1" t="s">
        <v>113</v>
      </c>
      <c r="E1243" s="31" t="s">
        <v>219</v>
      </c>
      <c r="F1243" s="2">
        <v>600</v>
      </c>
      <c r="G1243" s="1">
        <v>1</v>
      </c>
      <c r="H1243" s="15">
        <f>תקן_מקור[[#This Row],[עלות פריט]]*תקן_מקור[[#This Row],[כמות]]</f>
        <v>600</v>
      </c>
    </row>
    <row r="1244" spans="1:8" x14ac:dyDescent="0.2">
      <c r="A1244" s="27" t="s">
        <v>274</v>
      </c>
      <c r="B1244" s="1">
        <v>90</v>
      </c>
      <c r="C1244" s="1" t="s">
        <v>71</v>
      </c>
      <c r="D1244" s="1" t="s">
        <v>113</v>
      </c>
      <c r="E1244" s="31" t="s">
        <v>220</v>
      </c>
      <c r="F1244" s="2">
        <v>1200</v>
      </c>
      <c r="G1244" s="2">
        <v>1</v>
      </c>
      <c r="H1244" s="15">
        <f>תקן_מקור[[#This Row],[עלות פריט]]*תקן_מקור[[#This Row],[כמות]]</f>
        <v>1200</v>
      </c>
    </row>
    <row r="1245" spans="1:8" x14ac:dyDescent="0.2">
      <c r="A1245" s="27" t="s">
        <v>274</v>
      </c>
      <c r="B1245" s="1">
        <v>90</v>
      </c>
      <c r="C1245" s="1" t="s">
        <v>71</v>
      </c>
      <c r="D1245" s="1" t="s">
        <v>124</v>
      </c>
      <c r="E1245" s="31" t="s">
        <v>220</v>
      </c>
      <c r="F1245" s="2">
        <v>1200</v>
      </c>
      <c r="G1245" s="1">
        <v>1</v>
      </c>
      <c r="H1245" s="15">
        <f>תקן_מקור[[#This Row],[עלות פריט]]*תקן_מקור[[#This Row],[כמות]]</f>
        <v>1200</v>
      </c>
    </row>
    <row r="1246" spans="1:8" x14ac:dyDescent="0.2">
      <c r="A1246" s="27" t="s">
        <v>274</v>
      </c>
      <c r="B1246" s="1">
        <v>90</v>
      </c>
      <c r="C1246" s="1" t="s">
        <v>71</v>
      </c>
      <c r="D1246" s="1" t="s">
        <v>124</v>
      </c>
      <c r="E1246" s="31" t="s">
        <v>221</v>
      </c>
      <c r="F1246" s="2">
        <v>2500</v>
      </c>
      <c r="G1246" s="1">
        <v>1</v>
      </c>
      <c r="H1246" s="15">
        <f>תקן_מקור[[#This Row],[עלות פריט]]*תקן_מקור[[#This Row],[כמות]]</f>
        <v>2500</v>
      </c>
    </row>
    <row r="1247" spans="1:8" x14ac:dyDescent="0.2">
      <c r="A1247" s="27" t="s">
        <v>274</v>
      </c>
      <c r="B1247" s="1">
        <v>90</v>
      </c>
      <c r="C1247" s="1" t="s">
        <v>71</v>
      </c>
      <c r="D1247" s="1" t="s">
        <v>124</v>
      </c>
      <c r="E1247" s="31" t="s">
        <v>222</v>
      </c>
      <c r="F1247" s="2">
        <v>3500</v>
      </c>
      <c r="G1247" s="1">
        <v>4</v>
      </c>
      <c r="H1247" s="15">
        <f>תקן_מקור[[#This Row],[עלות פריט]]*תקן_מקור[[#This Row],[כמות]]</f>
        <v>14000</v>
      </c>
    </row>
    <row r="1248" spans="1:8" x14ac:dyDescent="0.2">
      <c r="A1248" s="27" t="s">
        <v>274</v>
      </c>
      <c r="B1248" s="1">
        <v>90</v>
      </c>
      <c r="C1248" s="1" t="s">
        <v>71</v>
      </c>
      <c r="D1248" s="1" t="s">
        <v>113</v>
      </c>
      <c r="E1248" s="31" t="s">
        <v>223</v>
      </c>
      <c r="F1248" s="2">
        <v>3500</v>
      </c>
      <c r="G1248" s="2">
        <v>1</v>
      </c>
      <c r="H1248" s="15">
        <f>תקן_מקור[[#This Row],[עלות פריט]]*תקן_מקור[[#This Row],[כמות]]</f>
        <v>3500</v>
      </c>
    </row>
    <row r="1249" spans="1:8" x14ac:dyDescent="0.2">
      <c r="A1249" s="27" t="s">
        <v>274</v>
      </c>
      <c r="B1249" s="1">
        <v>90</v>
      </c>
      <c r="C1249" s="1" t="s">
        <v>71</v>
      </c>
      <c r="D1249" s="1" t="s">
        <v>134</v>
      </c>
      <c r="E1249" s="31" t="s">
        <v>223</v>
      </c>
      <c r="F1249" s="2">
        <v>3500</v>
      </c>
      <c r="G1249" s="1">
        <v>2</v>
      </c>
      <c r="H1249" s="15">
        <f>תקן_מקור[[#This Row],[עלות פריט]]*תקן_מקור[[#This Row],[כמות]]</f>
        <v>7000</v>
      </c>
    </row>
    <row r="1250" spans="1:8" x14ac:dyDescent="0.2">
      <c r="A1250" s="27" t="s">
        <v>274</v>
      </c>
      <c r="B1250" s="1">
        <v>90</v>
      </c>
      <c r="C1250" s="1" t="s">
        <v>72</v>
      </c>
      <c r="D1250" s="29" t="s">
        <v>69</v>
      </c>
      <c r="E1250" s="31" t="s">
        <v>224</v>
      </c>
      <c r="F1250" s="2">
        <v>4500</v>
      </c>
      <c r="G1250" s="1">
        <v>1</v>
      </c>
      <c r="H1250" s="15">
        <f>תקן_מקור[[#This Row],[עלות פריט]]*תקן_מקור[[#This Row],[כמות]]</f>
        <v>4500</v>
      </c>
    </row>
    <row r="1251" spans="1:8" x14ac:dyDescent="0.2">
      <c r="A1251" s="27" t="s">
        <v>274</v>
      </c>
      <c r="B1251" s="1">
        <v>90</v>
      </c>
      <c r="C1251" s="1" t="s">
        <v>72</v>
      </c>
      <c r="D1251" s="1" t="s">
        <v>124</v>
      </c>
      <c r="E1251" s="31" t="s">
        <v>225</v>
      </c>
      <c r="F1251" s="2">
        <v>2500</v>
      </c>
      <c r="G1251" s="1">
        <v>1</v>
      </c>
      <c r="H1251" s="15">
        <f>תקן_מקור[[#This Row],[עלות פריט]]*תקן_מקור[[#This Row],[כמות]]</f>
        <v>2500</v>
      </c>
    </row>
    <row r="1252" spans="1:8" x14ac:dyDescent="0.2">
      <c r="A1252" s="27" t="s">
        <v>274</v>
      </c>
      <c r="B1252" s="1">
        <v>90</v>
      </c>
      <c r="C1252" s="1" t="s">
        <v>72</v>
      </c>
      <c r="D1252" s="1" t="s">
        <v>115</v>
      </c>
      <c r="E1252" s="31" t="s">
        <v>225</v>
      </c>
      <c r="F1252" s="2">
        <v>2500</v>
      </c>
      <c r="G1252" s="2">
        <v>1</v>
      </c>
      <c r="H1252" s="15">
        <f>תקן_מקור[[#This Row],[עלות פריט]]*תקן_מקור[[#This Row],[כמות]]</f>
        <v>2500</v>
      </c>
    </row>
    <row r="1253" spans="1:8" x14ac:dyDescent="0.2">
      <c r="A1253" s="27" t="s">
        <v>274</v>
      </c>
      <c r="B1253" s="1">
        <v>90</v>
      </c>
      <c r="C1253" s="1" t="s">
        <v>72</v>
      </c>
      <c r="D1253" s="1" t="s">
        <v>133</v>
      </c>
      <c r="E1253" s="31" t="s">
        <v>225</v>
      </c>
      <c r="F1253" s="2">
        <v>2500</v>
      </c>
      <c r="G1253" s="1">
        <v>3</v>
      </c>
      <c r="H1253" s="15">
        <f>תקן_מקור[[#This Row],[עלות פריט]]*תקן_מקור[[#This Row],[כמות]]</f>
        <v>7500</v>
      </c>
    </row>
    <row r="1254" spans="1:8" x14ac:dyDescent="0.2">
      <c r="A1254" s="27" t="s">
        <v>274</v>
      </c>
      <c r="B1254" s="1">
        <v>90</v>
      </c>
      <c r="C1254" s="1" t="s">
        <v>72</v>
      </c>
      <c r="D1254" s="1" t="s">
        <v>134</v>
      </c>
      <c r="E1254" s="31" t="s">
        <v>225</v>
      </c>
      <c r="F1254" s="2">
        <v>2500</v>
      </c>
      <c r="G1254" s="1">
        <v>3</v>
      </c>
      <c r="H1254" s="15">
        <f>תקן_מקור[[#This Row],[עלות פריט]]*תקן_מקור[[#This Row],[כמות]]</f>
        <v>7500</v>
      </c>
    </row>
    <row r="1255" spans="1:8" x14ac:dyDescent="0.2">
      <c r="A1255" s="27" t="s">
        <v>274</v>
      </c>
      <c r="B1255" s="1">
        <v>90</v>
      </c>
      <c r="C1255" s="1" t="s">
        <v>72</v>
      </c>
      <c r="D1255" s="1" t="s">
        <v>120</v>
      </c>
      <c r="E1255" s="31" t="s">
        <v>226</v>
      </c>
      <c r="F1255" s="2">
        <v>5000</v>
      </c>
      <c r="G1255" s="2">
        <v>1</v>
      </c>
      <c r="H1255" s="15">
        <f>תקן_מקור[[#This Row],[עלות פריט]]*תקן_מקור[[#This Row],[כמות]]</f>
        <v>5000</v>
      </c>
    </row>
    <row r="1256" spans="1:8" x14ac:dyDescent="0.2">
      <c r="A1256" s="27" t="s">
        <v>274</v>
      </c>
      <c r="B1256" s="1">
        <v>90</v>
      </c>
      <c r="C1256" s="1" t="s">
        <v>72</v>
      </c>
      <c r="D1256" s="1" t="s">
        <v>131</v>
      </c>
      <c r="E1256" s="31" t="s">
        <v>226</v>
      </c>
      <c r="F1256" s="2">
        <v>5000</v>
      </c>
      <c r="G1256" s="1">
        <v>1</v>
      </c>
      <c r="H1256" s="15">
        <f>תקן_מקור[[#This Row],[עלות פריט]]*תקן_מקור[[#This Row],[כמות]]</f>
        <v>5000</v>
      </c>
    </row>
    <row r="1257" spans="1:8" x14ac:dyDescent="0.2">
      <c r="A1257" s="27" t="s">
        <v>274</v>
      </c>
      <c r="B1257" s="1">
        <v>90</v>
      </c>
      <c r="C1257" s="1" t="s">
        <v>72</v>
      </c>
      <c r="D1257" s="1" t="s">
        <v>131</v>
      </c>
      <c r="E1257" s="31" t="s">
        <v>227</v>
      </c>
      <c r="F1257" s="2">
        <v>8000</v>
      </c>
      <c r="G1257" s="1">
        <v>1</v>
      </c>
      <c r="H1257" s="15">
        <f>תקן_מקור[[#This Row],[עלות פריט]]*תקן_מקור[[#This Row],[כמות]]</f>
        <v>8000</v>
      </c>
    </row>
    <row r="1258" spans="1:8" x14ac:dyDescent="0.2">
      <c r="A1258" s="27" t="s">
        <v>274</v>
      </c>
      <c r="B1258" s="1">
        <v>90</v>
      </c>
      <c r="C1258" s="1" t="s">
        <v>72</v>
      </c>
      <c r="D1258" s="1" t="s">
        <v>72</v>
      </c>
      <c r="E1258" s="31" t="s">
        <v>228</v>
      </c>
      <c r="F1258" s="2">
        <v>900</v>
      </c>
      <c r="G1258" s="1">
        <v>2</v>
      </c>
      <c r="H1258" s="15">
        <f>תקן_מקור[[#This Row],[עלות פריט]]*תקן_מקור[[#This Row],[כמות]]</f>
        <v>1800</v>
      </c>
    </row>
    <row r="1259" spans="1:8" x14ac:dyDescent="0.2">
      <c r="A1259" s="27" t="s">
        <v>274</v>
      </c>
      <c r="B1259" s="1">
        <v>90</v>
      </c>
      <c r="C1259" s="1" t="s">
        <v>72</v>
      </c>
      <c r="D1259" s="1" t="s">
        <v>69</v>
      </c>
      <c r="E1259" s="31" t="s">
        <v>229</v>
      </c>
      <c r="F1259" s="2">
        <v>5000</v>
      </c>
      <c r="G1259" s="2">
        <v>3</v>
      </c>
      <c r="H1259" s="15">
        <f>תקן_מקור[[#This Row],[עלות פריט]]*תקן_מקור[[#This Row],[כמות]]</f>
        <v>15000</v>
      </c>
    </row>
    <row r="1260" spans="1:8" x14ac:dyDescent="0.2">
      <c r="A1260" s="27" t="s">
        <v>274</v>
      </c>
      <c r="B1260" s="1">
        <v>90</v>
      </c>
      <c r="C1260" s="1" t="s">
        <v>72</v>
      </c>
      <c r="D1260" s="1" t="s">
        <v>72</v>
      </c>
      <c r="E1260" s="31" t="s">
        <v>230</v>
      </c>
      <c r="F1260" s="2">
        <v>5200</v>
      </c>
      <c r="G1260" s="2">
        <v>1</v>
      </c>
      <c r="H1260" s="15">
        <f>תקן_מקור[[#This Row],[עלות פריט]]*תקן_מקור[[#This Row],[כמות]]</f>
        <v>5200</v>
      </c>
    </row>
    <row r="1261" spans="1:8" x14ac:dyDescent="0.2">
      <c r="A1261" s="27" t="s">
        <v>274</v>
      </c>
      <c r="B1261" s="1">
        <v>90</v>
      </c>
      <c r="C1261" s="1" t="s">
        <v>72</v>
      </c>
      <c r="D1261" s="1" t="s">
        <v>72</v>
      </c>
      <c r="E1261" s="31" t="s">
        <v>231</v>
      </c>
      <c r="F1261" s="2">
        <v>6100</v>
      </c>
      <c r="G1261" s="2">
        <v>1</v>
      </c>
      <c r="H1261" s="15">
        <f>תקן_מקור[[#This Row],[עלות פריט]]*תקן_מקור[[#This Row],[כמות]]</f>
        <v>6100</v>
      </c>
    </row>
    <row r="1262" spans="1:8" x14ac:dyDescent="0.2">
      <c r="A1262" s="27" t="s">
        <v>274</v>
      </c>
      <c r="B1262" s="1">
        <v>90</v>
      </c>
      <c r="C1262" s="1" t="s">
        <v>72</v>
      </c>
      <c r="D1262" s="1" t="s">
        <v>72</v>
      </c>
      <c r="E1262" s="31" t="s">
        <v>232</v>
      </c>
      <c r="F1262" s="2">
        <v>5000</v>
      </c>
      <c r="G1262" s="2">
        <v>1</v>
      </c>
      <c r="H1262" s="15">
        <f>תקן_מקור[[#This Row],[עלות פריט]]*תקן_מקור[[#This Row],[כמות]]</f>
        <v>5000</v>
      </c>
    </row>
    <row r="1263" spans="1:8" x14ac:dyDescent="0.2">
      <c r="A1263" s="27" t="s">
        <v>274</v>
      </c>
      <c r="B1263" s="1">
        <v>90</v>
      </c>
      <c r="C1263" s="1" t="s">
        <v>73</v>
      </c>
      <c r="D1263" s="1" t="s">
        <v>233</v>
      </c>
      <c r="E1263" s="31" t="s">
        <v>156</v>
      </c>
      <c r="F1263" s="2">
        <v>1000</v>
      </c>
      <c r="G1263" s="1">
        <v>1</v>
      </c>
      <c r="H1263" s="15">
        <f>תקן_מקור[[#This Row],[עלות פריט]]*תקן_מקור[[#This Row],[כמות]]</f>
        <v>1000</v>
      </c>
    </row>
    <row r="1264" spans="1:8" x14ac:dyDescent="0.2">
      <c r="A1264" s="27" t="s">
        <v>274</v>
      </c>
      <c r="B1264" s="1">
        <v>90</v>
      </c>
      <c r="C1264" s="1" t="s">
        <v>73</v>
      </c>
      <c r="D1264" s="1" t="s">
        <v>141</v>
      </c>
      <c r="E1264" s="31" t="s">
        <v>156</v>
      </c>
      <c r="F1264" s="2">
        <v>1000</v>
      </c>
      <c r="G1264" s="1">
        <v>1</v>
      </c>
      <c r="H1264" s="15">
        <f>תקן_מקור[[#This Row],[עלות פריט]]*תקן_מקור[[#This Row],[כמות]]</f>
        <v>1000</v>
      </c>
    </row>
    <row r="1265" spans="1:8" x14ac:dyDescent="0.2">
      <c r="A1265" s="27" t="s">
        <v>274</v>
      </c>
      <c r="B1265" s="1">
        <v>90</v>
      </c>
      <c r="C1265" s="1" t="s">
        <v>73</v>
      </c>
      <c r="D1265" s="1" t="s">
        <v>133</v>
      </c>
      <c r="E1265" s="31" t="s">
        <v>156</v>
      </c>
      <c r="F1265" s="2">
        <v>1000</v>
      </c>
      <c r="G1265" s="1">
        <v>6</v>
      </c>
      <c r="H1265" s="15">
        <f>תקן_מקור[[#This Row],[עלות פריט]]*תקן_מקור[[#This Row],[כמות]]</f>
        <v>6000</v>
      </c>
    </row>
    <row r="1266" spans="1:8" x14ac:dyDescent="0.2">
      <c r="A1266" s="27" t="s">
        <v>274</v>
      </c>
      <c r="B1266" s="1">
        <v>90</v>
      </c>
      <c r="C1266" s="1" t="s">
        <v>73</v>
      </c>
      <c r="D1266" s="1" t="s">
        <v>126</v>
      </c>
      <c r="E1266" s="31" t="s">
        <v>156</v>
      </c>
      <c r="F1266" s="2">
        <v>1000</v>
      </c>
      <c r="G1266" s="1">
        <v>4</v>
      </c>
      <c r="H1266" s="15">
        <f>תקן_מקור[[#This Row],[עלות פריט]]*תקן_מקור[[#This Row],[כמות]]</f>
        <v>4000</v>
      </c>
    </row>
    <row r="1267" spans="1:8" x14ac:dyDescent="0.2">
      <c r="A1267" s="27" t="s">
        <v>274</v>
      </c>
      <c r="B1267" s="1">
        <v>90</v>
      </c>
      <c r="C1267" s="1" t="s">
        <v>73</v>
      </c>
      <c r="D1267" s="1" t="s">
        <v>143</v>
      </c>
      <c r="E1267" s="31" t="s">
        <v>156</v>
      </c>
      <c r="F1267" s="2">
        <v>1000</v>
      </c>
      <c r="G1267" s="1">
        <v>1</v>
      </c>
      <c r="H1267" s="15">
        <f>תקן_מקור[[#This Row],[עלות פריט]]*תקן_מקור[[#This Row],[כמות]]</f>
        <v>1000</v>
      </c>
    </row>
    <row r="1268" spans="1:8" x14ac:dyDescent="0.2">
      <c r="A1268" s="27" t="s">
        <v>274</v>
      </c>
      <c r="B1268" s="1">
        <v>90</v>
      </c>
      <c r="C1268" s="1" t="s">
        <v>73</v>
      </c>
      <c r="D1268" s="1" t="s">
        <v>113</v>
      </c>
      <c r="E1268" s="31" t="s">
        <v>234</v>
      </c>
      <c r="F1268" s="2">
        <v>1500</v>
      </c>
      <c r="G1268" s="2">
        <v>2</v>
      </c>
      <c r="H1268" s="15">
        <f>תקן_מקור[[#This Row],[עלות פריט]]*תקן_מקור[[#This Row],[כמות]]</f>
        <v>3000</v>
      </c>
    </row>
    <row r="1269" spans="1:8" x14ac:dyDescent="0.2">
      <c r="A1269" s="27" t="s">
        <v>274</v>
      </c>
      <c r="B1269" s="1">
        <v>90</v>
      </c>
      <c r="C1269" s="1" t="s">
        <v>73</v>
      </c>
      <c r="D1269" s="1" t="s">
        <v>124</v>
      </c>
      <c r="E1269" s="31" t="s">
        <v>234</v>
      </c>
      <c r="F1269" s="2">
        <v>1500</v>
      </c>
      <c r="G1269" s="1">
        <v>1</v>
      </c>
      <c r="H1269" s="15">
        <f>תקן_מקור[[#This Row],[עלות פריט]]*תקן_מקור[[#This Row],[כמות]]</f>
        <v>1500</v>
      </c>
    </row>
    <row r="1270" spans="1:8" x14ac:dyDescent="0.2">
      <c r="A1270" s="27" t="s">
        <v>274</v>
      </c>
      <c r="B1270" s="1">
        <v>90</v>
      </c>
      <c r="C1270" s="1" t="s">
        <v>73</v>
      </c>
      <c r="D1270" s="1" t="s">
        <v>115</v>
      </c>
      <c r="E1270" s="31" t="s">
        <v>234</v>
      </c>
      <c r="F1270" s="2">
        <v>1500</v>
      </c>
      <c r="G1270" s="2">
        <v>1</v>
      </c>
      <c r="H1270" s="15">
        <f>תקן_מקור[[#This Row],[עלות פריט]]*תקן_מקור[[#This Row],[כמות]]</f>
        <v>1500</v>
      </c>
    </row>
    <row r="1271" spans="1:8" x14ac:dyDescent="0.2">
      <c r="A1271" s="27" t="s">
        <v>274</v>
      </c>
      <c r="B1271" s="1">
        <v>90</v>
      </c>
      <c r="C1271" s="1" t="s">
        <v>73</v>
      </c>
      <c r="D1271" s="1" t="s">
        <v>134</v>
      </c>
      <c r="E1271" s="31" t="s">
        <v>234</v>
      </c>
      <c r="F1271" s="2">
        <v>1500</v>
      </c>
      <c r="G1271" s="1">
        <v>3</v>
      </c>
      <c r="H1271" s="15">
        <f>תקן_מקור[[#This Row],[עלות פריט]]*תקן_מקור[[#This Row],[כמות]]</f>
        <v>4500</v>
      </c>
    </row>
    <row r="1272" spans="1:8" x14ac:dyDescent="0.2">
      <c r="A1272" s="27" t="s">
        <v>274</v>
      </c>
      <c r="B1272" s="1">
        <v>90</v>
      </c>
      <c r="C1272" s="1" t="s">
        <v>73</v>
      </c>
      <c r="D1272" s="29" t="s">
        <v>113</v>
      </c>
      <c r="E1272" s="31" t="s">
        <v>235</v>
      </c>
      <c r="F1272" s="2">
        <v>1500</v>
      </c>
      <c r="G1272" s="1">
        <v>1</v>
      </c>
      <c r="H1272" s="15">
        <f>תקן_מקור[[#This Row],[עלות פריט]]*תקן_מקור[[#This Row],[כמות]]</f>
        <v>1500</v>
      </c>
    </row>
    <row r="1273" spans="1:8" x14ac:dyDescent="0.2">
      <c r="A1273" s="27" t="s">
        <v>274</v>
      </c>
      <c r="B1273" s="1">
        <v>90</v>
      </c>
      <c r="C1273" s="1" t="s">
        <v>73</v>
      </c>
      <c r="D1273" s="1" t="s">
        <v>236</v>
      </c>
      <c r="E1273" s="31" t="s">
        <v>237</v>
      </c>
      <c r="F1273" s="2">
        <v>1000</v>
      </c>
      <c r="G1273" s="1">
        <v>3</v>
      </c>
      <c r="H1273" s="15">
        <f>תקן_מקור[[#This Row],[עלות פריט]]*תקן_מקור[[#This Row],[כמות]]</f>
        <v>3000</v>
      </c>
    </row>
    <row r="1274" spans="1:8" ht="15" customHeight="1" x14ac:dyDescent="0.2">
      <c r="A1274" s="27" t="s">
        <v>274</v>
      </c>
      <c r="B1274" s="1">
        <v>90</v>
      </c>
      <c r="C1274" s="1" t="s">
        <v>73</v>
      </c>
      <c r="D1274" s="1" t="s">
        <v>116</v>
      </c>
      <c r="E1274" s="31" t="s">
        <v>237</v>
      </c>
      <c r="F1274" s="2">
        <v>1000</v>
      </c>
      <c r="G1274" s="1">
        <v>1</v>
      </c>
      <c r="H1274" s="15">
        <f>תקן_מקור[[#This Row],[עלות פריט]]*תקן_מקור[[#This Row],[כמות]]</f>
        <v>1000</v>
      </c>
    </row>
    <row r="1275" spans="1:8" x14ac:dyDescent="0.2">
      <c r="A1275" s="27" t="s">
        <v>274</v>
      </c>
      <c r="B1275" s="1">
        <v>90</v>
      </c>
      <c r="C1275" s="1" t="s">
        <v>73</v>
      </c>
      <c r="D1275" s="1" t="s">
        <v>113</v>
      </c>
      <c r="E1275" s="31" t="s">
        <v>238</v>
      </c>
      <c r="F1275" s="2">
        <v>1200</v>
      </c>
      <c r="G1275" s="2">
        <v>1</v>
      </c>
      <c r="H1275" s="15">
        <f>תקן_מקור[[#This Row],[עלות פריט]]*תקן_מקור[[#This Row],[כמות]]</f>
        <v>1200</v>
      </c>
    </row>
    <row r="1276" spans="1:8" x14ac:dyDescent="0.2">
      <c r="A1276" s="27" t="s">
        <v>274</v>
      </c>
      <c r="B1276" s="1">
        <v>90</v>
      </c>
      <c r="C1276" s="1" t="s">
        <v>73</v>
      </c>
      <c r="D1276" s="1" t="s">
        <v>115</v>
      </c>
      <c r="E1276" s="31" t="s">
        <v>238</v>
      </c>
      <c r="F1276" s="2">
        <v>1200</v>
      </c>
      <c r="G1276" s="2">
        <v>1</v>
      </c>
      <c r="H1276" s="15">
        <f>תקן_מקור[[#This Row],[עלות פריט]]*תקן_מקור[[#This Row],[כמות]]</f>
        <v>1200</v>
      </c>
    </row>
    <row r="1277" spans="1:8" x14ac:dyDescent="0.2">
      <c r="A1277" s="27" t="s">
        <v>274</v>
      </c>
      <c r="B1277" s="1">
        <v>90</v>
      </c>
      <c r="C1277" s="1" t="s">
        <v>73</v>
      </c>
      <c r="D1277" s="1" t="s">
        <v>134</v>
      </c>
      <c r="E1277" s="31" t="s">
        <v>239</v>
      </c>
      <c r="F1277" s="2">
        <v>400</v>
      </c>
      <c r="G1277" s="1">
        <v>1</v>
      </c>
      <c r="H1277" s="15">
        <f>תקן_מקור[[#This Row],[עלות פריט]]*תקן_מקור[[#This Row],[כמות]]</f>
        <v>400</v>
      </c>
    </row>
    <row r="1278" spans="1:8" x14ac:dyDescent="0.2">
      <c r="A1278" s="27" t="s">
        <v>274</v>
      </c>
      <c r="B1278" s="1">
        <v>90</v>
      </c>
      <c r="C1278" s="1" t="s">
        <v>73</v>
      </c>
      <c r="D1278" s="1" t="s">
        <v>133</v>
      </c>
      <c r="E1278" s="31" t="s">
        <v>157</v>
      </c>
      <c r="F1278" s="2">
        <v>2500</v>
      </c>
      <c r="G1278" s="2">
        <v>1</v>
      </c>
      <c r="H1278" s="15">
        <f>תקן_מקור[[#This Row],[עלות פריט]]*תקן_מקור[[#This Row],[כמות]]</f>
        <v>2500</v>
      </c>
    </row>
    <row r="1279" spans="1:8" x14ac:dyDescent="0.2">
      <c r="A1279" s="27" t="s">
        <v>274</v>
      </c>
      <c r="B1279" s="1">
        <v>90</v>
      </c>
      <c r="C1279" s="1" t="s">
        <v>73</v>
      </c>
      <c r="D1279" s="1" t="s">
        <v>134</v>
      </c>
      <c r="E1279" s="31" t="s">
        <v>157</v>
      </c>
      <c r="F1279" s="2">
        <v>2500</v>
      </c>
      <c r="G1279" s="1">
        <v>2</v>
      </c>
      <c r="H1279" s="15">
        <f>תקן_מקור[[#This Row],[עלות פריט]]*תקן_מקור[[#This Row],[כמות]]</f>
        <v>5000</v>
      </c>
    </row>
    <row r="1280" spans="1:8" x14ac:dyDescent="0.2">
      <c r="A1280" s="27" t="s">
        <v>274</v>
      </c>
      <c r="B1280" s="1">
        <v>90</v>
      </c>
      <c r="C1280" s="1" t="s">
        <v>73</v>
      </c>
      <c r="D1280" s="1" t="s">
        <v>113</v>
      </c>
      <c r="E1280" s="31" t="s">
        <v>240</v>
      </c>
      <c r="F1280" s="2">
        <v>900</v>
      </c>
      <c r="G1280" s="2">
        <v>2</v>
      </c>
      <c r="H1280" s="15">
        <f>תקן_מקור[[#This Row],[עלות פריט]]*תקן_מקור[[#This Row],[כמות]]</f>
        <v>1800</v>
      </c>
    </row>
    <row r="1281" spans="1:8" x14ac:dyDescent="0.2">
      <c r="A1281" s="27" t="s">
        <v>274</v>
      </c>
      <c r="B1281" s="1">
        <v>90</v>
      </c>
      <c r="C1281" s="1" t="s">
        <v>73</v>
      </c>
      <c r="D1281" s="1" t="s">
        <v>134</v>
      </c>
      <c r="E1281" s="31" t="s">
        <v>240</v>
      </c>
      <c r="F1281" s="2">
        <v>900</v>
      </c>
      <c r="G1281" s="1">
        <v>1</v>
      </c>
      <c r="H1281" s="15">
        <f>תקן_מקור[[#This Row],[עלות פריט]]*תקן_מקור[[#This Row],[כמות]]</f>
        <v>900</v>
      </c>
    </row>
    <row r="1282" spans="1:8" x14ac:dyDescent="0.2">
      <c r="A1282" s="27" t="s">
        <v>274</v>
      </c>
      <c r="B1282" s="1">
        <v>90</v>
      </c>
      <c r="C1282" s="1" t="s">
        <v>73</v>
      </c>
      <c r="D1282" s="1" t="s">
        <v>120</v>
      </c>
      <c r="E1282" s="31" t="s">
        <v>241</v>
      </c>
      <c r="F1282" s="2">
        <v>1500</v>
      </c>
      <c r="G1282" s="2">
        <v>3</v>
      </c>
      <c r="H1282" s="15">
        <f>תקן_מקור[[#This Row],[עלות פריט]]*תקן_מקור[[#This Row],[כמות]]</f>
        <v>4500</v>
      </c>
    </row>
    <row r="1283" spans="1:8" x14ac:dyDescent="0.2">
      <c r="A1283" s="27" t="s">
        <v>274</v>
      </c>
      <c r="B1283" s="1">
        <v>90</v>
      </c>
      <c r="C1283" s="1" t="s">
        <v>73</v>
      </c>
      <c r="D1283" s="1" t="s">
        <v>133</v>
      </c>
      <c r="E1283" s="31" t="s">
        <v>241</v>
      </c>
      <c r="F1283" s="2">
        <v>1500</v>
      </c>
      <c r="G1283" s="1">
        <v>3</v>
      </c>
      <c r="H1283" s="15">
        <f>תקן_מקור[[#This Row],[עלות פריט]]*תקן_מקור[[#This Row],[כמות]]</f>
        <v>4500</v>
      </c>
    </row>
    <row r="1284" spans="1:8" x14ac:dyDescent="0.2">
      <c r="A1284" s="27" t="s">
        <v>274</v>
      </c>
      <c r="B1284" s="1">
        <v>90</v>
      </c>
      <c r="C1284" s="1" t="s">
        <v>73</v>
      </c>
      <c r="D1284" s="1" t="s">
        <v>128</v>
      </c>
      <c r="E1284" s="31" t="s">
        <v>242</v>
      </c>
      <c r="F1284" s="2">
        <v>350</v>
      </c>
      <c r="G1284" s="2">
        <v>3</v>
      </c>
      <c r="H1284" s="15">
        <f>תקן_מקור[[#This Row],[עלות פריט]]*תקן_מקור[[#This Row],[כמות]]</f>
        <v>1050</v>
      </c>
    </row>
    <row r="1285" spans="1:8" x14ac:dyDescent="0.2">
      <c r="A1285" s="27" t="s">
        <v>274</v>
      </c>
      <c r="B1285" s="1">
        <v>90</v>
      </c>
      <c r="C1285" s="1" t="s">
        <v>73</v>
      </c>
      <c r="D1285" s="1" t="s">
        <v>113</v>
      </c>
      <c r="E1285" s="31" t="s">
        <v>243</v>
      </c>
      <c r="F1285" s="2">
        <v>15000</v>
      </c>
      <c r="G1285" s="2">
        <v>1</v>
      </c>
      <c r="H1285" s="15">
        <f>תקן_מקור[[#This Row],[עלות פריט]]*תקן_מקור[[#This Row],[כמות]]</f>
        <v>15000</v>
      </c>
    </row>
    <row r="1286" spans="1:8" x14ac:dyDescent="0.2">
      <c r="A1286" s="27" t="s">
        <v>274</v>
      </c>
      <c r="B1286" s="1">
        <v>90</v>
      </c>
      <c r="C1286" s="1" t="s">
        <v>73</v>
      </c>
      <c r="D1286" s="1" t="s">
        <v>69</v>
      </c>
      <c r="E1286" s="31" t="s">
        <v>244</v>
      </c>
      <c r="F1286" s="2">
        <v>375</v>
      </c>
      <c r="G1286" s="2">
        <v>40</v>
      </c>
      <c r="H1286" s="15">
        <f>תקן_מקור[[#This Row],[עלות פריט]]*תקן_מקור[[#This Row],[כמות]]</f>
        <v>15000</v>
      </c>
    </row>
    <row r="1287" spans="1:8" x14ac:dyDescent="0.2">
      <c r="A1287" s="27" t="s">
        <v>274</v>
      </c>
      <c r="B1287" s="1">
        <v>90</v>
      </c>
      <c r="C1287" s="1" t="s">
        <v>73</v>
      </c>
      <c r="D1287" s="1" t="s">
        <v>141</v>
      </c>
      <c r="E1287" s="31" t="s">
        <v>245</v>
      </c>
      <c r="F1287" s="2">
        <v>600</v>
      </c>
      <c r="G1287" s="1">
        <v>2</v>
      </c>
      <c r="H1287" s="15">
        <f>תקן_מקור[[#This Row],[עלות פריט]]*תקן_מקור[[#This Row],[כמות]]</f>
        <v>1200</v>
      </c>
    </row>
    <row r="1288" spans="1:8" x14ac:dyDescent="0.2">
      <c r="A1288" s="27" t="s">
        <v>274</v>
      </c>
      <c r="B1288" s="1">
        <v>90</v>
      </c>
      <c r="C1288" s="1" t="s">
        <v>73</v>
      </c>
      <c r="D1288" s="1" t="s">
        <v>133</v>
      </c>
      <c r="E1288" s="31" t="s">
        <v>245</v>
      </c>
      <c r="F1288" s="2">
        <v>600</v>
      </c>
      <c r="G1288" s="1">
        <v>6</v>
      </c>
      <c r="H1288" s="15">
        <f>תקן_מקור[[#This Row],[עלות פריט]]*תקן_מקור[[#This Row],[כמות]]</f>
        <v>3600</v>
      </c>
    </row>
    <row r="1289" spans="1:8" x14ac:dyDescent="0.2">
      <c r="A1289" s="27" t="s">
        <v>274</v>
      </c>
      <c r="B1289" s="1">
        <v>90</v>
      </c>
      <c r="C1289" s="1" t="s">
        <v>73</v>
      </c>
      <c r="D1289" s="1" t="s">
        <v>126</v>
      </c>
      <c r="E1289" s="31" t="s">
        <v>245</v>
      </c>
      <c r="F1289" s="2">
        <v>600</v>
      </c>
      <c r="G1289" s="1">
        <v>9</v>
      </c>
      <c r="H1289" s="15">
        <f>תקן_מקור[[#This Row],[עלות פריט]]*תקן_מקור[[#This Row],[כמות]]</f>
        <v>5400</v>
      </c>
    </row>
    <row r="1290" spans="1:8" x14ac:dyDescent="0.2">
      <c r="A1290" s="27" t="s">
        <v>274</v>
      </c>
      <c r="B1290" s="1">
        <v>90</v>
      </c>
      <c r="C1290" s="1" t="s">
        <v>73</v>
      </c>
      <c r="D1290" s="1" t="s">
        <v>113</v>
      </c>
      <c r="E1290" s="31" t="s">
        <v>246</v>
      </c>
      <c r="F1290" s="2">
        <v>800</v>
      </c>
      <c r="G1290" s="2">
        <v>2</v>
      </c>
      <c r="H1290" s="15">
        <f>תקן_מקור[[#This Row],[עלות פריט]]*תקן_מקור[[#This Row],[כמות]]</f>
        <v>1600</v>
      </c>
    </row>
    <row r="1291" spans="1:8" x14ac:dyDescent="0.2">
      <c r="A1291" s="27" t="s">
        <v>274</v>
      </c>
      <c r="B1291" s="1">
        <v>90</v>
      </c>
      <c r="C1291" s="1" t="s">
        <v>73</v>
      </c>
      <c r="D1291" s="1" t="s">
        <v>124</v>
      </c>
      <c r="E1291" s="31" t="s">
        <v>246</v>
      </c>
      <c r="F1291" s="2">
        <v>1400</v>
      </c>
      <c r="G1291" s="1">
        <v>1</v>
      </c>
      <c r="H1291" s="15">
        <f>תקן_מקור[[#This Row],[עלות פריט]]*תקן_מקור[[#This Row],[כמות]]</f>
        <v>1400</v>
      </c>
    </row>
    <row r="1292" spans="1:8" x14ac:dyDescent="0.2">
      <c r="A1292" s="27" t="s">
        <v>274</v>
      </c>
      <c r="B1292" s="1">
        <v>90</v>
      </c>
      <c r="C1292" s="1" t="s">
        <v>73</v>
      </c>
      <c r="D1292" s="1" t="s">
        <v>134</v>
      </c>
      <c r="E1292" s="31" t="s">
        <v>246</v>
      </c>
      <c r="F1292" s="2">
        <v>800</v>
      </c>
      <c r="G1292" s="1">
        <v>2</v>
      </c>
      <c r="H1292" s="15">
        <f>תקן_מקור[[#This Row],[עלות פריט]]*תקן_מקור[[#This Row],[כמות]]</f>
        <v>1600</v>
      </c>
    </row>
    <row r="1293" spans="1:8" x14ac:dyDescent="0.2">
      <c r="A1293" s="27" t="s">
        <v>274</v>
      </c>
      <c r="B1293" s="1">
        <v>90</v>
      </c>
      <c r="C1293" s="1" t="s">
        <v>73</v>
      </c>
      <c r="D1293" s="1" t="s">
        <v>143</v>
      </c>
      <c r="E1293" s="31" t="s">
        <v>246</v>
      </c>
      <c r="F1293" s="2">
        <v>1200</v>
      </c>
      <c r="G1293" s="1">
        <v>1</v>
      </c>
      <c r="H1293" s="15">
        <f>תקן_מקור[[#This Row],[עלות פריט]]*תקן_מקור[[#This Row],[כמות]]</f>
        <v>1200</v>
      </c>
    </row>
    <row r="1294" spans="1:8" x14ac:dyDescent="0.2">
      <c r="A1294" s="27" t="s">
        <v>274</v>
      </c>
      <c r="B1294" s="1">
        <v>90</v>
      </c>
      <c r="C1294" s="1" t="s">
        <v>73</v>
      </c>
      <c r="D1294" s="1" t="s">
        <v>120</v>
      </c>
      <c r="E1294" s="31" t="s">
        <v>247</v>
      </c>
      <c r="F1294" s="2">
        <v>750</v>
      </c>
      <c r="G1294" s="2">
        <v>8</v>
      </c>
      <c r="H1294" s="15">
        <f>תקן_מקור[[#This Row],[עלות פריט]]*תקן_מקור[[#This Row],[כמות]]</f>
        <v>6000</v>
      </c>
    </row>
    <row r="1295" spans="1:8" x14ac:dyDescent="0.2">
      <c r="A1295" s="27" t="s">
        <v>274</v>
      </c>
      <c r="B1295" s="1">
        <v>90</v>
      </c>
      <c r="C1295" s="1" t="s">
        <v>73</v>
      </c>
      <c r="D1295" s="1" t="s">
        <v>233</v>
      </c>
      <c r="E1295" s="31" t="s">
        <v>248</v>
      </c>
      <c r="F1295" s="2">
        <v>2000</v>
      </c>
      <c r="G1295" s="1">
        <v>3</v>
      </c>
      <c r="H1295" s="15">
        <f>תקן_מקור[[#This Row],[עלות פריט]]*תקן_מקור[[#This Row],[כמות]]</f>
        <v>6000</v>
      </c>
    </row>
    <row r="1296" spans="1:8" x14ac:dyDescent="0.2">
      <c r="A1296" s="27" t="s">
        <v>274</v>
      </c>
      <c r="B1296" s="1">
        <v>90</v>
      </c>
      <c r="C1296" s="1" t="s">
        <v>73</v>
      </c>
      <c r="D1296" s="1" t="s">
        <v>233</v>
      </c>
      <c r="E1296" s="31" t="s">
        <v>249</v>
      </c>
      <c r="F1296" s="2">
        <v>4000</v>
      </c>
      <c r="G1296" s="1">
        <v>1</v>
      </c>
      <c r="H1296" s="15">
        <f>תקן_מקור[[#This Row],[עלות פריט]]*תקן_מקור[[#This Row],[כמות]]</f>
        <v>4000</v>
      </c>
    </row>
    <row r="1297" spans="1:8" x14ac:dyDescent="0.2">
      <c r="A1297" s="27" t="s">
        <v>274</v>
      </c>
      <c r="B1297" s="1">
        <v>90</v>
      </c>
      <c r="C1297" s="1" t="s">
        <v>73</v>
      </c>
      <c r="D1297" s="1" t="s">
        <v>131</v>
      </c>
      <c r="E1297" s="31" t="s">
        <v>250</v>
      </c>
      <c r="F1297" s="2">
        <v>650</v>
      </c>
      <c r="G1297" s="1">
        <v>90</v>
      </c>
      <c r="H1297" s="15">
        <f>תקן_מקור[[#This Row],[עלות פריט]]*תקן_מקור[[#This Row],[כמות]]</f>
        <v>58500</v>
      </c>
    </row>
    <row r="1298" spans="1:8" x14ac:dyDescent="0.2">
      <c r="A1298" s="27" t="s">
        <v>274</v>
      </c>
      <c r="B1298" s="1">
        <v>90</v>
      </c>
      <c r="C1298" s="1" t="s">
        <v>73</v>
      </c>
      <c r="D1298" s="29" t="s">
        <v>69</v>
      </c>
      <c r="E1298" s="31" t="s">
        <v>251</v>
      </c>
      <c r="F1298" s="2">
        <v>1200</v>
      </c>
      <c r="G1298" s="1">
        <v>1</v>
      </c>
      <c r="H1298" s="15">
        <f>תקן_מקור[[#This Row],[עלות פריט]]*תקן_מקור[[#This Row],[כמות]]</f>
        <v>1200</v>
      </c>
    </row>
    <row r="1299" spans="1:8" x14ac:dyDescent="0.2">
      <c r="A1299" s="27" t="s">
        <v>274</v>
      </c>
      <c r="B1299" s="1">
        <v>90</v>
      </c>
      <c r="C1299" s="1" t="s">
        <v>73</v>
      </c>
      <c r="D1299" s="1" t="s">
        <v>122</v>
      </c>
      <c r="E1299" s="31" t="s">
        <v>252</v>
      </c>
      <c r="F1299" s="2">
        <v>200</v>
      </c>
      <c r="G1299" s="2">
        <v>12</v>
      </c>
      <c r="H1299" s="15">
        <f>תקן_מקור[[#This Row],[עלות פריט]]*תקן_מקור[[#This Row],[כמות]]</f>
        <v>2400</v>
      </c>
    </row>
    <row r="1300" spans="1:8" x14ac:dyDescent="0.2">
      <c r="A1300" s="27" t="s">
        <v>274</v>
      </c>
      <c r="B1300" s="1">
        <v>90</v>
      </c>
      <c r="C1300" s="1" t="s">
        <v>73</v>
      </c>
      <c r="D1300" s="1" t="s">
        <v>124</v>
      </c>
      <c r="E1300" s="31" t="s">
        <v>253</v>
      </c>
      <c r="F1300" s="2">
        <v>450</v>
      </c>
      <c r="G1300" s="1">
        <v>4</v>
      </c>
      <c r="H1300" s="15">
        <f>תקן_מקור[[#This Row],[עלות פריט]]*תקן_מקור[[#This Row],[כמות]]</f>
        <v>1800</v>
      </c>
    </row>
    <row r="1301" spans="1:8" x14ac:dyDescent="0.2">
      <c r="A1301" s="27" t="s">
        <v>274</v>
      </c>
      <c r="B1301" s="1">
        <v>90</v>
      </c>
      <c r="C1301" s="1" t="s">
        <v>73</v>
      </c>
      <c r="D1301" s="1" t="s">
        <v>115</v>
      </c>
      <c r="E1301" s="31" t="s">
        <v>254</v>
      </c>
      <c r="F1301" s="2">
        <v>1200</v>
      </c>
      <c r="G1301" s="2">
        <v>1</v>
      </c>
      <c r="H1301" s="15">
        <f>תקן_מקור[[#This Row],[עלות פריט]]*תקן_מקור[[#This Row],[כמות]]</f>
        <v>1200</v>
      </c>
    </row>
    <row r="1302" spans="1:8" x14ac:dyDescent="0.2">
      <c r="A1302" s="27" t="s">
        <v>274</v>
      </c>
      <c r="B1302" s="1">
        <v>90</v>
      </c>
      <c r="C1302" s="1" t="s">
        <v>73</v>
      </c>
      <c r="D1302" s="1" t="s">
        <v>120</v>
      </c>
      <c r="E1302" s="31" t="s">
        <v>162</v>
      </c>
      <c r="F1302" s="2">
        <v>450</v>
      </c>
      <c r="G1302" s="2">
        <v>9</v>
      </c>
      <c r="H1302" s="15">
        <f>תקן_מקור[[#This Row],[עלות פריט]]*תקן_מקור[[#This Row],[כמות]]</f>
        <v>4050</v>
      </c>
    </row>
    <row r="1303" spans="1:8" x14ac:dyDescent="0.2">
      <c r="A1303" s="27" t="s">
        <v>274</v>
      </c>
      <c r="B1303" s="1">
        <v>90</v>
      </c>
      <c r="C1303" s="1" t="s">
        <v>73</v>
      </c>
      <c r="D1303" s="1" t="s">
        <v>113</v>
      </c>
      <c r="E1303" s="31" t="s">
        <v>162</v>
      </c>
      <c r="F1303" s="2">
        <v>450</v>
      </c>
      <c r="G1303" s="2">
        <v>2</v>
      </c>
      <c r="H1303" s="15">
        <f>תקן_מקור[[#This Row],[עלות פריט]]*תקן_מקור[[#This Row],[כמות]]</f>
        <v>900</v>
      </c>
    </row>
    <row r="1304" spans="1:8" x14ac:dyDescent="0.2">
      <c r="A1304" s="27" t="s">
        <v>274</v>
      </c>
      <c r="B1304" s="1">
        <v>90</v>
      </c>
      <c r="C1304" s="1" t="s">
        <v>73</v>
      </c>
      <c r="D1304" s="1" t="s">
        <v>115</v>
      </c>
      <c r="E1304" s="31" t="s">
        <v>162</v>
      </c>
      <c r="F1304" s="2">
        <v>450</v>
      </c>
      <c r="G1304" s="2">
        <v>2</v>
      </c>
      <c r="H1304" s="15">
        <f>תקן_מקור[[#This Row],[עלות פריט]]*תקן_מקור[[#This Row],[כמות]]</f>
        <v>900</v>
      </c>
    </row>
    <row r="1305" spans="1:8" x14ac:dyDescent="0.2">
      <c r="A1305" s="27" t="s">
        <v>274</v>
      </c>
      <c r="B1305" s="1">
        <v>90</v>
      </c>
      <c r="C1305" s="1" t="s">
        <v>73</v>
      </c>
      <c r="D1305" s="1" t="s">
        <v>133</v>
      </c>
      <c r="E1305" s="31" t="s">
        <v>162</v>
      </c>
      <c r="F1305" s="2">
        <v>450</v>
      </c>
      <c r="G1305" s="1">
        <v>90</v>
      </c>
      <c r="H1305" s="15">
        <f>תקן_מקור[[#This Row],[עלות פריט]]*תקן_מקור[[#This Row],[כמות]]</f>
        <v>40500</v>
      </c>
    </row>
    <row r="1306" spans="1:8" x14ac:dyDescent="0.2">
      <c r="A1306" s="27" t="s">
        <v>274</v>
      </c>
      <c r="B1306" s="1">
        <v>90</v>
      </c>
      <c r="C1306" s="1" t="s">
        <v>73</v>
      </c>
      <c r="D1306" s="1" t="s">
        <v>134</v>
      </c>
      <c r="E1306" s="31" t="s">
        <v>162</v>
      </c>
      <c r="F1306" s="2">
        <v>450</v>
      </c>
      <c r="G1306" s="1">
        <v>15</v>
      </c>
      <c r="H1306" s="15">
        <f>תקן_מקור[[#This Row],[עלות פריט]]*תקן_מקור[[#This Row],[כמות]]</f>
        <v>6750</v>
      </c>
    </row>
    <row r="1307" spans="1:8" x14ac:dyDescent="0.2">
      <c r="A1307" s="27" t="s">
        <v>274</v>
      </c>
      <c r="B1307" s="1">
        <v>90</v>
      </c>
      <c r="C1307" s="1" t="s">
        <v>73</v>
      </c>
      <c r="D1307" s="1" t="s">
        <v>128</v>
      </c>
      <c r="E1307" s="31" t="s">
        <v>255</v>
      </c>
      <c r="F1307" s="2">
        <v>1200</v>
      </c>
      <c r="G1307" s="2">
        <v>2</v>
      </c>
      <c r="H1307" s="15">
        <f>תקן_מקור[[#This Row],[עלות פריט]]*תקן_מקור[[#This Row],[כמות]]</f>
        <v>2400</v>
      </c>
    </row>
    <row r="1308" spans="1:8" x14ac:dyDescent="0.2">
      <c r="A1308" s="27" t="s">
        <v>274</v>
      </c>
      <c r="B1308" s="1">
        <v>90</v>
      </c>
      <c r="C1308" s="1" t="s">
        <v>73</v>
      </c>
      <c r="D1308" s="29" t="s">
        <v>69</v>
      </c>
      <c r="E1308" s="31" t="s">
        <v>256</v>
      </c>
      <c r="F1308" s="2">
        <v>800</v>
      </c>
      <c r="G1308" s="1">
        <v>2</v>
      </c>
      <c r="H1308" s="15">
        <f>תקן_מקור[[#This Row],[עלות פריט]]*תקן_מקור[[#This Row],[כמות]]</f>
        <v>1600</v>
      </c>
    </row>
    <row r="1309" spans="1:8" x14ac:dyDescent="0.2">
      <c r="A1309" s="27" t="s">
        <v>274</v>
      </c>
      <c r="B1309" s="1">
        <v>90</v>
      </c>
      <c r="C1309" s="1" t="s">
        <v>73</v>
      </c>
      <c r="D1309" s="1" t="s">
        <v>128</v>
      </c>
      <c r="E1309" s="31" t="s">
        <v>257</v>
      </c>
      <c r="F1309" s="2">
        <v>350</v>
      </c>
      <c r="G1309" s="2">
        <v>2</v>
      </c>
      <c r="H1309" s="15">
        <f>תקן_מקור[[#This Row],[עלות פריט]]*תקן_מקור[[#This Row],[כמות]]</f>
        <v>700</v>
      </c>
    </row>
    <row r="1310" spans="1:8" x14ac:dyDescent="0.2">
      <c r="A1310" s="27" t="s">
        <v>274</v>
      </c>
      <c r="B1310" s="1">
        <v>90</v>
      </c>
      <c r="C1310" s="1" t="s">
        <v>73</v>
      </c>
      <c r="D1310" s="1" t="s">
        <v>233</v>
      </c>
      <c r="E1310" s="31" t="s">
        <v>258</v>
      </c>
      <c r="F1310" s="2">
        <v>1500</v>
      </c>
      <c r="G1310" s="1">
        <v>1</v>
      </c>
      <c r="H1310" s="15">
        <f>תקן_מקור[[#This Row],[עלות פריט]]*תקן_מקור[[#This Row],[כמות]]</f>
        <v>1500</v>
      </c>
    </row>
    <row r="1311" spans="1:8" x14ac:dyDescent="0.2">
      <c r="A1311" s="27" t="s">
        <v>274</v>
      </c>
      <c r="B1311" s="1">
        <v>90</v>
      </c>
      <c r="C1311" s="1" t="s">
        <v>73</v>
      </c>
      <c r="D1311" s="1" t="s">
        <v>134</v>
      </c>
      <c r="E1311" s="31" t="s">
        <v>259</v>
      </c>
      <c r="F1311" s="2">
        <v>6000</v>
      </c>
      <c r="G1311" s="1">
        <v>1</v>
      </c>
      <c r="H1311" s="15">
        <f>תקן_מקור[[#This Row],[עלות פריט]]*תקן_מקור[[#This Row],[כמות]]</f>
        <v>6000</v>
      </c>
    </row>
    <row r="1312" spans="1:8" x14ac:dyDescent="0.2">
      <c r="A1312" s="27" t="s">
        <v>274</v>
      </c>
      <c r="B1312" s="1">
        <v>90</v>
      </c>
      <c r="C1312" s="1" t="s">
        <v>73</v>
      </c>
      <c r="D1312" s="1" t="s">
        <v>128</v>
      </c>
      <c r="E1312" s="31" t="s">
        <v>168</v>
      </c>
      <c r="F1312" s="2">
        <v>250</v>
      </c>
      <c r="G1312" s="2">
        <v>2</v>
      </c>
      <c r="H1312" s="15">
        <f>תקן_מקור[[#This Row],[עלות פריט]]*תקן_מקור[[#This Row],[כמות]]</f>
        <v>500</v>
      </c>
    </row>
    <row r="1313" spans="1:8" x14ac:dyDescent="0.2">
      <c r="A1313" s="27" t="s">
        <v>274</v>
      </c>
      <c r="B1313" s="1">
        <v>90</v>
      </c>
      <c r="C1313" s="1" t="s">
        <v>73</v>
      </c>
      <c r="D1313" s="1" t="s">
        <v>133</v>
      </c>
      <c r="E1313" s="31" t="s">
        <v>275</v>
      </c>
      <c r="F1313" s="2">
        <v>6000</v>
      </c>
      <c r="G1313" s="2">
        <v>1</v>
      </c>
      <c r="H1313" s="15">
        <f>תקן_מקור[[#This Row],[עלות פריט]]*תקן_מקור[[#This Row],[כמות]]</f>
        <v>6000</v>
      </c>
    </row>
    <row r="1314" spans="1:8" x14ac:dyDescent="0.2">
      <c r="A1314" s="27" t="s">
        <v>274</v>
      </c>
      <c r="B1314" s="1">
        <v>90</v>
      </c>
      <c r="C1314" s="1" t="s">
        <v>73</v>
      </c>
      <c r="D1314" s="1" t="s">
        <v>236</v>
      </c>
      <c r="E1314" s="31" t="s">
        <v>260</v>
      </c>
      <c r="F1314" s="2">
        <v>1200</v>
      </c>
      <c r="G1314" s="1">
        <v>1</v>
      </c>
      <c r="H1314" s="15">
        <f>תקן_מקור[[#This Row],[עלות פריט]]*תקן_מקור[[#This Row],[כמות]]</f>
        <v>1200</v>
      </c>
    </row>
    <row r="1315" spans="1:8" x14ac:dyDescent="0.2">
      <c r="A1315" s="27" t="s">
        <v>274</v>
      </c>
      <c r="B1315" s="1">
        <v>90</v>
      </c>
      <c r="C1315" s="1" t="s">
        <v>73</v>
      </c>
      <c r="D1315" s="1" t="s">
        <v>116</v>
      </c>
      <c r="E1315" s="31" t="s">
        <v>260</v>
      </c>
      <c r="F1315" s="2">
        <v>1200</v>
      </c>
      <c r="G1315" s="2">
        <v>1</v>
      </c>
      <c r="H1315" s="15">
        <f>תקן_מקור[[#This Row],[עלות פריט]]*תקן_מקור[[#This Row],[כמות]]</f>
        <v>1200</v>
      </c>
    </row>
    <row r="1316" spans="1:8" x14ac:dyDescent="0.2">
      <c r="A1316" s="27" t="s">
        <v>274</v>
      </c>
      <c r="B1316" s="1">
        <v>90</v>
      </c>
      <c r="C1316" s="1" t="s">
        <v>73</v>
      </c>
      <c r="D1316" s="1" t="s">
        <v>122</v>
      </c>
      <c r="E1316" s="31" t="s">
        <v>261</v>
      </c>
      <c r="F1316" s="2">
        <v>1650</v>
      </c>
      <c r="G1316" s="2">
        <v>3</v>
      </c>
      <c r="H1316" s="15">
        <f>תקן_מקור[[#This Row],[עלות פריט]]*תקן_מקור[[#This Row],[כמות]]</f>
        <v>4950</v>
      </c>
    </row>
    <row r="1317" spans="1:8" x14ac:dyDescent="0.2">
      <c r="A1317" s="27" t="s">
        <v>274</v>
      </c>
      <c r="B1317" s="1">
        <v>90</v>
      </c>
      <c r="C1317" s="1" t="s">
        <v>73</v>
      </c>
      <c r="D1317" s="1" t="s">
        <v>128</v>
      </c>
      <c r="E1317" s="31" t="s">
        <v>262</v>
      </c>
      <c r="F1317" s="2">
        <v>600</v>
      </c>
      <c r="G1317" s="2">
        <v>2</v>
      </c>
      <c r="H1317" s="15">
        <f>תקן_מקור[[#This Row],[עלות פריט]]*תקן_מקור[[#This Row],[כמות]]</f>
        <v>1200</v>
      </c>
    </row>
    <row r="1318" spans="1:8" x14ac:dyDescent="0.2">
      <c r="A1318" s="27" t="s">
        <v>274</v>
      </c>
      <c r="B1318" s="1">
        <v>90</v>
      </c>
      <c r="C1318" s="1" t="s">
        <v>73</v>
      </c>
      <c r="D1318" s="1" t="s">
        <v>113</v>
      </c>
      <c r="E1318" s="31" t="s">
        <v>263</v>
      </c>
      <c r="F1318" s="2">
        <v>1100</v>
      </c>
      <c r="G1318" s="2">
        <v>1</v>
      </c>
      <c r="H1318" s="15">
        <f>תקן_מקור[[#This Row],[עלות פריט]]*תקן_מקור[[#This Row],[כמות]]</f>
        <v>1100</v>
      </c>
    </row>
    <row r="1319" spans="1:8" x14ac:dyDescent="0.2">
      <c r="A1319" s="27" t="s">
        <v>274</v>
      </c>
      <c r="B1319" s="1">
        <v>90</v>
      </c>
      <c r="C1319" s="1" t="s">
        <v>73</v>
      </c>
      <c r="D1319" s="1" t="s">
        <v>233</v>
      </c>
      <c r="E1319" s="31" t="s">
        <v>264</v>
      </c>
      <c r="F1319" s="2">
        <v>700</v>
      </c>
      <c r="G1319" s="1">
        <v>1</v>
      </c>
      <c r="H1319" s="15">
        <f>תקן_מקור[[#This Row],[עלות פריט]]*תקן_מקור[[#This Row],[כמות]]</f>
        <v>700</v>
      </c>
    </row>
    <row r="1320" spans="1:8" x14ac:dyDescent="0.2">
      <c r="A1320" s="27" t="s">
        <v>274</v>
      </c>
      <c r="B1320" s="1">
        <v>90</v>
      </c>
      <c r="C1320" s="1" t="s">
        <v>73</v>
      </c>
      <c r="D1320" s="1" t="s">
        <v>134</v>
      </c>
      <c r="E1320" s="31" t="s">
        <v>264</v>
      </c>
      <c r="F1320" s="2">
        <v>700</v>
      </c>
      <c r="G1320" s="1">
        <v>1</v>
      </c>
      <c r="H1320" s="15">
        <f>תקן_מקור[[#This Row],[עלות פריט]]*תקן_מקור[[#This Row],[כמות]]</f>
        <v>700</v>
      </c>
    </row>
    <row r="1321" spans="1:8" x14ac:dyDescent="0.2">
      <c r="A1321" s="27" t="s">
        <v>274</v>
      </c>
      <c r="B1321" s="1">
        <v>90</v>
      </c>
      <c r="C1321" s="1" t="s">
        <v>73</v>
      </c>
      <c r="D1321" s="1" t="s">
        <v>131</v>
      </c>
      <c r="E1321" s="31" t="s">
        <v>265</v>
      </c>
      <c r="F1321" s="2">
        <v>1590</v>
      </c>
      <c r="G1321" s="1">
        <v>24</v>
      </c>
      <c r="H1321" s="15">
        <f>תקן_מקור[[#This Row],[עלות פריט]]*תקן_מקור[[#This Row],[כמות]]</f>
        <v>38160</v>
      </c>
    </row>
    <row r="1322" spans="1:8" x14ac:dyDescent="0.2">
      <c r="A1322" s="27" t="s">
        <v>274</v>
      </c>
      <c r="B1322" s="1">
        <v>90</v>
      </c>
      <c r="C1322" s="1" t="s">
        <v>73</v>
      </c>
      <c r="D1322" s="1" t="s">
        <v>122</v>
      </c>
      <c r="E1322" s="31" t="s">
        <v>266</v>
      </c>
      <c r="F1322" s="2">
        <v>850</v>
      </c>
      <c r="G1322" s="2">
        <v>3</v>
      </c>
      <c r="H1322" s="15">
        <f>תקן_מקור[[#This Row],[עלות פריט]]*תקן_מקור[[#This Row],[כמות]]</f>
        <v>2550</v>
      </c>
    </row>
    <row r="1323" spans="1:8" x14ac:dyDescent="0.2">
      <c r="A1323" s="27" t="s">
        <v>274</v>
      </c>
      <c r="B1323" s="1">
        <v>90</v>
      </c>
      <c r="C1323" s="1" t="s">
        <v>73</v>
      </c>
      <c r="D1323" s="1" t="s">
        <v>124</v>
      </c>
      <c r="E1323" s="31" t="s">
        <v>267</v>
      </c>
      <c r="F1323" s="2">
        <v>750</v>
      </c>
      <c r="G1323" s="1">
        <v>3</v>
      </c>
      <c r="H1323" s="15">
        <f>תקן_מקור[[#This Row],[עלות פריט]]*תקן_מקור[[#This Row],[כמות]]</f>
        <v>2250</v>
      </c>
    </row>
    <row r="1324" spans="1:8" x14ac:dyDescent="0.2">
      <c r="A1324" s="27" t="s">
        <v>274</v>
      </c>
      <c r="B1324" s="1">
        <v>90</v>
      </c>
      <c r="C1324" s="1" t="s">
        <v>73</v>
      </c>
      <c r="D1324" s="1" t="s">
        <v>124</v>
      </c>
      <c r="E1324" s="31" t="s">
        <v>268</v>
      </c>
      <c r="F1324" s="2">
        <v>2500</v>
      </c>
      <c r="G1324" s="1">
        <v>1</v>
      </c>
      <c r="H1324" s="15">
        <f>תקן_מקור[[#This Row],[עלות פריט]]*תקן_מקור[[#This Row],[כמות]]</f>
        <v>2500</v>
      </c>
    </row>
    <row r="1325" spans="1:8" x14ac:dyDescent="0.2">
      <c r="A1325" s="27" t="s">
        <v>274</v>
      </c>
      <c r="B1325" s="1">
        <v>90</v>
      </c>
      <c r="C1325" s="1" t="s">
        <v>73</v>
      </c>
      <c r="D1325" s="1" t="s">
        <v>113</v>
      </c>
      <c r="E1325" s="31" t="s">
        <v>269</v>
      </c>
      <c r="F1325" s="2">
        <v>1700</v>
      </c>
      <c r="G1325" s="2">
        <v>1</v>
      </c>
      <c r="H1325" s="15">
        <f>תקן_מקור[[#This Row],[עלות פריט]]*תקן_מקור[[#This Row],[כמות]]</f>
        <v>1700</v>
      </c>
    </row>
    <row r="1326" spans="1:8" x14ac:dyDescent="0.2">
      <c r="A1326" s="27" t="s">
        <v>274</v>
      </c>
      <c r="B1326" s="1">
        <v>90</v>
      </c>
      <c r="C1326" s="1" t="s">
        <v>73</v>
      </c>
      <c r="D1326" s="1" t="s">
        <v>115</v>
      </c>
      <c r="E1326" s="31" t="s">
        <v>269</v>
      </c>
      <c r="F1326" s="2">
        <v>1700</v>
      </c>
      <c r="G1326" s="2">
        <v>1</v>
      </c>
      <c r="H1326" s="15">
        <f>תקן_מקור[[#This Row],[עלות פריט]]*תקן_מקור[[#This Row],[כמות]]</f>
        <v>1700</v>
      </c>
    </row>
    <row r="1327" spans="1:8" x14ac:dyDescent="0.2">
      <c r="A1327" s="27" t="s">
        <v>274</v>
      </c>
      <c r="B1327" s="1">
        <v>90</v>
      </c>
      <c r="C1327" s="1" t="s">
        <v>73</v>
      </c>
      <c r="D1327" s="1" t="s">
        <v>134</v>
      </c>
      <c r="E1327" s="31" t="s">
        <v>269</v>
      </c>
      <c r="F1327" s="2">
        <v>1700</v>
      </c>
      <c r="G1327" s="1">
        <v>2</v>
      </c>
      <c r="H1327" s="15">
        <f>תקן_מקור[[#This Row],[עלות פריט]]*תקן_מקור[[#This Row],[כמות]]</f>
        <v>3400</v>
      </c>
    </row>
    <row r="1328" spans="1:8" x14ac:dyDescent="0.2">
      <c r="A1328" s="27" t="s">
        <v>274</v>
      </c>
      <c r="B1328" s="1">
        <v>90</v>
      </c>
      <c r="C1328" s="1" t="s">
        <v>73</v>
      </c>
      <c r="D1328" s="1" t="s">
        <v>120</v>
      </c>
      <c r="E1328" s="31" t="s">
        <v>270</v>
      </c>
      <c r="F1328" s="2">
        <v>800</v>
      </c>
      <c r="G1328" s="2">
        <v>4</v>
      </c>
      <c r="H1328" s="15">
        <f>תקן_מקור[[#This Row],[עלות פריט]]*תקן_מקור[[#This Row],[כמות]]</f>
        <v>3200</v>
      </c>
    </row>
    <row r="1329" spans="1:8" x14ac:dyDescent="0.2">
      <c r="A1329" s="27" t="s">
        <v>274</v>
      </c>
      <c r="B1329" s="1">
        <v>90</v>
      </c>
      <c r="C1329" s="1" t="s">
        <v>73</v>
      </c>
      <c r="D1329" s="1" t="s">
        <v>133</v>
      </c>
      <c r="E1329" s="31" t="s">
        <v>271</v>
      </c>
      <c r="F1329" s="2">
        <v>1500</v>
      </c>
      <c r="G1329" s="1">
        <v>15</v>
      </c>
      <c r="H1329" s="15">
        <f>תקן_מקור[[#This Row],[עלות פריט]]*תקן_מקור[[#This Row],[כמות]]</f>
        <v>22500</v>
      </c>
    </row>
    <row r="1330" spans="1:8" x14ac:dyDescent="0.2">
      <c r="A1330" s="27" t="s">
        <v>274</v>
      </c>
      <c r="B1330" s="1">
        <v>90</v>
      </c>
      <c r="C1330" s="1" t="s">
        <v>73</v>
      </c>
      <c r="D1330" s="1" t="s">
        <v>134</v>
      </c>
      <c r="E1330" s="31" t="s">
        <v>271</v>
      </c>
      <c r="F1330" s="2">
        <v>1500</v>
      </c>
      <c r="G1330" s="1">
        <v>2</v>
      </c>
      <c r="H1330" s="15">
        <f>תקן_מקור[[#This Row],[עלות פריט]]*תקן_מקור[[#This Row],[כמות]]</f>
        <v>3000</v>
      </c>
    </row>
    <row r="1331" spans="1:8" x14ac:dyDescent="0.2">
      <c r="A1331" s="27" t="s">
        <v>274</v>
      </c>
      <c r="B1331" s="1">
        <v>90</v>
      </c>
      <c r="C1331" s="1" t="s">
        <v>73</v>
      </c>
      <c r="D1331" s="1" t="s">
        <v>122</v>
      </c>
      <c r="E1331" s="31" t="s">
        <v>272</v>
      </c>
      <c r="F1331" s="2">
        <v>400</v>
      </c>
      <c r="G1331" s="2">
        <v>3</v>
      </c>
      <c r="H1331" s="15">
        <f>תקן_מקור[[#This Row],[עלות פריט]]*תקן_מקור[[#This Row],[כמות]]</f>
        <v>1200</v>
      </c>
    </row>
    <row r="1332" spans="1:8" x14ac:dyDescent="0.2">
      <c r="A1332" s="27" t="s">
        <v>274</v>
      </c>
      <c r="B1332" s="1">
        <v>90</v>
      </c>
      <c r="C1332" s="1" t="s">
        <v>73</v>
      </c>
      <c r="D1332" s="1" t="s">
        <v>236</v>
      </c>
      <c r="E1332" s="31" t="s">
        <v>273</v>
      </c>
      <c r="F1332" s="2">
        <v>250</v>
      </c>
      <c r="G1332" s="1">
        <v>30</v>
      </c>
      <c r="H1332" s="15">
        <f>תקן_מקור[[#This Row],[עלות פריט]]*תקן_מקור[[#This Row],[כמות]]</f>
        <v>7500</v>
      </c>
    </row>
    <row r="1333" spans="1:8" x14ac:dyDescent="0.2">
      <c r="A1333" s="27" t="s">
        <v>274</v>
      </c>
      <c r="B1333" s="1">
        <v>90</v>
      </c>
      <c r="C1333" s="1" t="s">
        <v>73</v>
      </c>
      <c r="D1333" s="1" t="s">
        <v>116</v>
      </c>
      <c r="E1333" s="31" t="s">
        <v>273</v>
      </c>
      <c r="F1333" s="2">
        <v>250</v>
      </c>
      <c r="G1333" s="2">
        <v>15</v>
      </c>
      <c r="H1333" s="15">
        <f>תקן_מקור[[#This Row],[עלות פריט]]*תקן_מקור[[#This Row],[כמות]]</f>
        <v>3750</v>
      </c>
    </row>
    <row r="1334" spans="1:8" x14ac:dyDescent="0.2">
      <c r="A1334" s="27" t="s">
        <v>274</v>
      </c>
      <c r="B1334" s="1">
        <v>120</v>
      </c>
      <c r="C1334" s="1" t="s">
        <v>66</v>
      </c>
      <c r="D1334" s="1" t="s">
        <v>69</v>
      </c>
      <c r="E1334" s="31" t="s">
        <v>112</v>
      </c>
      <c r="F1334" s="2">
        <v>250</v>
      </c>
      <c r="G1334" s="2">
        <v>15</v>
      </c>
      <c r="H1334" s="15">
        <f>תקן_מקור[[#This Row],[עלות פריט]]*תקן_מקור[[#This Row],[כמות]]</f>
        <v>3750</v>
      </c>
    </row>
    <row r="1335" spans="1:8" x14ac:dyDescent="0.2">
      <c r="A1335" s="27" t="s">
        <v>274</v>
      </c>
      <c r="B1335" s="1">
        <v>120</v>
      </c>
      <c r="C1335" s="1" t="s">
        <v>66</v>
      </c>
      <c r="D1335" s="1" t="s">
        <v>113</v>
      </c>
      <c r="E1335" s="31" t="s">
        <v>114</v>
      </c>
      <c r="F1335" s="2">
        <v>500</v>
      </c>
      <c r="G1335" s="2">
        <v>1</v>
      </c>
      <c r="H1335" s="15">
        <f>תקן_מקור[[#This Row],[עלות פריט]]*תקן_מקור[[#This Row],[כמות]]</f>
        <v>500</v>
      </c>
    </row>
    <row r="1336" spans="1:8" x14ac:dyDescent="0.2">
      <c r="A1336" s="27" t="s">
        <v>274</v>
      </c>
      <c r="B1336" s="1">
        <v>120</v>
      </c>
      <c r="C1336" s="1" t="s">
        <v>66</v>
      </c>
      <c r="D1336" s="1" t="s">
        <v>115</v>
      </c>
      <c r="E1336" s="31" t="s">
        <v>114</v>
      </c>
      <c r="F1336" s="2">
        <v>500</v>
      </c>
      <c r="G1336" s="2">
        <v>1</v>
      </c>
      <c r="H1336" s="15">
        <f>תקן_מקור[[#This Row],[עלות פריט]]*תקן_מקור[[#This Row],[כמות]]</f>
        <v>500</v>
      </c>
    </row>
    <row r="1337" spans="1:8" x14ac:dyDescent="0.2">
      <c r="A1337" s="27" t="s">
        <v>274</v>
      </c>
      <c r="B1337" s="1">
        <v>120</v>
      </c>
      <c r="C1337" s="1" t="s">
        <v>66</v>
      </c>
      <c r="D1337" s="1" t="s">
        <v>116</v>
      </c>
      <c r="E1337" s="31" t="s">
        <v>117</v>
      </c>
      <c r="F1337" s="2">
        <v>500</v>
      </c>
      <c r="G1337" s="2">
        <v>2</v>
      </c>
      <c r="H1337" s="15">
        <f>תקן_מקור[[#This Row],[עלות פריט]]*תקן_מקור[[#This Row],[כמות]]</f>
        <v>1000</v>
      </c>
    </row>
    <row r="1338" spans="1:8" x14ac:dyDescent="0.2">
      <c r="A1338" s="27" t="s">
        <v>274</v>
      </c>
      <c r="B1338" s="1">
        <v>120</v>
      </c>
      <c r="C1338" s="1" t="s">
        <v>66</v>
      </c>
      <c r="D1338" s="1" t="s">
        <v>118</v>
      </c>
      <c r="E1338" s="31" t="s">
        <v>119</v>
      </c>
      <c r="F1338" s="2">
        <v>500</v>
      </c>
      <c r="G1338" s="1">
        <v>6</v>
      </c>
      <c r="H1338" s="15">
        <f>תקן_מקור[[#This Row],[עלות פריט]]*תקן_מקור[[#This Row],[כמות]]</f>
        <v>3000</v>
      </c>
    </row>
    <row r="1339" spans="1:8" x14ac:dyDescent="0.2">
      <c r="A1339" s="27" t="s">
        <v>274</v>
      </c>
      <c r="B1339" s="1">
        <v>120</v>
      </c>
      <c r="C1339" s="1" t="s">
        <v>66</v>
      </c>
      <c r="D1339" s="1" t="s">
        <v>120</v>
      </c>
      <c r="E1339" s="31" t="s">
        <v>121</v>
      </c>
      <c r="F1339" s="2">
        <v>500</v>
      </c>
      <c r="G1339" s="2">
        <v>5</v>
      </c>
      <c r="H1339" s="15">
        <f>תקן_מקור[[#This Row],[עלות פריט]]*תקן_מקור[[#This Row],[כמות]]</f>
        <v>2500</v>
      </c>
    </row>
    <row r="1340" spans="1:8" x14ac:dyDescent="0.2">
      <c r="A1340" s="27" t="s">
        <v>274</v>
      </c>
      <c r="B1340" s="1">
        <v>120</v>
      </c>
      <c r="C1340" s="1" t="s">
        <v>66</v>
      </c>
      <c r="D1340" s="1" t="s">
        <v>122</v>
      </c>
      <c r="E1340" s="31" t="s">
        <v>123</v>
      </c>
      <c r="F1340" s="2">
        <v>500</v>
      </c>
      <c r="G1340" s="2">
        <v>4</v>
      </c>
      <c r="H1340" s="15">
        <f>תקן_מקור[[#This Row],[עלות פריט]]*תקן_מקור[[#This Row],[כמות]]</f>
        <v>2000</v>
      </c>
    </row>
    <row r="1341" spans="1:8" x14ac:dyDescent="0.2">
      <c r="A1341" s="27" t="s">
        <v>274</v>
      </c>
      <c r="B1341" s="1">
        <v>120</v>
      </c>
      <c r="C1341" s="1" t="s">
        <v>66</v>
      </c>
      <c r="D1341" s="29" t="s">
        <v>124</v>
      </c>
      <c r="E1341" s="31" t="s">
        <v>125</v>
      </c>
      <c r="F1341" s="2">
        <v>500</v>
      </c>
      <c r="G1341" s="2">
        <v>3</v>
      </c>
      <c r="H1341" s="15">
        <f>תקן_מקור[[#This Row],[עלות פריט]]*תקן_מקור[[#This Row],[כמות]]</f>
        <v>1500</v>
      </c>
    </row>
    <row r="1342" spans="1:8" x14ac:dyDescent="0.2">
      <c r="A1342" s="27" t="s">
        <v>274</v>
      </c>
      <c r="B1342" s="1">
        <v>120</v>
      </c>
      <c r="C1342" s="1" t="s">
        <v>66</v>
      </c>
      <c r="D1342" s="1" t="s">
        <v>126</v>
      </c>
      <c r="E1342" s="31" t="s">
        <v>127</v>
      </c>
      <c r="F1342" s="2">
        <v>1300</v>
      </c>
      <c r="G1342" s="1">
        <v>1</v>
      </c>
      <c r="H1342" s="15">
        <f>תקן_מקור[[#This Row],[עלות פריט]]*תקן_מקור[[#This Row],[כמות]]</f>
        <v>1300</v>
      </c>
    </row>
    <row r="1343" spans="1:8" x14ac:dyDescent="0.2">
      <c r="A1343" s="27" t="s">
        <v>274</v>
      </c>
      <c r="B1343" s="1">
        <v>120</v>
      </c>
      <c r="C1343" s="1" t="s">
        <v>66</v>
      </c>
      <c r="D1343" s="1" t="s">
        <v>128</v>
      </c>
      <c r="E1343" s="31" t="s">
        <v>129</v>
      </c>
      <c r="F1343" s="2">
        <v>150</v>
      </c>
      <c r="G1343" s="2">
        <v>3</v>
      </c>
      <c r="H1343" s="15">
        <f>תקן_מקור[[#This Row],[עלות פריט]]*תקן_מקור[[#This Row],[כמות]]</f>
        <v>450</v>
      </c>
    </row>
    <row r="1344" spans="1:8" x14ac:dyDescent="0.2">
      <c r="A1344" s="27" t="s">
        <v>274</v>
      </c>
      <c r="B1344" s="1">
        <v>120</v>
      </c>
      <c r="C1344" s="1" t="s">
        <v>66</v>
      </c>
      <c r="D1344" s="1" t="s">
        <v>128</v>
      </c>
      <c r="E1344" s="31" t="s">
        <v>130</v>
      </c>
      <c r="F1344" s="2">
        <v>300</v>
      </c>
      <c r="G1344" s="2">
        <v>2</v>
      </c>
      <c r="H1344" s="15">
        <f>תקן_מקור[[#This Row],[עלות פריט]]*תקן_מקור[[#This Row],[כמות]]</f>
        <v>600</v>
      </c>
    </row>
    <row r="1345" spans="1:8" x14ac:dyDescent="0.2">
      <c r="A1345" s="27" t="s">
        <v>274</v>
      </c>
      <c r="B1345" s="1">
        <v>120</v>
      </c>
      <c r="C1345" s="1" t="s">
        <v>66</v>
      </c>
      <c r="D1345" s="1" t="s">
        <v>131</v>
      </c>
      <c r="E1345" s="31" t="s">
        <v>132</v>
      </c>
      <c r="F1345" s="2">
        <v>200</v>
      </c>
      <c r="G1345" s="1">
        <v>2</v>
      </c>
      <c r="H1345" s="15">
        <f>תקן_מקור[[#This Row],[עלות פריט]]*תקן_מקור[[#This Row],[כמות]]</f>
        <v>400</v>
      </c>
    </row>
    <row r="1346" spans="1:8" x14ac:dyDescent="0.2">
      <c r="A1346" s="27" t="s">
        <v>274</v>
      </c>
      <c r="B1346" s="1">
        <v>120</v>
      </c>
      <c r="C1346" s="1" t="s">
        <v>66</v>
      </c>
      <c r="D1346" s="1" t="s">
        <v>124</v>
      </c>
      <c r="E1346" s="31" t="s">
        <v>132</v>
      </c>
      <c r="F1346" s="2">
        <v>200</v>
      </c>
      <c r="G1346" s="1">
        <v>2</v>
      </c>
      <c r="H1346" s="15">
        <f>תקן_מקור[[#This Row],[עלות פריט]]*תקן_מקור[[#This Row],[כמות]]</f>
        <v>400</v>
      </c>
    </row>
    <row r="1347" spans="1:8" x14ac:dyDescent="0.2">
      <c r="A1347" s="27" t="s">
        <v>274</v>
      </c>
      <c r="B1347" s="1">
        <v>120</v>
      </c>
      <c r="C1347" s="1" t="s">
        <v>66</v>
      </c>
      <c r="D1347" s="1" t="s">
        <v>133</v>
      </c>
      <c r="E1347" s="31" t="s">
        <v>132</v>
      </c>
      <c r="F1347" s="2">
        <v>200</v>
      </c>
      <c r="G1347" s="1">
        <v>8</v>
      </c>
      <c r="H1347" s="15">
        <f>תקן_מקור[[#This Row],[עלות פריט]]*תקן_מקור[[#This Row],[כמות]]</f>
        <v>1600</v>
      </c>
    </row>
    <row r="1348" spans="1:8" x14ac:dyDescent="0.2">
      <c r="A1348" s="27" t="s">
        <v>274</v>
      </c>
      <c r="B1348" s="1">
        <v>120</v>
      </c>
      <c r="C1348" s="1" t="s">
        <v>66</v>
      </c>
      <c r="D1348" s="1" t="s">
        <v>134</v>
      </c>
      <c r="E1348" s="31" t="s">
        <v>132</v>
      </c>
      <c r="F1348" s="2">
        <v>200</v>
      </c>
      <c r="G1348" s="1">
        <v>4</v>
      </c>
      <c r="H1348" s="15">
        <f>תקן_מקור[[#This Row],[עלות פריט]]*תקן_מקור[[#This Row],[כמות]]</f>
        <v>800</v>
      </c>
    </row>
    <row r="1349" spans="1:8" x14ac:dyDescent="0.2">
      <c r="A1349" s="27" t="s">
        <v>274</v>
      </c>
      <c r="B1349" s="1">
        <v>120</v>
      </c>
      <c r="C1349" s="1" t="s">
        <v>66</v>
      </c>
      <c r="D1349" s="1" t="s">
        <v>69</v>
      </c>
      <c r="E1349" s="31" t="s">
        <v>135</v>
      </c>
      <c r="F1349" s="2">
        <v>250</v>
      </c>
      <c r="G1349" s="2">
        <v>1</v>
      </c>
      <c r="H1349" s="15">
        <f>תקן_מקור[[#This Row],[עלות פריט]]*תקן_מקור[[#This Row],[כמות]]</f>
        <v>250</v>
      </c>
    </row>
    <row r="1350" spans="1:8" x14ac:dyDescent="0.2">
      <c r="A1350" s="27" t="s">
        <v>274</v>
      </c>
      <c r="B1350" s="1">
        <v>120</v>
      </c>
      <c r="C1350" s="1" t="s">
        <v>66</v>
      </c>
      <c r="D1350" s="1" t="s">
        <v>128</v>
      </c>
      <c r="E1350" s="31" t="s">
        <v>136</v>
      </c>
      <c r="F1350" s="2">
        <v>350</v>
      </c>
      <c r="G1350" s="2">
        <v>2</v>
      </c>
      <c r="H1350" s="15">
        <f>תקן_מקור[[#This Row],[עלות פריט]]*תקן_מקור[[#This Row],[כמות]]</f>
        <v>700</v>
      </c>
    </row>
    <row r="1351" spans="1:8" x14ac:dyDescent="0.2">
      <c r="A1351" s="27" t="s">
        <v>274</v>
      </c>
      <c r="B1351" s="1">
        <v>120</v>
      </c>
      <c r="C1351" s="1" t="s">
        <v>66</v>
      </c>
      <c r="D1351" s="1" t="s">
        <v>118</v>
      </c>
      <c r="E1351" s="31" t="s">
        <v>137</v>
      </c>
      <c r="F1351" s="2">
        <v>500</v>
      </c>
      <c r="G1351" s="2">
        <v>3</v>
      </c>
      <c r="H1351" s="15">
        <f>תקן_מקור[[#This Row],[עלות פריט]]*תקן_מקור[[#This Row],[כמות]]</f>
        <v>1500</v>
      </c>
    </row>
    <row r="1352" spans="1:8" x14ac:dyDescent="0.2">
      <c r="A1352" s="27" t="s">
        <v>274</v>
      </c>
      <c r="B1352" s="1">
        <v>120</v>
      </c>
      <c r="C1352" s="1" t="s">
        <v>66</v>
      </c>
      <c r="D1352" s="1" t="s">
        <v>69</v>
      </c>
      <c r="E1352" s="31" t="s">
        <v>138</v>
      </c>
      <c r="F1352" s="2">
        <v>200</v>
      </c>
      <c r="G1352" s="2">
        <v>15</v>
      </c>
      <c r="H1352" s="15">
        <f>תקן_מקור[[#This Row],[עלות פריט]]*תקן_מקור[[#This Row],[כמות]]</f>
        <v>3000</v>
      </c>
    </row>
    <row r="1353" spans="1:8" x14ac:dyDescent="0.2">
      <c r="A1353" s="27" t="s">
        <v>274</v>
      </c>
      <c r="B1353" s="1">
        <v>120</v>
      </c>
      <c r="C1353" s="1" t="s">
        <v>66</v>
      </c>
      <c r="D1353" s="1" t="s">
        <v>134</v>
      </c>
      <c r="E1353" s="31" t="s">
        <v>139</v>
      </c>
      <c r="F1353" s="2">
        <v>50</v>
      </c>
      <c r="G1353" s="1">
        <v>1</v>
      </c>
      <c r="H1353" s="15">
        <f>תקן_מקור[[#This Row],[עלות פריט]]*תקן_מקור[[#This Row],[כמות]]</f>
        <v>50</v>
      </c>
    </row>
    <row r="1354" spans="1:8" x14ac:dyDescent="0.2">
      <c r="A1354" s="27" t="s">
        <v>274</v>
      </c>
      <c r="B1354" s="1">
        <v>120</v>
      </c>
      <c r="C1354" s="1" t="s">
        <v>66</v>
      </c>
      <c r="D1354" s="1" t="s">
        <v>134</v>
      </c>
      <c r="E1354" s="31" t="s">
        <v>140</v>
      </c>
      <c r="F1354" s="2">
        <v>150</v>
      </c>
      <c r="G1354" s="1">
        <v>2</v>
      </c>
      <c r="H1354" s="15">
        <f>תקן_מקור[[#This Row],[עלות פריט]]*תקן_מקור[[#This Row],[כמות]]</f>
        <v>300</v>
      </c>
    </row>
    <row r="1355" spans="1:8" x14ac:dyDescent="0.2">
      <c r="A1355" s="27" t="s">
        <v>274</v>
      </c>
      <c r="B1355" s="1">
        <v>120</v>
      </c>
      <c r="C1355" s="1" t="s">
        <v>66</v>
      </c>
      <c r="D1355" s="1" t="s">
        <v>141</v>
      </c>
      <c r="E1355" s="31" t="s">
        <v>142</v>
      </c>
      <c r="F1355" s="2">
        <v>650</v>
      </c>
      <c r="G1355" s="1">
        <v>1</v>
      </c>
      <c r="H1355" s="15">
        <f>תקן_מקור[[#This Row],[עלות פריט]]*תקן_מקור[[#This Row],[כמות]]</f>
        <v>650</v>
      </c>
    </row>
    <row r="1356" spans="1:8" x14ac:dyDescent="0.2">
      <c r="A1356" s="27" t="s">
        <v>274</v>
      </c>
      <c r="B1356" s="1">
        <v>120</v>
      </c>
      <c r="C1356" s="1" t="s">
        <v>66</v>
      </c>
      <c r="D1356" s="1" t="s">
        <v>143</v>
      </c>
      <c r="E1356" s="31" t="s">
        <v>144</v>
      </c>
      <c r="F1356" s="2">
        <v>150</v>
      </c>
      <c r="G1356" s="1">
        <v>2</v>
      </c>
      <c r="H1356" s="15">
        <f>תקן_מקור[[#This Row],[עלות פריט]]*תקן_מקור[[#This Row],[כמות]]</f>
        <v>300</v>
      </c>
    </row>
    <row r="1357" spans="1:8" x14ac:dyDescent="0.2">
      <c r="A1357" s="27" t="s">
        <v>274</v>
      </c>
      <c r="B1357" s="1">
        <v>120</v>
      </c>
      <c r="C1357" s="1" t="s">
        <v>66</v>
      </c>
      <c r="D1357" s="1" t="s">
        <v>133</v>
      </c>
      <c r="E1357" s="31" t="s">
        <v>145</v>
      </c>
      <c r="F1357" s="2">
        <v>30</v>
      </c>
      <c r="G1357" s="1">
        <v>60</v>
      </c>
      <c r="H1357" s="15">
        <f>תקן_מקור[[#This Row],[עלות פריט]]*תקן_מקור[[#This Row],[כמות]]</f>
        <v>1800</v>
      </c>
    </row>
    <row r="1358" spans="1:8" ht="15" customHeight="1" x14ac:dyDescent="0.2">
      <c r="A1358" s="27" t="s">
        <v>274</v>
      </c>
      <c r="B1358" s="1">
        <v>120</v>
      </c>
      <c r="C1358" s="1" t="s">
        <v>66</v>
      </c>
      <c r="D1358" s="1" t="s">
        <v>141</v>
      </c>
      <c r="E1358" s="31" t="s">
        <v>146</v>
      </c>
      <c r="F1358" s="2">
        <v>750</v>
      </c>
      <c r="G1358" s="1">
        <v>1</v>
      </c>
      <c r="H1358" s="15">
        <f>תקן_מקור[[#This Row],[עלות פריט]]*תקן_מקור[[#This Row],[כמות]]</f>
        <v>750</v>
      </c>
    </row>
    <row r="1359" spans="1:8" x14ac:dyDescent="0.2">
      <c r="A1359" s="27" t="s">
        <v>274</v>
      </c>
      <c r="B1359" s="1">
        <v>120</v>
      </c>
      <c r="C1359" s="1" t="s">
        <v>66</v>
      </c>
      <c r="D1359" s="1" t="s">
        <v>141</v>
      </c>
      <c r="E1359" s="31" t="s">
        <v>147</v>
      </c>
      <c r="F1359" s="2">
        <v>150</v>
      </c>
      <c r="G1359" s="1">
        <v>1</v>
      </c>
      <c r="H1359" s="15">
        <f>תקן_מקור[[#This Row],[עלות פריט]]*תקן_מקור[[#This Row],[כמות]]</f>
        <v>150</v>
      </c>
    </row>
    <row r="1360" spans="1:8" x14ac:dyDescent="0.2">
      <c r="A1360" s="27" t="s">
        <v>274</v>
      </c>
      <c r="B1360" s="1">
        <v>120</v>
      </c>
      <c r="C1360" s="1" t="s">
        <v>66</v>
      </c>
      <c r="D1360" s="1" t="s">
        <v>128</v>
      </c>
      <c r="E1360" s="31" t="s">
        <v>147</v>
      </c>
      <c r="F1360" s="2">
        <v>150</v>
      </c>
      <c r="G1360" s="2">
        <v>2</v>
      </c>
      <c r="H1360" s="15">
        <f>תקן_מקור[[#This Row],[עלות פריט]]*תקן_מקור[[#This Row],[כמות]]</f>
        <v>300</v>
      </c>
    </row>
    <row r="1361" spans="1:8" x14ac:dyDescent="0.2">
      <c r="A1361" s="27" t="s">
        <v>274</v>
      </c>
      <c r="B1361" s="1">
        <v>120</v>
      </c>
      <c r="C1361" s="1" t="s">
        <v>66</v>
      </c>
      <c r="D1361" s="1" t="s">
        <v>133</v>
      </c>
      <c r="E1361" s="31" t="s">
        <v>147</v>
      </c>
      <c r="F1361" s="2">
        <v>150</v>
      </c>
      <c r="G1361" s="1">
        <v>8</v>
      </c>
      <c r="H1361" s="15">
        <f>תקן_מקור[[#This Row],[עלות פריט]]*תקן_מקור[[#This Row],[כמות]]</f>
        <v>1200</v>
      </c>
    </row>
    <row r="1362" spans="1:8" x14ac:dyDescent="0.2">
      <c r="A1362" s="27" t="s">
        <v>274</v>
      </c>
      <c r="B1362" s="1">
        <v>120</v>
      </c>
      <c r="C1362" s="1" t="s">
        <v>66</v>
      </c>
      <c r="D1362" s="1" t="s">
        <v>131</v>
      </c>
      <c r="E1362" s="31" t="s">
        <v>148</v>
      </c>
      <c r="F1362" s="2">
        <v>1000</v>
      </c>
      <c r="G1362" s="1">
        <v>8</v>
      </c>
      <c r="H1362" s="15">
        <f>תקן_מקור[[#This Row],[עלות פריט]]*תקן_מקור[[#This Row],[כמות]]</f>
        <v>8000</v>
      </c>
    </row>
    <row r="1363" spans="1:8" x14ac:dyDescent="0.2">
      <c r="A1363" s="27" t="s">
        <v>274</v>
      </c>
      <c r="B1363" s="1">
        <v>120</v>
      </c>
      <c r="C1363" s="1" t="s">
        <v>66</v>
      </c>
      <c r="D1363" s="1" t="s">
        <v>128</v>
      </c>
      <c r="E1363" s="31" t="s">
        <v>149</v>
      </c>
      <c r="F1363" s="2">
        <v>300</v>
      </c>
      <c r="G1363" s="2">
        <v>2</v>
      </c>
      <c r="H1363" s="15">
        <f>תקן_מקור[[#This Row],[עלות פריט]]*תקן_מקור[[#This Row],[כמות]]</f>
        <v>600</v>
      </c>
    </row>
    <row r="1364" spans="1:8" x14ac:dyDescent="0.2">
      <c r="A1364" s="27" t="s">
        <v>274</v>
      </c>
      <c r="B1364" s="1">
        <v>120</v>
      </c>
      <c r="C1364" s="1" t="s">
        <v>66</v>
      </c>
      <c r="D1364" s="1" t="s">
        <v>134</v>
      </c>
      <c r="E1364" s="31" t="s">
        <v>149</v>
      </c>
      <c r="F1364" s="2">
        <v>300</v>
      </c>
      <c r="G1364" s="1">
        <v>1</v>
      </c>
      <c r="H1364" s="15">
        <f>תקן_מקור[[#This Row],[עלות פריט]]*תקן_מקור[[#This Row],[כמות]]</f>
        <v>300</v>
      </c>
    </row>
    <row r="1365" spans="1:8" x14ac:dyDescent="0.2">
      <c r="A1365" s="27" t="s">
        <v>274</v>
      </c>
      <c r="B1365" s="1">
        <v>120</v>
      </c>
      <c r="C1365" s="1" t="s">
        <v>66</v>
      </c>
      <c r="D1365" s="1" t="s">
        <v>143</v>
      </c>
      <c r="E1365" s="31" t="s">
        <v>150</v>
      </c>
      <c r="F1365" s="2">
        <v>1000</v>
      </c>
      <c r="G1365" s="1">
        <v>1</v>
      </c>
      <c r="H1365" s="15">
        <f>תקן_מקור[[#This Row],[עלות פריט]]*תקן_מקור[[#This Row],[כמות]]</f>
        <v>1000</v>
      </c>
    </row>
    <row r="1366" spans="1:8" x14ac:dyDescent="0.2">
      <c r="A1366" s="27" t="s">
        <v>274</v>
      </c>
      <c r="B1366" s="1">
        <v>120</v>
      </c>
      <c r="C1366" s="1" t="s">
        <v>66</v>
      </c>
      <c r="D1366" s="1" t="s">
        <v>128</v>
      </c>
      <c r="E1366" s="31" t="s">
        <v>151</v>
      </c>
      <c r="F1366" s="2">
        <v>200</v>
      </c>
      <c r="G1366" s="2">
        <v>2</v>
      </c>
      <c r="H1366" s="15">
        <f>תקן_מקור[[#This Row],[עלות פריט]]*תקן_מקור[[#This Row],[כמות]]</f>
        <v>400</v>
      </c>
    </row>
    <row r="1367" spans="1:8" x14ac:dyDescent="0.2">
      <c r="A1367" s="27" t="s">
        <v>274</v>
      </c>
      <c r="B1367" s="1">
        <v>120</v>
      </c>
      <c r="C1367" s="1" t="s">
        <v>66</v>
      </c>
      <c r="D1367" s="1" t="s">
        <v>69</v>
      </c>
      <c r="E1367" s="31" t="s">
        <v>152</v>
      </c>
      <c r="F1367" s="2">
        <v>8000</v>
      </c>
      <c r="G1367" s="2">
        <v>1</v>
      </c>
      <c r="H1367" s="15">
        <f>תקן_מקור[[#This Row],[עלות פריט]]*תקן_מקור[[#This Row],[כמות]]</f>
        <v>8000</v>
      </c>
    </row>
    <row r="1368" spans="1:8" x14ac:dyDescent="0.2">
      <c r="A1368" s="27" t="s">
        <v>274</v>
      </c>
      <c r="B1368" s="1">
        <v>120</v>
      </c>
      <c r="C1368" s="1" t="s">
        <v>66</v>
      </c>
      <c r="D1368" s="29" t="s">
        <v>69</v>
      </c>
      <c r="E1368" s="31" t="s">
        <v>153</v>
      </c>
      <c r="F1368" s="2">
        <v>900</v>
      </c>
      <c r="G1368" s="1">
        <v>1</v>
      </c>
      <c r="H1368" s="15">
        <f>תקן_מקור[[#This Row],[עלות פריט]]*תקן_מקור[[#This Row],[כמות]]</f>
        <v>900</v>
      </c>
    </row>
    <row r="1369" spans="1:8" x14ac:dyDescent="0.2">
      <c r="A1369" s="27" t="s">
        <v>274</v>
      </c>
      <c r="B1369" s="1">
        <v>120</v>
      </c>
      <c r="C1369" s="1" t="s">
        <v>66</v>
      </c>
      <c r="D1369" s="1" t="s">
        <v>69</v>
      </c>
      <c r="E1369" s="31" t="s">
        <v>154</v>
      </c>
      <c r="F1369" s="2">
        <v>150</v>
      </c>
      <c r="G1369" s="2">
        <v>4</v>
      </c>
      <c r="H1369" s="15">
        <f>תקן_מקור[[#This Row],[עלות פריט]]*תקן_מקור[[#This Row],[כמות]]</f>
        <v>600</v>
      </c>
    </row>
    <row r="1370" spans="1:8" x14ac:dyDescent="0.2">
      <c r="A1370" s="27" t="s">
        <v>274</v>
      </c>
      <c r="B1370" s="1">
        <v>120</v>
      </c>
      <c r="C1370" s="1" t="s">
        <v>66</v>
      </c>
      <c r="D1370" s="1" t="s">
        <v>69</v>
      </c>
      <c r="E1370" s="31" t="s">
        <v>155</v>
      </c>
      <c r="F1370" s="2">
        <v>2200</v>
      </c>
      <c r="G1370" s="2">
        <v>3</v>
      </c>
      <c r="H1370" s="15">
        <f>תקן_מקור[[#This Row],[עלות פריט]]*תקן_מקור[[#This Row],[כמות]]</f>
        <v>6600</v>
      </c>
    </row>
    <row r="1371" spans="1:8" x14ac:dyDescent="0.2">
      <c r="A1371" s="27" t="s">
        <v>274</v>
      </c>
      <c r="B1371" s="1">
        <v>120</v>
      </c>
      <c r="C1371" s="1" t="s">
        <v>67</v>
      </c>
      <c r="D1371" s="1" t="s">
        <v>67</v>
      </c>
      <c r="E1371" s="31" t="s">
        <v>156</v>
      </c>
      <c r="F1371" s="2">
        <v>1000</v>
      </c>
      <c r="G1371" s="2">
        <v>1</v>
      </c>
      <c r="H1371" s="15">
        <f>תקן_מקור[[#This Row],[עלות פריט]]*תקן_מקור[[#This Row],[כמות]]</f>
        <v>1000</v>
      </c>
    </row>
    <row r="1372" spans="1:8" x14ac:dyDescent="0.2">
      <c r="A1372" s="27" t="s">
        <v>274</v>
      </c>
      <c r="B1372" s="1">
        <v>120</v>
      </c>
      <c r="C1372" s="1" t="s">
        <v>67</v>
      </c>
      <c r="D1372" s="1" t="s">
        <v>67</v>
      </c>
      <c r="E1372" s="31" t="s">
        <v>157</v>
      </c>
      <c r="F1372" s="2">
        <v>2500</v>
      </c>
      <c r="G1372" s="2">
        <v>1</v>
      </c>
      <c r="H1372" s="15">
        <f>תקן_מקור[[#This Row],[עלות פריט]]*תקן_מקור[[#This Row],[כמות]]</f>
        <v>2500</v>
      </c>
    </row>
    <row r="1373" spans="1:8" x14ac:dyDescent="0.2">
      <c r="A1373" s="27" t="s">
        <v>274</v>
      </c>
      <c r="B1373" s="1">
        <v>120</v>
      </c>
      <c r="C1373" s="1" t="s">
        <v>67</v>
      </c>
      <c r="D1373" s="1" t="s">
        <v>67</v>
      </c>
      <c r="E1373" s="31" t="s">
        <v>158</v>
      </c>
      <c r="F1373" s="2">
        <v>2000</v>
      </c>
      <c r="G1373" s="2">
        <v>1</v>
      </c>
      <c r="H1373" s="15">
        <f>תקן_מקור[[#This Row],[עלות פריט]]*תקן_מקור[[#This Row],[כמות]]</f>
        <v>2000</v>
      </c>
    </row>
    <row r="1374" spans="1:8" x14ac:dyDescent="0.2">
      <c r="A1374" s="27" t="s">
        <v>274</v>
      </c>
      <c r="B1374" s="1">
        <v>120</v>
      </c>
      <c r="C1374" s="1" t="s">
        <v>67</v>
      </c>
      <c r="D1374" s="1" t="s">
        <v>67</v>
      </c>
      <c r="E1374" s="31" t="s">
        <v>159</v>
      </c>
      <c r="F1374" s="2">
        <v>1500</v>
      </c>
      <c r="G1374" s="1">
        <v>1</v>
      </c>
      <c r="H1374" s="15">
        <f>תקן_מקור[[#This Row],[עלות פריט]]*תקן_מקור[[#This Row],[כמות]]</f>
        <v>1500</v>
      </c>
    </row>
    <row r="1375" spans="1:8" x14ac:dyDescent="0.2">
      <c r="A1375" s="27" t="s">
        <v>274</v>
      </c>
      <c r="B1375" s="1">
        <v>120</v>
      </c>
      <c r="C1375" s="1" t="s">
        <v>67</v>
      </c>
      <c r="D1375" s="1" t="s">
        <v>67</v>
      </c>
      <c r="E1375" s="31" t="s">
        <v>160</v>
      </c>
      <c r="F1375" s="2">
        <v>1600</v>
      </c>
      <c r="G1375" s="2">
        <v>1</v>
      </c>
      <c r="H1375" s="15">
        <f>תקן_מקור[[#This Row],[עלות פריט]]*תקן_מקור[[#This Row],[כמות]]</f>
        <v>1600</v>
      </c>
    </row>
    <row r="1376" spans="1:8" x14ac:dyDescent="0.2">
      <c r="A1376" s="27" t="s">
        <v>274</v>
      </c>
      <c r="B1376" s="1">
        <v>120</v>
      </c>
      <c r="C1376" s="1" t="s">
        <v>67</v>
      </c>
      <c r="D1376" s="1" t="s">
        <v>67</v>
      </c>
      <c r="E1376" s="31" t="s">
        <v>161</v>
      </c>
      <c r="F1376" s="2">
        <v>2950</v>
      </c>
      <c r="G1376" s="2">
        <v>1</v>
      </c>
      <c r="H1376" s="15">
        <f>תקן_מקור[[#This Row],[עלות פריט]]*תקן_מקור[[#This Row],[כמות]]</f>
        <v>2950</v>
      </c>
    </row>
    <row r="1377" spans="1:8" x14ac:dyDescent="0.2">
      <c r="A1377" s="27" t="s">
        <v>274</v>
      </c>
      <c r="B1377" s="1">
        <v>120</v>
      </c>
      <c r="C1377" s="1" t="s">
        <v>67</v>
      </c>
      <c r="D1377" s="1" t="s">
        <v>67</v>
      </c>
      <c r="E1377" s="31" t="s">
        <v>162</v>
      </c>
      <c r="F1377" s="2">
        <v>450</v>
      </c>
      <c r="G1377" s="2">
        <v>2</v>
      </c>
      <c r="H1377" s="15">
        <f>תקן_מקור[[#This Row],[עלות פריט]]*תקן_מקור[[#This Row],[כמות]]</f>
        <v>900</v>
      </c>
    </row>
    <row r="1378" spans="1:8" x14ac:dyDescent="0.2">
      <c r="A1378" s="27" t="s">
        <v>274</v>
      </c>
      <c r="B1378" s="1">
        <v>120</v>
      </c>
      <c r="C1378" s="1" t="s">
        <v>67</v>
      </c>
      <c r="D1378" s="1" t="s">
        <v>67</v>
      </c>
      <c r="E1378" s="31" t="s">
        <v>163</v>
      </c>
      <c r="F1378" s="2">
        <v>2500</v>
      </c>
      <c r="G1378" s="2">
        <v>1</v>
      </c>
      <c r="H1378" s="15">
        <f>תקן_מקור[[#This Row],[עלות פריט]]*תקן_מקור[[#This Row],[כמות]]</f>
        <v>2500</v>
      </c>
    </row>
    <row r="1379" spans="1:8" x14ac:dyDescent="0.2">
      <c r="A1379" s="27" t="s">
        <v>274</v>
      </c>
      <c r="B1379" s="1">
        <v>120</v>
      </c>
      <c r="C1379" s="1" t="s">
        <v>67</v>
      </c>
      <c r="D1379" s="1" t="s">
        <v>67</v>
      </c>
      <c r="E1379" s="31" t="s">
        <v>164</v>
      </c>
      <c r="F1379" s="2">
        <v>500</v>
      </c>
      <c r="G1379" s="2">
        <v>2</v>
      </c>
      <c r="H1379" s="15">
        <f>תקן_מקור[[#This Row],[עלות פריט]]*תקן_מקור[[#This Row],[כמות]]</f>
        <v>1000</v>
      </c>
    </row>
    <row r="1380" spans="1:8" x14ac:dyDescent="0.2">
      <c r="A1380" s="27" t="s">
        <v>274</v>
      </c>
      <c r="B1380" s="1">
        <v>120</v>
      </c>
      <c r="C1380" s="1" t="s">
        <v>67</v>
      </c>
      <c r="D1380" s="1" t="s">
        <v>67</v>
      </c>
      <c r="E1380" s="31" t="s">
        <v>165</v>
      </c>
      <c r="F1380" s="2">
        <v>2200</v>
      </c>
      <c r="G1380" s="2">
        <v>1</v>
      </c>
      <c r="H1380" s="15">
        <f>תקן_מקור[[#This Row],[עלות פריט]]*תקן_מקור[[#This Row],[כמות]]</f>
        <v>2200</v>
      </c>
    </row>
    <row r="1381" spans="1:8" x14ac:dyDescent="0.2">
      <c r="A1381" s="27" t="s">
        <v>274</v>
      </c>
      <c r="B1381" s="1">
        <v>120</v>
      </c>
      <c r="C1381" s="1" t="s">
        <v>67</v>
      </c>
      <c r="D1381" s="1" t="s">
        <v>67</v>
      </c>
      <c r="E1381" s="31" t="s">
        <v>166</v>
      </c>
      <c r="F1381" s="2">
        <v>550</v>
      </c>
      <c r="G1381" s="2">
        <v>1</v>
      </c>
      <c r="H1381" s="15">
        <f>תקן_מקור[[#This Row],[עלות פריט]]*תקן_מקור[[#This Row],[כמות]]</f>
        <v>550</v>
      </c>
    </row>
    <row r="1382" spans="1:8" x14ac:dyDescent="0.2">
      <c r="A1382" s="27" t="s">
        <v>274</v>
      </c>
      <c r="B1382" s="1">
        <v>120</v>
      </c>
      <c r="C1382" s="1" t="s">
        <v>67</v>
      </c>
      <c r="D1382" s="1" t="s">
        <v>67</v>
      </c>
      <c r="E1382" s="31" t="s">
        <v>167</v>
      </c>
      <c r="F1382" s="2">
        <v>400</v>
      </c>
      <c r="G1382" s="2">
        <v>1</v>
      </c>
      <c r="H1382" s="15">
        <f>תקן_מקור[[#This Row],[עלות פריט]]*תקן_מקור[[#This Row],[כמות]]</f>
        <v>400</v>
      </c>
    </row>
    <row r="1383" spans="1:8" x14ac:dyDescent="0.2">
      <c r="A1383" s="27" t="s">
        <v>274</v>
      </c>
      <c r="B1383" s="1">
        <v>120</v>
      </c>
      <c r="C1383" s="1" t="s">
        <v>67</v>
      </c>
      <c r="D1383" s="1" t="s">
        <v>67</v>
      </c>
      <c r="E1383" s="31" t="s">
        <v>168</v>
      </c>
      <c r="F1383" s="2">
        <v>600</v>
      </c>
      <c r="G1383" s="2">
        <v>1</v>
      </c>
      <c r="H1383" s="15">
        <f>תקן_מקור[[#This Row],[עלות פריט]]*תקן_מקור[[#This Row],[כמות]]</f>
        <v>600</v>
      </c>
    </row>
    <row r="1384" spans="1:8" x14ac:dyDescent="0.2">
      <c r="A1384" s="27" t="s">
        <v>274</v>
      </c>
      <c r="B1384" s="1">
        <v>120</v>
      </c>
      <c r="C1384" s="1" t="s">
        <v>67</v>
      </c>
      <c r="D1384" s="1" t="s">
        <v>67</v>
      </c>
      <c r="E1384" s="31" t="s">
        <v>169</v>
      </c>
      <c r="F1384" s="2">
        <v>300</v>
      </c>
      <c r="G1384" s="2">
        <v>1</v>
      </c>
      <c r="H1384" s="15">
        <f>תקן_מקור[[#This Row],[עלות פריט]]*תקן_מקור[[#This Row],[כמות]]</f>
        <v>300</v>
      </c>
    </row>
    <row r="1385" spans="1:8" x14ac:dyDescent="0.2">
      <c r="A1385" s="27" t="s">
        <v>274</v>
      </c>
      <c r="B1385" s="1">
        <v>120</v>
      </c>
      <c r="C1385" s="1" t="s">
        <v>67</v>
      </c>
      <c r="D1385" s="1" t="s">
        <v>67</v>
      </c>
      <c r="E1385" s="31" t="s">
        <v>170</v>
      </c>
      <c r="F1385" s="2">
        <v>900</v>
      </c>
      <c r="G1385" s="2">
        <v>1</v>
      </c>
      <c r="H1385" s="15">
        <f>תקן_מקור[[#This Row],[עלות פריט]]*תקן_מקור[[#This Row],[כמות]]</f>
        <v>900</v>
      </c>
    </row>
    <row r="1386" spans="1:8" x14ac:dyDescent="0.2">
      <c r="A1386" s="27" t="s">
        <v>274</v>
      </c>
      <c r="B1386" s="1">
        <v>120</v>
      </c>
      <c r="C1386" s="1" t="s">
        <v>67</v>
      </c>
      <c r="D1386" s="1" t="s">
        <v>67</v>
      </c>
      <c r="E1386" s="31" t="s">
        <v>171</v>
      </c>
      <c r="F1386" s="2">
        <v>800</v>
      </c>
      <c r="G1386" s="2">
        <v>1</v>
      </c>
      <c r="H1386" s="15">
        <f>תקן_מקור[[#This Row],[עלות פריט]]*תקן_מקור[[#This Row],[כמות]]</f>
        <v>800</v>
      </c>
    </row>
    <row r="1387" spans="1:8" x14ac:dyDescent="0.2">
      <c r="A1387" s="27" t="s">
        <v>274</v>
      </c>
      <c r="B1387" s="1">
        <v>120</v>
      </c>
      <c r="C1387" s="1" t="s">
        <v>67</v>
      </c>
      <c r="D1387" s="1" t="s">
        <v>67</v>
      </c>
      <c r="E1387" s="31" t="s">
        <v>147</v>
      </c>
      <c r="F1387" s="2">
        <v>150</v>
      </c>
      <c r="G1387" s="2">
        <v>1</v>
      </c>
      <c r="H1387" s="15">
        <f>תקן_מקור[[#This Row],[עלות פריט]]*תקן_מקור[[#This Row],[כמות]]</f>
        <v>150</v>
      </c>
    </row>
    <row r="1388" spans="1:8" x14ac:dyDescent="0.2">
      <c r="A1388" s="27" t="s">
        <v>274</v>
      </c>
      <c r="B1388" s="1">
        <v>120</v>
      </c>
      <c r="C1388" s="1" t="s">
        <v>67</v>
      </c>
      <c r="D1388" s="1" t="s">
        <v>67</v>
      </c>
      <c r="E1388" s="31" t="s">
        <v>149</v>
      </c>
      <c r="F1388" s="2">
        <v>300</v>
      </c>
      <c r="G1388" s="2">
        <v>1</v>
      </c>
      <c r="H1388" s="15">
        <f>תקן_מקור[[#This Row],[עלות פריט]]*תקן_מקור[[#This Row],[כמות]]</f>
        <v>300</v>
      </c>
    </row>
    <row r="1389" spans="1:8" x14ac:dyDescent="0.2">
      <c r="A1389" s="27" t="s">
        <v>274</v>
      </c>
      <c r="B1389" s="1">
        <v>120</v>
      </c>
      <c r="C1389" s="1" t="s">
        <v>67</v>
      </c>
      <c r="D1389" s="1" t="s">
        <v>67</v>
      </c>
      <c r="E1389" s="31" t="s">
        <v>172</v>
      </c>
      <c r="F1389" s="2">
        <v>350</v>
      </c>
      <c r="G1389" s="2">
        <v>1</v>
      </c>
      <c r="H1389" s="15">
        <f>תקן_מקור[[#This Row],[עלות פריט]]*תקן_מקור[[#This Row],[כמות]]</f>
        <v>350</v>
      </c>
    </row>
    <row r="1390" spans="1:8" x14ac:dyDescent="0.2">
      <c r="A1390" s="27" t="s">
        <v>274</v>
      </c>
      <c r="B1390" s="1">
        <v>120</v>
      </c>
      <c r="C1390" s="1" t="s">
        <v>67</v>
      </c>
      <c r="D1390" s="1" t="s">
        <v>67</v>
      </c>
      <c r="E1390" s="31" t="s">
        <v>173</v>
      </c>
      <c r="F1390" s="2">
        <v>750</v>
      </c>
      <c r="G1390" s="2">
        <v>1</v>
      </c>
      <c r="H1390" s="15">
        <f>תקן_מקור[[#This Row],[עלות פריט]]*תקן_מקור[[#This Row],[כמות]]</f>
        <v>750</v>
      </c>
    </row>
    <row r="1391" spans="1:8" x14ac:dyDescent="0.2">
      <c r="A1391" s="27" t="s">
        <v>274</v>
      </c>
      <c r="B1391" s="1">
        <v>120</v>
      </c>
      <c r="C1391" s="1" t="s">
        <v>68</v>
      </c>
      <c r="D1391" s="1" t="s">
        <v>143</v>
      </c>
      <c r="E1391" s="31" t="s">
        <v>174</v>
      </c>
      <c r="F1391" s="2">
        <v>2500</v>
      </c>
      <c r="G1391" s="1">
        <v>1</v>
      </c>
      <c r="H1391" s="15">
        <f>תקן_מקור[[#This Row],[עלות פריט]]*תקן_מקור[[#This Row],[כמות]]</f>
        <v>2500</v>
      </c>
    </row>
    <row r="1392" spans="1:8" x14ac:dyDescent="0.2">
      <c r="A1392" s="27" t="s">
        <v>274</v>
      </c>
      <c r="B1392" s="1">
        <v>120</v>
      </c>
      <c r="C1392" s="1" t="s">
        <v>68</v>
      </c>
      <c r="D1392" s="1" t="s">
        <v>128</v>
      </c>
      <c r="E1392" s="31" t="s">
        <v>175</v>
      </c>
      <c r="F1392" s="2">
        <v>250</v>
      </c>
      <c r="G1392" s="2">
        <v>2</v>
      </c>
      <c r="H1392" s="15">
        <f>תקן_מקור[[#This Row],[עלות פריט]]*תקן_מקור[[#This Row],[כמות]]</f>
        <v>500</v>
      </c>
    </row>
    <row r="1393" spans="1:8" x14ac:dyDescent="0.2">
      <c r="A1393" s="27" t="s">
        <v>274</v>
      </c>
      <c r="B1393" s="1">
        <v>120</v>
      </c>
      <c r="C1393" s="1" t="s">
        <v>68</v>
      </c>
      <c r="D1393" s="1" t="s">
        <v>143</v>
      </c>
      <c r="E1393" s="31" t="s">
        <v>176</v>
      </c>
      <c r="F1393" s="2">
        <v>3500</v>
      </c>
      <c r="G1393" s="1">
        <v>1</v>
      </c>
      <c r="H1393" s="15">
        <f>תקן_מקור[[#This Row],[עלות פריט]]*תקן_מקור[[#This Row],[כמות]]</f>
        <v>3500</v>
      </c>
    </row>
    <row r="1394" spans="1:8" x14ac:dyDescent="0.2">
      <c r="A1394" s="27" t="s">
        <v>274</v>
      </c>
      <c r="B1394" s="1">
        <v>120</v>
      </c>
      <c r="C1394" s="1" t="s">
        <v>68</v>
      </c>
      <c r="D1394" s="1" t="s">
        <v>141</v>
      </c>
      <c r="E1394" s="31" t="s">
        <v>177</v>
      </c>
      <c r="F1394" s="2">
        <v>15000</v>
      </c>
      <c r="G1394" s="1">
        <v>1</v>
      </c>
      <c r="H1394" s="15">
        <f>תקן_מקור[[#This Row],[עלות פריט]]*תקן_מקור[[#This Row],[כמות]]</f>
        <v>15000</v>
      </c>
    </row>
    <row r="1395" spans="1:8" x14ac:dyDescent="0.2">
      <c r="A1395" s="27" t="s">
        <v>274</v>
      </c>
      <c r="B1395" s="1">
        <v>120</v>
      </c>
      <c r="C1395" s="1" t="s">
        <v>68</v>
      </c>
      <c r="D1395" s="1" t="s">
        <v>118</v>
      </c>
      <c r="E1395" s="31" t="s">
        <v>178</v>
      </c>
      <c r="F1395" s="2">
        <v>650</v>
      </c>
      <c r="G1395" s="2">
        <v>5</v>
      </c>
      <c r="H1395" s="15">
        <f>תקן_מקור[[#This Row],[עלות פריט]]*תקן_מקור[[#This Row],[כמות]]</f>
        <v>3250</v>
      </c>
    </row>
    <row r="1396" spans="1:8" x14ac:dyDescent="0.2">
      <c r="A1396" s="27" t="s">
        <v>274</v>
      </c>
      <c r="B1396" s="1">
        <v>120</v>
      </c>
      <c r="C1396" s="1" t="s">
        <v>68</v>
      </c>
      <c r="D1396" s="1" t="s">
        <v>120</v>
      </c>
      <c r="E1396" s="31" t="s">
        <v>179</v>
      </c>
      <c r="F1396" s="2">
        <v>2500</v>
      </c>
      <c r="G1396" s="2">
        <v>1</v>
      </c>
      <c r="H1396" s="15">
        <f>תקן_מקור[[#This Row],[עלות פריט]]*תקן_מקור[[#This Row],[כמות]]</f>
        <v>2500</v>
      </c>
    </row>
    <row r="1397" spans="1:8" x14ac:dyDescent="0.2">
      <c r="A1397" s="27" t="s">
        <v>274</v>
      </c>
      <c r="B1397" s="1">
        <v>120</v>
      </c>
      <c r="C1397" s="1" t="s">
        <v>68</v>
      </c>
      <c r="D1397" s="1" t="s">
        <v>131</v>
      </c>
      <c r="E1397" s="31" t="s">
        <v>180</v>
      </c>
      <c r="F1397" s="2">
        <v>4500</v>
      </c>
      <c r="G1397" s="1">
        <v>1</v>
      </c>
      <c r="H1397" s="15">
        <f>תקן_מקור[[#This Row],[עלות פריט]]*תקן_מקור[[#This Row],[כמות]]</f>
        <v>4500</v>
      </c>
    </row>
    <row r="1398" spans="1:8" x14ac:dyDescent="0.2">
      <c r="A1398" s="27" t="s">
        <v>274</v>
      </c>
      <c r="B1398" s="1">
        <v>120</v>
      </c>
      <c r="C1398" s="1" t="s">
        <v>68</v>
      </c>
      <c r="D1398" s="1" t="s">
        <v>128</v>
      </c>
      <c r="E1398" s="31" t="s">
        <v>181</v>
      </c>
      <c r="F1398" s="2">
        <v>250</v>
      </c>
      <c r="G1398" s="2">
        <v>2</v>
      </c>
      <c r="H1398" s="15">
        <f>תקן_מקור[[#This Row],[עלות פריט]]*תקן_מקור[[#This Row],[כמות]]</f>
        <v>500</v>
      </c>
    </row>
    <row r="1399" spans="1:8" x14ac:dyDescent="0.2">
      <c r="A1399" s="27" t="s">
        <v>274</v>
      </c>
      <c r="B1399" s="1">
        <v>120</v>
      </c>
      <c r="C1399" s="1" t="s">
        <v>69</v>
      </c>
      <c r="D1399" s="29" t="s">
        <v>134</v>
      </c>
      <c r="E1399" s="31" t="s">
        <v>182</v>
      </c>
      <c r="F1399" s="2">
        <v>250</v>
      </c>
      <c r="G1399" s="1">
        <v>1</v>
      </c>
      <c r="H1399" s="15">
        <f>תקן_מקור[[#This Row],[עלות פריט]]*תקן_מקור[[#This Row],[כמות]]</f>
        <v>250</v>
      </c>
    </row>
    <row r="1400" spans="1:8" x14ac:dyDescent="0.2">
      <c r="A1400" s="27" t="s">
        <v>274</v>
      </c>
      <c r="B1400" s="1">
        <v>120</v>
      </c>
      <c r="C1400" s="1" t="s">
        <v>69</v>
      </c>
      <c r="D1400" s="1" t="s">
        <v>134</v>
      </c>
      <c r="E1400" s="31" t="s">
        <v>183</v>
      </c>
      <c r="F1400" s="2">
        <v>2500</v>
      </c>
      <c r="G1400" s="1">
        <v>1</v>
      </c>
      <c r="H1400" s="15">
        <f>תקן_מקור[[#This Row],[עלות פריט]]*תקן_מקור[[#This Row],[כמות]]</f>
        <v>2500</v>
      </c>
    </row>
    <row r="1401" spans="1:8" x14ac:dyDescent="0.2">
      <c r="A1401" s="27" t="s">
        <v>274</v>
      </c>
      <c r="B1401" s="1">
        <v>120</v>
      </c>
      <c r="C1401" s="1" t="s">
        <v>69</v>
      </c>
      <c r="D1401" s="29" t="s">
        <v>69</v>
      </c>
      <c r="E1401" s="31" t="s">
        <v>184</v>
      </c>
      <c r="F1401" s="2">
        <v>350</v>
      </c>
      <c r="G1401" s="1">
        <v>2</v>
      </c>
      <c r="H1401" s="15">
        <f>תקן_מקור[[#This Row],[עלות פריט]]*תקן_מקור[[#This Row],[כמות]]</f>
        <v>700</v>
      </c>
    </row>
    <row r="1402" spans="1:8" x14ac:dyDescent="0.2">
      <c r="A1402" s="27" t="s">
        <v>274</v>
      </c>
      <c r="B1402" s="1">
        <v>120</v>
      </c>
      <c r="C1402" s="1" t="s">
        <v>69</v>
      </c>
      <c r="D1402" s="29" t="s">
        <v>69</v>
      </c>
      <c r="E1402" s="31" t="s">
        <v>185</v>
      </c>
      <c r="F1402" s="2">
        <v>10000</v>
      </c>
      <c r="G1402" s="1">
        <v>3</v>
      </c>
      <c r="H1402" s="15">
        <f>תקן_מקור[[#This Row],[עלות פריט]]*תקן_מקור[[#This Row],[כמות]]</f>
        <v>30000</v>
      </c>
    </row>
    <row r="1403" spans="1:8" x14ac:dyDescent="0.2">
      <c r="A1403" s="27" t="s">
        <v>274</v>
      </c>
      <c r="B1403" s="1">
        <v>120</v>
      </c>
      <c r="C1403" s="1" t="s">
        <v>69</v>
      </c>
      <c r="D1403" s="1" t="s">
        <v>69</v>
      </c>
      <c r="E1403" s="32" t="s">
        <v>186</v>
      </c>
      <c r="F1403" s="2">
        <v>250</v>
      </c>
      <c r="G1403" s="2">
        <v>5</v>
      </c>
      <c r="H1403" s="15">
        <f>תקן_מקור[[#This Row],[עלות פריט]]*תקן_מקור[[#This Row],[כמות]]</f>
        <v>1250</v>
      </c>
    </row>
    <row r="1404" spans="1:8" x14ac:dyDescent="0.2">
      <c r="A1404" s="27" t="s">
        <v>274</v>
      </c>
      <c r="B1404" s="1">
        <v>120</v>
      </c>
      <c r="C1404" s="1" t="s">
        <v>70</v>
      </c>
      <c r="D1404" s="1" t="s">
        <v>187</v>
      </c>
      <c r="E1404" s="31" t="s">
        <v>188</v>
      </c>
      <c r="F1404" s="2">
        <v>7500</v>
      </c>
      <c r="G1404" s="1">
        <v>1</v>
      </c>
      <c r="H1404" s="15">
        <f>תקן_מקור[[#This Row],[עלות פריט]]*תקן_מקור[[#This Row],[כמות]]</f>
        <v>7500</v>
      </c>
    </row>
    <row r="1405" spans="1:8" x14ac:dyDescent="0.2">
      <c r="A1405" s="27" t="s">
        <v>274</v>
      </c>
      <c r="B1405" s="1">
        <v>120</v>
      </c>
      <c r="C1405" s="1" t="s">
        <v>70</v>
      </c>
      <c r="D1405" s="1" t="s">
        <v>187</v>
      </c>
      <c r="E1405" s="31" t="s">
        <v>189</v>
      </c>
      <c r="F1405" s="2">
        <v>1500</v>
      </c>
      <c r="G1405" s="1">
        <v>3</v>
      </c>
      <c r="H1405" s="15">
        <f>תקן_מקור[[#This Row],[עלות פריט]]*תקן_מקור[[#This Row],[כמות]]</f>
        <v>4500</v>
      </c>
    </row>
    <row r="1406" spans="1:8" x14ac:dyDescent="0.2">
      <c r="A1406" s="27" t="s">
        <v>274</v>
      </c>
      <c r="B1406" s="1">
        <v>120</v>
      </c>
      <c r="C1406" s="1" t="s">
        <v>70</v>
      </c>
      <c r="D1406" s="1" t="s">
        <v>131</v>
      </c>
      <c r="E1406" s="31" t="s">
        <v>190</v>
      </c>
      <c r="F1406" s="2">
        <v>1000</v>
      </c>
      <c r="G1406" s="1">
        <v>36</v>
      </c>
      <c r="H1406" s="15">
        <f>תקן_מקור[[#This Row],[עלות פריט]]*תקן_מקור[[#This Row],[כמות]]</f>
        <v>36000</v>
      </c>
    </row>
    <row r="1407" spans="1:8" x14ac:dyDescent="0.2">
      <c r="A1407" s="27" t="s">
        <v>274</v>
      </c>
      <c r="B1407" s="1">
        <v>120</v>
      </c>
      <c r="C1407" s="1" t="s">
        <v>70</v>
      </c>
      <c r="D1407" s="1" t="s">
        <v>191</v>
      </c>
      <c r="E1407" s="31" t="s">
        <v>192</v>
      </c>
      <c r="F1407" s="2">
        <v>3500</v>
      </c>
      <c r="G1407" s="1">
        <v>2</v>
      </c>
      <c r="H1407" s="15">
        <f>תקן_מקור[[#This Row],[עלות פריט]]*תקן_מקור[[#This Row],[כמות]]</f>
        <v>7000</v>
      </c>
    </row>
    <row r="1408" spans="1:8" x14ac:dyDescent="0.2">
      <c r="A1408" s="27" t="s">
        <v>274</v>
      </c>
      <c r="B1408" s="1">
        <v>120</v>
      </c>
      <c r="C1408" s="1" t="s">
        <v>70</v>
      </c>
      <c r="D1408" s="1" t="s">
        <v>187</v>
      </c>
      <c r="E1408" s="31" t="s">
        <v>193</v>
      </c>
      <c r="F1408" s="2">
        <v>8500</v>
      </c>
      <c r="G1408" s="2">
        <v>0</v>
      </c>
      <c r="H1408" s="15">
        <f>תקן_מקור[[#This Row],[עלות פריט]]*תקן_מקור[[#This Row],[כמות]]</f>
        <v>0</v>
      </c>
    </row>
    <row r="1409" spans="1:8" x14ac:dyDescent="0.2">
      <c r="A1409" s="27" t="s">
        <v>274</v>
      </c>
      <c r="B1409" s="1">
        <v>120</v>
      </c>
      <c r="C1409" s="1" t="s">
        <v>70</v>
      </c>
      <c r="D1409" s="1" t="s">
        <v>187</v>
      </c>
      <c r="E1409" s="31" t="s">
        <v>194</v>
      </c>
      <c r="F1409" s="2">
        <v>17000</v>
      </c>
      <c r="G1409" s="1">
        <v>1</v>
      </c>
      <c r="H1409" s="15">
        <f>תקן_מקור[[#This Row],[עלות פריט]]*תקן_מקור[[#This Row],[כמות]]</f>
        <v>17000</v>
      </c>
    </row>
    <row r="1410" spans="1:8" x14ac:dyDescent="0.2">
      <c r="A1410" s="27" t="s">
        <v>274</v>
      </c>
      <c r="B1410" s="1">
        <v>120</v>
      </c>
      <c r="C1410" s="1" t="s">
        <v>70</v>
      </c>
      <c r="D1410" s="1" t="s">
        <v>187</v>
      </c>
      <c r="E1410" s="31" t="s">
        <v>195</v>
      </c>
      <c r="F1410" s="2">
        <v>5000</v>
      </c>
      <c r="G1410" s="1">
        <v>1</v>
      </c>
      <c r="H1410" s="15">
        <f>תקן_מקור[[#This Row],[עלות פריט]]*תקן_מקור[[#This Row],[כמות]]</f>
        <v>5000</v>
      </c>
    </row>
    <row r="1411" spans="1:8" x14ac:dyDescent="0.2">
      <c r="A1411" s="27" t="s">
        <v>274</v>
      </c>
      <c r="B1411" s="1">
        <v>120</v>
      </c>
      <c r="C1411" s="1" t="s">
        <v>70</v>
      </c>
      <c r="D1411" s="1" t="s">
        <v>187</v>
      </c>
      <c r="E1411" s="31" t="s">
        <v>196</v>
      </c>
      <c r="F1411" s="2">
        <v>400</v>
      </c>
      <c r="G1411" s="1">
        <v>12</v>
      </c>
      <c r="H1411" s="15">
        <f>תקן_מקור[[#This Row],[עלות פריט]]*תקן_מקור[[#This Row],[כמות]]</f>
        <v>4800</v>
      </c>
    </row>
    <row r="1412" spans="1:8" x14ac:dyDescent="0.2">
      <c r="A1412" s="27" t="s">
        <v>274</v>
      </c>
      <c r="B1412" s="1">
        <v>120</v>
      </c>
      <c r="C1412" s="1" t="s">
        <v>70</v>
      </c>
      <c r="D1412" s="29" t="s">
        <v>187</v>
      </c>
      <c r="E1412" s="31" t="s">
        <v>197</v>
      </c>
      <c r="F1412" s="2">
        <v>4500</v>
      </c>
      <c r="G1412" s="1">
        <v>1</v>
      </c>
      <c r="H1412" s="15">
        <f>תקן_מקור[[#This Row],[עלות פריט]]*תקן_מקור[[#This Row],[כמות]]</f>
        <v>4500</v>
      </c>
    </row>
    <row r="1413" spans="1:8" x14ac:dyDescent="0.2">
      <c r="A1413" s="27" t="s">
        <v>274</v>
      </c>
      <c r="B1413" s="1">
        <v>120</v>
      </c>
      <c r="C1413" s="1" t="s">
        <v>70</v>
      </c>
      <c r="D1413" s="1" t="s">
        <v>187</v>
      </c>
      <c r="E1413" s="31" t="s">
        <v>198</v>
      </c>
      <c r="F1413" s="2">
        <v>8000</v>
      </c>
      <c r="G1413" s="1">
        <v>1</v>
      </c>
      <c r="H1413" s="15">
        <f>תקן_מקור[[#This Row],[עלות פריט]]*תקן_מקור[[#This Row],[כמות]]</f>
        <v>8000</v>
      </c>
    </row>
    <row r="1414" spans="1:8" x14ac:dyDescent="0.2">
      <c r="A1414" s="27" t="s">
        <v>274</v>
      </c>
      <c r="B1414" s="1">
        <v>120</v>
      </c>
      <c r="C1414" s="1" t="s">
        <v>70</v>
      </c>
      <c r="D1414" s="1" t="s">
        <v>187</v>
      </c>
      <c r="E1414" s="31" t="s">
        <v>199</v>
      </c>
      <c r="F1414" s="2">
        <v>2500</v>
      </c>
      <c r="G1414" s="1">
        <v>1</v>
      </c>
      <c r="H1414" s="15">
        <f>תקן_מקור[[#This Row],[עלות פריט]]*תקן_מקור[[#This Row],[כמות]]</f>
        <v>2500</v>
      </c>
    </row>
    <row r="1415" spans="1:8" x14ac:dyDescent="0.2">
      <c r="A1415" s="27" t="s">
        <v>274</v>
      </c>
      <c r="B1415" s="1">
        <v>120</v>
      </c>
      <c r="C1415" s="1" t="s">
        <v>70</v>
      </c>
      <c r="D1415" s="1" t="s">
        <v>200</v>
      </c>
      <c r="E1415" s="31" t="s">
        <v>201</v>
      </c>
      <c r="F1415" s="2">
        <v>150</v>
      </c>
      <c r="G1415" s="1">
        <v>64</v>
      </c>
      <c r="H1415" s="15">
        <f>תקן_מקור[[#This Row],[עלות פריט]]*תקן_מקור[[#This Row],[כמות]]</f>
        <v>9600</v>
      </c>
    </row>
    <row r="1416" spans="1:8" x14ac:dyDescent="0.2">
      <c r="A1416" s="27" t="s">
        <v>274</v>
      </c>
      <c r="B1416" s="1">
        <v>120</v>
      </c>
      <c r="C1416" s="1" t="s">
        <v>70</v>
      </c>
      <c r="D1416" s="1" t="s">
        <v>187</v>
      </c>
      <c r="E1416" s="31" t="s">
        <v>202</v>
      </c>
      <c r="F1416" s="2">
        <v>9000</v>
      </c>
      <c r="G1416" s="1">
        <v>1</v>
      </c>
      <c r="H1416" s="15">
        <f>תקן_מקור[[#This Row],[עלות פריט]]*תקן_מקור[[#This Row],[כמות]]</f>
        <v>9000</v>
      </c>
    </row>
    <row r="1417" spans="1:8" x14ac:dyDescent="0.2">
      <c r="A1417" s="27" t="s">
        <v>274</v>
      </c>
      <c r="B1417" s="1">
        <v>120</v>
      </c>
      <c r="C1417" s="1" t="s">
        <v>70</v>
      </c>
      <c r="D1417" s="1" t="s">
        <v>187</v>
      </c>
      <c r="E1417" s="31" t="s">
        <v>203</v>
      </c>
      <c r="F1417" s="2">
        <v>7700</v>
      </c>
      <c r="G1417" s="1">
        <v>1</v>
      </c>
      <c r="H1417" s="15">
        <f>תקן_מקור[[#This Row],[עלות פריט]]*תקן_מקור[[#This Row],[כמות]]</f>
        <v>7700</v>
      </c>
    </row>
    <row r="1418" spans="1:8" x14ac:dyDescent="0.2">
      <c r="A1418" s="27" t="s">
        <v>274</v>
      </c>
      <c r="B1418" s="1">
        <v>120</v>
      </c>
      <c r="C1418" s="1" t="s">
        <v>70</v>
      </c>
      <c r="D1418" s="1" t="s">
        <v>187</v>
      </c>
      <c r="E1418" s="31" t="s">
        <v>204</v>
      </c>
      <c r="F1418" s="2">
        <v>10800</v>
      </c>
      <c r="G1418" s="1">
        <v>1</v>
      </c>
      <c r="H1418" s="15">
        <f>תקן_מקור[[#This Row],[עלות פריט]]*תקן_מקור[[#This Row],[כמות]]</f>
        <v>10800</v>
      </c>
    </row>
    <row r="1419" spans="1:8" x14ac:dyDescent="0.2">
      <c r="A1419" s="27" t="s">
        <v>274</v>
      </c>
      <c r="B1419" s="1">
        <v>120</v>
      </c>
      <c r="C1419" s="1" t="s">
        <v>70</v>
      </c>
      <c r="D1419" s="29" t="s">
        <v>187</v>
      </c>
      <c r="E1419" s="31" t="s">
        <v>205</v>
      </c>
      <c r="F1419" s="2">
        <v>3000</v>
      </c>
      <c r="G1419" s="1">
        <v>1</v>
      </c>
      <c r="H1419" s="15">
        <f>תקן_מקור[[#This Row],[עלות פריט]]*תקן_מקור[[#This Row],[כמות]]</f>
        <v>3000</v>
      </c>
    </row>
    <row r="1420" spans="1:8" x14ac:dyDescent="0.2">
      <c r="A1420" s="27" t="s">
        <v>274</v>
      </c>
      <c r="B1420" s="1">
        <v>120</v>
      </c>
      <c r="C1420" s="1" t="s">
        <v>70</v>
      </c>
      <c r="D1420" s="1" t="s">
        <v>200</v>
      </c>
      <c r="E1420" s="31" t="s">
        <v>206</v>
      </c>
      <c r="F1420" s="2">
        <v>250</v>
      </c>
      <c r="G1420" s="1">
        <v>36</v>
      </c>
      <c r="H1420" s="15">
        <f>תקן_מקור[[#This Row],[עלות פריט]]*תקן_מקור[[#This Row],[כמות]]</f>
        <v>9000</v>
      </c>
    </row>
    <row r="1421" spans="1:8" x14ac:dyDescent="0.2">
      <c r="A1421" s="27" t="s">
        <v>274</v>
      </c>
      <c r="B1421" s="1">
        <v>120</v>
      </c>
      <c r="C1421" s="1" t="s">
        <v>70</v>
      </c>
      <c r="D1421" s="1" t="s">
        <v>187</v>
      </c>
      <c r="E1421" s="31" t="s">
        <v>207</v>
      </c>
      <c r="F1421" s="2">
        <v>1000</v>
      </c>
      <c r="G1421" s="1">
        <v>4</v>
      </c>
      <c r="H1421" s="15">
        <f>תקן_מקור[[#This Row],[עלות פריט]]*תקן_מקור[[#This Row],[כמות]]</f>
        <v>4000</v>
      </c>
    </row>
    <row r="1422" spans="1:8" x14ac:dyDescent="0.2">
      <c r="A1422" s="27" t="s">
        <v>274</v>
      </c>
      <c r="B1422" s="1">
        <v>120</v>
      </c>
      <c r="C1422" s="1" t="s">
        <v>70</v>
      </c>
      <c r="D1422" s="1" t="s">
        <v>187</v>
      </c>
      <c r="E1422" s="31" t="s">
        <v>208</v>
      </c>
      <c r="F1422" s="2">
        <v>500</v>
      </c>
      <c r="G1422" s="1">
        <v>1</v>
      </c>
      <c r="H1422" s="15">
        <f>תקן_מקור[[#This Row],[עלות פריט]]*תקן_מקור[[#This Row],[כמות]]</f>
        <v>500</v>
      </c>
    </row>
    <row r="1423" spans="1:8" x14ac:dyDescent="0.2">
      <c r="A1423" s="27" t="s">
        <v>274</v>
      </c>
      <c r="B1423" s="1">
        <v>120</v>
      </c>
      <c r="C1423" s="1" t="s">
        <v>70</v>
      </c>
      <c r="D1423" s="1" t="s">
        <v>187</v>
      </c>
      <c r="E1423" s="31" t="s">
        <v>209</v>
      </c>
      <c r="F1423" s="2">
        <v>15000</v>
      </c>
      <c r="G1423" s="1">
        <v>2</v>
      </c>
      <c r="H1423" s="15">
        <f>תקן_מקור[[#This Row],[עלות פריט]]*תקן_מקור[[#This Row],[כמות]]</f>
        <v>30000</v>
      </c>
    </row>
    <row r="1424" spans="1:8" x14ac:dyDescent="0.2">
      <c r="A1424" s="27" t="s">
        <v>274</v>
      </c>
      <c r="B1424" s="1">
        <v>120</v>
      </c>
      <c r="C1424" s="1" t="s">
        <v>70</v>
      </c>
      <c r="D1424" s="29" t="s">
        <v>187</v>
      </c>
      <c r="E1424" s="31" t="s">
        <v>210</v>
      </c>
      <c r="F1424" s="2">
        <v>5000</v>
      </c>
      <c r="G1424" s="1">
        <v>1</v>
      </c>
      <c r="H1424" s="15">
        <f>תקן_מקור[[#This Row],[עלות פריט]]*תקן_מקור[[#This Row],[כמות]]</f>
        <v>5000</v>
      </c>
    </row>
    <row r="1425" spans="1:8" x14ac:dyDescent="0.2">
      <c r="A1425" s="27" t="s">
        <v>274</v>
      </c>
      <c r="B1425" s="1">
        <v>120</v>
      </c>
      <c r="C1425" s="1" t="s">
        <v>70</v>
      </c>
      <c r="D1425" s="1" t="s">
        <v>200</v>
      </c>
      <c r="E1425" s="31" t="s">
        <v>211</v>
      </c>
      <c r="F1425" s="2">
        <v>1200</v>
      </c>
      <c r="G1425" s="1">
        <v>6</v>
      </c>
      <c r="H1425" s="15">
        <f>תקן_מקור[[#This Row],[עלות פריט]]*תקן_מקור[[#This Row],[כמות]]</f>
        <v>7200</v>
      </c>
    </row>
    <row r="1426" spans="1:8" x14ac:dyDescent="0.2">
      <c r="A1426" s="27" t="s">
        <v>274</v>
      </c>
      <c r="B1426" s="1">
        <v>120</v>
      </c>
      <c r="C1426" s="1" t="s">
        <v>70</v>
      </c>
      <c r="D1426" s="1" t="s">
        <v>191</v>
      </c>
      <c r="E1426" s="31" t="s">
        <v>212</v>
      </c>
      <c r="F1426" s="2">
        <v>500</v>
      </c>
      <c r="G1426" s="1">
        <v>4</v>
      </c>
      <c r="H1426" s="15">
        <f>תקן_מקור[[#This Row],[עלות פריט]]*תקן_מקור[[#This Row],[כמות]]</f>
        <v>2000</v>
      </c>
    </row>
    <row r="1427" spans="1:8" x14ac:dyDescent="0.2">
      <c r="A1427" s="27" t="s">
        <v>274</v>
      </c>
      <c r="B1427" s="1">
        <v>120</v>
      </c>
      <c r="C1427" s="1" t="s">
        <v>70</v>
      </c>
      <c r="D1427" s="1" t="s">
        <v>187</v>
      </c>
      <c r="E1427" s="31" t="s">
        <v>213</v>
      </c>
      <c r="F1427" s="2">
        <v>4200</v>
      </c>
      <c r="G1427" s="1">
        <v>1</v>
      </c>
      <c r="H1427" s="15">
        <f>תקן_מקור[[#This Row],[עלות פריט]]*תקן_מקור[[#This Row],[כמות]]</f>
        <v>4200</v>
      </c>
    </row>
    <row r="1428" spans="1:8" x14ac:dyDescent="0.2">
      <c r="A1428" s="27" t="s">
        <v>274</v>
      </c>
      <c r="B1428" s="1">
        <v>120</v>
      </c>
      <c r="C1428" s="1" t="s">
        <v>70</v>
      </c>
      <c r="D1428" s="1" t="s">
        <v>187</v>
      </c>
      <c r="E1428" s="31" t="s">
        <v>214</v>
      </c>
      <c r="F1428" s="2">
        <v>2500</v>
      </c>
      <c r="G1428" s="1">
        <v>3</v>
      </c>
      <c r="H1428" s="15">
        <f>תקן_מקור[[#This Row],[עלות פריט]]*תקן_מקור[[#This Row],[כמות]]</f>
        <v>7500</v>
      </c>
    </row>
    <row r="1429" spans="1:8" x14ac:dyDescent="0.2">
      <c r="A1429" s="27" t="s">
        <v>274</v>
      </c>
      <c r="B1429" s="1">
        <v>120</v>
      </c>
      <c r="C1429" s="1" t="s">
        <v>70</v>
      </c>
      <c r="D1429" s="1" t="s">
        <v>187</v>
      </c>
      <c r="E1429" s="31" t="s">
        <v>215</v>
      </c>
      <c r="F1429" s="2">
        <v>3500</v>
      </c>
      <c r="G1429" s="1">
        <v>2</v>
      </c>
      <c r="H1429" s="15">
        <f>תקן_מקור[[#This Row],[עלות פריט]]*תקן_מקור[[#This Row],[כמות]]</f>
        <v>7000</v>
      </c>
    </row>
    <row r="1430" spans="1:8" x14ac:dyDescent="0.2">
      <c r="A1430" s="27" t="s">
        <v>274</v>
      </c>
      <c r="B1430" s="1">
        <v>120</v>
      </c>
      <c r="C1430" s="1" t="s">
        <v>70</v>
      </c>
      <c r="D1430" s="1" t="s">
        <v>187</v>
      </c>
      <c r="E1430" s="31" t="s">
        <v>216</v>
      </c>
      <c r="F1430" s="2">
        <v>6500</v>
      </c>
      <c r="G1430" s="1">
        <v>1</v>
      </c>
      <c r="H1430" s="15">
        <f>תקן_מקור[[#This Row],[עלות פריט]]*תקן_מקור[[#This Row],[כמות]]</f>
        <v>6500</v>
      </c>
    </row>
    <row r="1431" spans="1:8" x14ac:dyDescent="0.2">
      <c r="A1431" s="27" t="s">
        <v>274</v>
      </c>
      <c r="B1431" s="1">
        <v>120</v>
      </c>
      <c r="C1431" s="1" t="s">
        <v>70</v>
      </c>
      <c r="D1431" s="1" t="s">
        <v>187</v>
      </c>
      <c r="E1431" s="31" t="s">
        <v>217</v>
      </c>
      <c r="F1431" s="2">
        <v>1200</v>
      </c>
      <c r="G1431" s="1">
        <v>1</v>
      </c>
      <c r="H1431" s="15">
        <f>תקן_מקור[[#This Row],[עלות פריט]]*תקן_מקור[[#This Row],[כמות]]</f>
        <v>1200</v>
      </c>
    </row>
    <row r="1432" spans="1:8" x14ac:dyDescent="0.2">
      <c r="A1432" s="27" t="s">
        <v>274</v>
      </c>
      <c r="B1432" s="1">
        <v>120</v>
      </c>
      <c r="C1432" s="1" t="s">
        <v>70</v>
      </c>
      <c r="D1432" s="29" t="s">
        <v>131</v>
      </c>
      <c r="E1432" s="31" t="s">
        <v>218</v>
      </c>
      <c r="F1432" s="2">
        <v>2500</v>
      </c>
      <c r="G1432" s="1">
        <v>1</v>
      </c>
      <c r="H1432" s="15">
        <f>תקן_מקור[[#This Row],[עלות פריט]]*תקן_מקור[[#This Row],[כמות]]</f>
        <v>2500</v>
      </c>
    </row>
    <row r="1433" spans="1:8" x14ac:dyDescent="0.2">
      <c r="A1433" s="27" t="s">
        <v>274</v>
      </c>
      <c r="B1433" s="1">
        <v>120</v>
      </c>
      <c r="C1433" s="1" t="s">
        <v>71</v>
      </c>
      <c r="D1433" s="1" t="s">
        <v>113</v>
      </c>
      <c r="E1433" s="31" t="s">
        <v>219</v>
      </c>
      <c r="F1433" s="2">
        <v>600</v>
      </c>
      <c r="G1433" s="1">
        <v>1</v>
      </c>
      <c r="H1433" s="15">
        <f>תקן_מקור[[#This Row],[עלות פריט]]*תקן_מקור[[#This Row],[כמות]]</f>
        <v>600</v>
      </c>
    </row>
    <row r="1434" spans="1:8" x14ac:dyDescent="0.2">
      <c r="A1434" s="27" t="s">
        <v>274</v>
      </c>
      <c r="B1434" s="1">
        <v>120</v>
      </c>
      <c r="C1434" s="1" t="s">
        <v>71</v>
      </c>
      <c r="D1434" s="1" t="s">
        <v>113</v>
      </c>
      <c r="E1434" s="31" t="s">
        <v>220</v>
      </c>
      <c r="F1434" s="2">
        <v>1200</v>
      </c>
      <c r="G1434" s="2">
        <v>1</v>
      </c>
      <c r="H1434" s="15">
        <f>תקן_מקור[[#This Row],[עלות פריט]]*תקן_מקור[[#This Row],[כמות]]</f>
        <v>1200</v>
      </c>
    </row>
    <row r="1435" spans="1:8" x14ac:dyDescent="0.2">
      <c r="A1435" s="27" t="s">
        <v>274</v>
      </c>
      <c r="B1435" s="1">
        <v>120</v>
      </c>
      <c r="C1435" s="1" t="s">
        <v>71</v>
      </c>
      <c r="D1435" s="1" t="s">
        <v>124</v>
      </c>
      <c r="E1435" s="31" t="s">
        <v>220</v>
      </c>
      <c r="F1435" s="2">
        <v>1200</v>
      </c>
      <c r="G1435" s="1">
        <v>1</v>
      </c>
      <c r="H1435" s="15">
        <f>תקן_מקור[[#This Row],[עלות פריט]]*תקן_מקור[[#This Row],[כמות]]</f>
        <v>1200</v>
      </c>
    </row>
    <row r="1436" spans="1:8" x14ac:dyDescent="0.2">
      <c r="A1436" s="27" t="s">
        <v>274</v>
      </c>
      <c r="B1436" s="1">
        <v>120</v>
      </c>
      <c r="C1436" s="1" t="s">
        <v>71</v>
      </c>
      <c r="D1436" s="1" t="s">
        <v>124</v>
      </c>
      <c r="E1436" s="31" t="s">
        <v>221</v>
      </c>
      <c r="F1436" s="2">
        <v>2500</v>
      </c>
      <c r="G1436" s="1">
        <v>1</v>
      </c>
      <c r="H1436" s="15">
        <f>תקן_מקור[[#This Row],[עלות פריט]]*תקן_מקור[[#This Row],[כמות]]</f>
        <v>2500</v>
      </c>
    </row>
    <row r="1437" spans="1:8" x14ac:dyDescent="0.2">
      <c r="A1437" s="27" t="s">
        <v>274</v>
      </c>
      <c r="B1437" s="1">
        <v>120</v>
      </c>
      <c r="C1437" s="1" t="s">
        <v>71</v>
      </c>
      <c r="D1437" s="1" t="s">
        <v>124</v>
      </c>
      <c r="E1437" s="31" t="s">
        <v>222</v>
      </c>
      <c r="F1437" s="2">
        <v>3500</v>
      </c>
      <c r="G1437" s="1">
        <v>6</v>
      </c>
      <c r="H1437" s="15">
        <f>תקן_מקור[[#This Row],[עלות פריט]]*תקן_מקור[[#This Row],[כמות]]</f>
        <v>21000</v>
      </c>
    </row>
    <row r="1438" spans="1:8" x14ac:dyDescent="0.2">
      <c r="A1438" s="27" t="s">
        <v>274</v>
      </c>
      <c r="B1438" s="1">
        <v>120</v>
      </c>
      <c r="C1438" s="1" t="s">
        <v>71</v>
      </c>
      <c r="D1438" s="1" t="s">
        <v>113</v>
      </c>
      <c r="E1438" s="31" t="s">
        <v>223</v>
      </c>
      <c r="F1438" s="2">
        <v>3500</v>
      </c>
      <c r="G1438" s="2">
        <v>1</v>
      </c>
      <c r="H1438" s="15">
        <f>תקן_מקור[[#This Row],[עלות פריט]]*תקן_מקור[[#This Row],[כמות]]</f>
        <v>3500</v>
      </c>
    </row>
    <row r="1439" spans="1:8" x14ac:dyDescent="0.2">
      <c r="A1439" s="27" t="s">
        <v>274</v>
      </c>
      <c r="B1439" s="1">
        <v>120</v>
      </c>
      <c r="C1439" s="1" t="s">
        <v>71</v>
      </c>
      <c r="D1439" s="1" t="s">
        <v>134</v>
      </c>
      <c r="E1439" s="31" t="s">
        <v>223</v>
      </c>
      <c r="F1439" s="2">
        <v>3500</v>
      </c>
      <c r="G1439" s="1">
        <v>2</v>
      </c>
      <c r="H1439" s="15">
        <f>תקן_מקור[[#This Row],[עלות פריט]]*תקן_מקור[[#This Row],[כמות]]</f>
        <v>7000</v>
      </c>
    </row>
    <row r="1440" spans="1:8" x14ac:dyDescent="0.2">
      <c r="A1440" s="27" t="s">
        <v>274</v>
      </c>
      <c r="B1440" s="1">
        <v>120</v>
      </c>
      <c r="C1440" s="1" t="s">
        <v>72</v>
      </c>
      <c r="D1440" s="29" t="s">
        <v>69</v>
      </c>
      <c r="E1440" s="31" t="s">
        <v>224</v>
      </c>
      <c r="F1440" s="2">
        <v>4500</v>
      </c>
      <c r="G1440" s="1">
        <v>1</v>
      </c>
      <c r="H1440" s="15">
        <f>תקן_מקור[[#This Row],[עלות פריט]]*תקן_מקור[[#This Row],[כמות]]</f>
        <v>4500</v>
      </c>
    </row>
    <row r="1441" spans="1:8" x14ac:dyDescent="0.2">
      <c r="A1441" s="27" t="s">
        <v>274</v>
      </c>
      <c r="B1441" s="1">
        <v>120</v>
      </c>
      <c r="C1441" s="1" t="s">
        <v>72</v>
      </c>
      <c r="D1441" s="1" t="s">
        <v>124</v>
      </c>
      <c r="E1441" s="31" t="s">
        <v>225</v>
      </c>
      <c r="F1441" s="2">
        <v>2500</v>
      </c>
      <c r="G1441" s="1">
        <v>1</v>
      </c>
      <c r="H1441" s="15">
        <f>תקן_מקור[[#This Row],[עלות פריט]]*תקן_מקור[[#This Row],[כמות]]</f>
        <v>2500</v>
      </c>
    </row>
    <row r="1442" spans="1:8" x14ac:dyDescent="0.2">
      <c r="A1442" s="27" t="s">
        <v>274</v>
      </c>
      <c r="B1442" s="1">
        <v>120</v>
      </c>
      <c r="C1442" s="1" t="s">
        <v>72</v>
      </c>
      <c r="D1442" s="1" t="s">
        <v>115</v>
      </c>
      <c r="E1442" s="31" t="s">
        <v>225</v>
      </c>
      <c r="F1442" s="2">
        <v>2500</v>
      </c>
      <c r="G1442" s="2">
        <v>1</v>
      </c>
      <c r="H1442" s="15">
        <f>תקן_מקור[[#This Row],[עלות פריט]]*תקן_מקור[[#This Row],[כמות]]</f>
        <v>2500</v>
      </c>
    </row>
    <row r="1443" spans="1:8" x14ac:dyDescent="0.2">
      <c r="A1443" s="27" t="s">
        <v>274</v>
      </c>
      <c r="B1443" s="1">
        <v>120</v>
      </c>
      <c r="C1443" s="1" t="s">
        <v>72</v>
      </c>
      <c r="D1443" s="1" t="s">
        <v>133</v>
      </c>
      <c r="E1443" s="31" t="s">
        <v>225</v>
      </c>
      <c r="F1443" s="2">
        <v>2500</v>
      </c>
      <c r="G1443" s="1">
        <v>4</v>
      </c>
      <c r="H1443" s="15">
        <f>תקן_מקור[[#This Row],[עלות פריט]]*תקן_מקור[[#This Row],[כמות]]</f>
        <v>10000</v>
      </c>
    </row>
    <row r="1444" spans="1:8" x14ac:dyDescent="0.2">
      <c r="A1444" s="27" t="s">
        <v>274</v>
      </c>
      <c r="B1444" s="1">
        <v>120</v>
      </c>
      <c r="C1444" s="1" t="s">
        <v>72</v>
      </c>
      <c r="D1444" s="1" t="s">
        <v>134</v>
      </c>
      <c r="E1444" s="31" t="s">
        <v>225</v>
      </c>
      <c r="F1444" s="2">
        <v>2500</v>
      </c>
      <c r="G1444" s="1">
        <v>3</v>
      </c>
      <c r="H1444" s="15">
        <f>תקן_מקור[[#This Row],[עלות פריט]]*תקן_מקור[[#This Row],[כמות]]</f>
        <v>7500</v>
      </c>
    </row>
    <row r="1445" spans="1:8" x14ac:dyDescent="0.2">
      <c r="A1445" s="27" t="s">
        <v>274</v>
      </c>
      <c r="B1445" s="1">
        <v>120</v>
      </c>
      <c r="C1445" s="1" t="s">
        <v>72</v>
      </c>
      <c r="D1445" s="1" t="s">
        <v>120</v>
      </c>
      <c r="E1445" s="31" t="s">
        <v>226</v>
      </c>
      <c r="F1445" s="2">
        <v>5000</v>
      </c>
      <c r="G1445" s="2">
        <v>1</v>
      </c>
      <c r="H1445" s="15">
        <f>תקן_מקור[[#This Row],[עלות פריט]]*תקן_מקור[[#This Row],[כמות]]</f>
        <v>5000</v>
      </c>
    </row>
    <row r="1446" spans="1:8" x14ac:dyDescent="0.2">
      <c r="A1446" s="27" t="s">
        <v>274</v>
      </c>
      <c r="B1446" s="1">
        <v>120</v>
      </c>
      <c r="C1446" s="1" t="s">
        <v>72</v>
      </c>
      <c r="D1446" s="1" t="s">
        <v>131</v>
      </c>
      <c r="E1446" s="31" t="s">
        <v>226</v>
      </c>
      <c r="F1446" s="2">
        <v>5000</v>
      </c>
      <c r="G1446" s="1">
        <v>1</v>
      </c>
      <c r="H1446" s="15">
        <f>תקן_מקור[[#This Row],[עלות פריט]]*תקן_מקור[[#This Row],[כמות]]</f>
        <v>5000</v>
      </c>
    </row>
    <row r="1447" spans="1:8" x14ac:dyDescent="0.2">
      <c r="A1447" s="27" t="s">
        <v>274</v>
      </c>
      <c r="B1447" s="1">
        <v>120</v>
      </c>
      <c r="C1447" s="1" t="s">
        <v>72</v>
      </c>
      <c r="D1447" s="1" t="s">
        <v>131</v>
      </c>
      <c r="E1447" s="31" t="s">
        <v>227</v>
      </c>
      <c r="F1447" s="2">
        <v>8000</v>
      </c>
      <c r="G1447" s="1">
        <v>1</v>
      </c>
      <c r="H1447" s="15">
        <f>תקן_מקור[[#This Row],[עלות פריט]]*תקן_מקור[[#This Row],[כמות]]</f>
        <v>8000</v>
      </c>
    </row>
    <row r="1448" spans="1:8" x14ac:dyDescent="0.2">
      <c r="A1448" s="27" t="s">
        <v>274</v>
      </c>
      <c r="B1448" s="1">
        <v>120</v>
      </c>
      <c r="C1448" s="1" t="s">
        <v>72</v>
      </c>
      <c r="D1448" s="1" t="s">
        <v>72</v>
      </c>
      <c r="E1448" s="31" t="s">
        <v>228</v>
      </c>
      <c r="F1448" s="2">
        <v>900</v>
      </c>
      <c r="G1448" s="1">
        <v>2</v>
      </c>
      <c r="H1448" s="15">
        <f>תקן_מקור[[#This Row],[עלות פריט]]*תקן_מקור[[#This Row],[כמות]]</f>
        <v>1800</v>
      </c>
    </row>
    <row r="1449" spans="1:8" x14ac:dyDescent="0.2">
      <c r="A1449" s="27" t="s">
        <v>274</v>
      </c>
      <c r="B1449" s="1">
        <v>120</v>
      </c>
      <c r="C1449" s="1" t="s">
        <v>72</v>
      </c>
      <c r="D1449" s="1" t="s">
        <v>69</v>
      </c>
      <c r="E1449" s="31" t="s">
        <v>229</v>
      </c>
      <c r="F1449" s="2">
        <v>5000</v>
      </c>
      <c r="G1449" s="2">
        <v>3</v>
      </c>
      <c r="H1449" s="15">
        <f>תקן_מקור[[#This Row],[עלות פריט]]*תקן_מקור[[#This Row],[כמות]]</f>
        <v>15000</v>
      </c>
    </row>
    <row r="1450" spans="1:8" x14ac:dyDescent="0.2">
      <c r="A1450" s="27" t="s">
        <v>274</v>
      </c>
      <c r="B1450" s="1">
        <v>120</v>
      </c>
      <c r="C1450" s="1" t="s">
        <v>72</v>
      </c>
      <c r="D1450" s="1" t="s">
        <v>72</v>
      </c>
      <c r="E1450" s="31" t="s">
        <v>230</v>
      </c>
      <c r="F1450" s="2">
        <v>5200</v>
      </c>
      <c r="G1450" s="2">
        <v>1</v>
      </c>
      <c r="H1450" s="15">
        <f>תקן_מקור[[#This Row],[עלות פריט]]*תקן_מקור[[#This Row],[כמות]]</f>
        <v>5200</v>
      </c>
    </row>
    <row r="1451" spans="1:8" x14ac:dyDescent="0.2">
      <c r="A1451" s="27" t="s">
        <v>274</v>
      </c>
      <c r="B1451" s="1">
        <v>120</v>
      </c>
      <c r="C1451" s="1" t="s">
        <v>72</v>
      </c>
      <c r="D1451" s="1" t="s">
        <v>72</v>
      </c>
      <c r="E1451" s="31" t="s">
        <v>231</v>
      </c>
      <c r="F1451" s="2">
        <v>6100</v>
      </c>
      <c r="G1451" s="2">
        <v>1</v>
      </c>
      <c r="H1451" s="15">
        <f>תקן_מקור[[#This Row],[עלות פריט]]*תקן_מקור[[#This Row],[כמות]]</f>
        <v>6100</v>
      </c>
    </row>
    <row r="1452" spans="1:8" x14ac:dyDescent="0.2">
      <c r="A1452" s="27" t="s">
        <v>274</v>
      </c>
      <c r="B1452" s="1">
        <v>120</v>
      </c>
      <c r="C1452" s="1" t="s">
        <v>72</v>
      </c>
      <c r="D1452" s="1" t="s">
        <v>72</v>
      </c>
      <c r="E1452" s="31" t="s">
        <v>232</v>
      </c>
      <c r="F1452" s="2">
        <v>5000</v>
      </c>
      <c r="G1452" s="2">
        <v>1</v>
      </c>
      <c r="H1452" s="15">
        <f>תקן_מקור[[#This Row],[עלות פריט]]*תקן_מקור[[#This Row],[כמות]]</f>
        <v>5000</v>
      </c>
    </row>
    <row r="1453" spans="1:8" x14ac:dyDescent="0.2">
      <c r="A1453" s="27" t="s">
        <v>274</v>
      </c>
      <c r="B1453" s="1">
        <v>120</v>
      </c>
      <c r="C1453" s="1" t="s">
        <v>73</v>
      </c>
      <c r="D1453" s="1" t="s">
        <v>233</v>
      </c>
      <c r="E1453" s="31" t="s">
        <v>156</v>
      </c>
      <c r="F1453" s="2">
        <v>1000</v>
      </c>
      <c r="G1453" s="1">
        <v>1</v>
      </c>
      <c r="H1453" s="15">
        <f>תקן_מקור[[#This Row],[עלות פריט]]*תקן_מקור[[#This Row],[כמות]]</f>
        <v>1000</v>
      </c>
    </row>
    <row r="1454" spans="1:8" x14ac:dyDescent="0.2">
      <c r="A1454" s="27" t="s">
        <v>274</v>
      </c>
      <c r="B1454" s="1">
        <v>120</v>
      </c>
      <c r="C1454" s="1" t="s">
        <v>73</v>
      </c>
      <c r="D1454" s="1" t="s">
        <v>141</v>
      </c>
      <c r="E1454" s="31" t="s">
        <v>156</v>
      </c>
      <c r="F1454" s="2">
        <v>1000</v>
      </c>
      <c r="G1454" s="1">
        <v>1</v>
      </c>
      <c r="H1454" s="15">
        <f>תקן_מקור[[#This Row],[עלות פריט]]*תקן_מקור[[#This Row],[כמות]]</f>
        <v>1000</v>
      </c>
    </row>
    <row r="1455" spans="1:8" x14ac:dyDescent="0.2">
      <c r="A1455" s="27" t="s">
        <v>274</v>
      </c>
      <c r="B1455" s="1">
        <v>120</v>
      </c>
      <c r="C1455" s="1" t="s">
        <v>73</v>
      </c>
      <c r="D1455" s="1" t="s">
        <v>133</v>
      </c>
      <c r="E1455" s="31" t="s">
        <v>156</v>
      </c>
      <c r="F1455" s="2">
        <v>1000</v>
      </c>
      <c r="G1455" s="1">
        <v>8</v>
      </c>
      <c r="H1455" s="15">
        <f>תקן_מקור[[#This Row],[עלות פריט]]*תקן_מקור[[#This Row],[כמות]]</f>
        <v>8000</v>
      </c>
    </row>
    <row r="1456" spans="1:8" x14ac:dyDescent="0.2">
      <c r="A1456" s="27" t="s">
        <v>274</v>
      </c>
      <c r="B1456" s="1">
        <v>120</v>
      </c>
      <c r="C1456" s="1" t="s">
        <v>73</v>
      </c>
      <c r="D1456" s="1" t="s">
        <v>126</v>
      </c>
      <c r="E1456" s="31" t="s">
        <v>156</v>
      </c>
      <c r="F1456" s="2">
        <v>1000</v>
      </c>
      <c r="G1456" s="1">
        <v>6</v>
      </c>
      <c r="H1456" s="15">
        <f>תקן_מקור[[#This Row],[עלות פריט]]*תקן_מקור[[#This Row],[כמות]]</f>
        <v>6000</v>
      </c>
    </row>
    <row r="1457" spans="1:8" x14ac:dyDescent="0.2">
      <c r="A1457" s="27" t="s">
        <v>274</v>
      </c>
      <c r="B1457" s="1">
        <v>120</v>
      </c>
      <c r="C1457" s="1" t="s">
        <v>73</v>
      </c>
      <c r="D1457" s="1" t="s">
        <v>143</v>
      </c>
      <c r="E1457" s="31" t="s">
        <v>156</v>
      </c>
      <c r="F1457" s="2">
        <v>1000</v>
      </c>
      <c r="G1457" s="1">
        <v>1</v>
      </c>
      <c r="H1457" s="15">
        <f>תקן_מקור[[#This Row],[עלות פריט]]*תקן_מקור[[#This Row],[כמות]]</f>
        <v>1000</v>
      </c>
    </row>
    <row r="1458" spans="1:8" x14ac:dyDescent="0.2">
      <c r="A1458" s="27" t="s">
        <v>274</v>
      </c>
      <c r="B1458" s="1">
        <v>120</v>
      </c>
      <c r="C1458" s="1" t="s">
        <v>73</v>
      </c>
      <c r="D1458" s="1" t="s">
        <v>113</v>
      </c>
      <c r="E1458" s="31" t="s">
        <v>234</v>
      </c>
      <c r="F1458" s="2">
        <v>1500</v>
      </c>
      <c r="G1458" s="2">
        <v>3</v>
      </c>
      <c r="H1458" s="15">
        <f>תקן_מקור[[#This Row],[עלות פריט]]*תקן_מקור[[#This Row],[כמות]]</f>
        <v>4500</v>
      </c>
    </row>
    <row r="1459" spans="1:8" x14ac:dyDescent="0.2">
      <c r="A1459" s="27" t="s">
        <v>274</v>
      </c>
      <c r="B1459" s="1">
        <v>120</v>
      </c>
      <c r="C1459" s="1" t="s">
        <v>73</v>
      </c>
      <c r="D1459" s="1" t="s">
        <v>124</v>
      </c>
      <c r="E1459" s="31" t="s">
        <v>234</v>
      </c>
      <c r="F1459" s="2">
        <v>1500</v>
      </c>
      <c r="G1459" s="1">
        <v>1</v>
      </c>
      <c r="H1459" s="15">
        <f>תקן_מקור[[#This Row],[עלות פריט]]*תקן_מקור[[#This Row],[כמות]]</f>
        <v>1500</v>
      </c>
    </row>
    <row r="1460" spans="1:8" x14ac:dyDescent="0.2">
      <c r="A1460" s="27" t="s">
        <v>274</v>
      </c>
      <c r="B1460" s="1">
        <v>120</v>
      </c>
      <c r="C1460" s="1" t="s">
        <v>73</v>
      </c>
      <c r="D1460" s="1" t="s">
        <v>115</v>
      </c>
      <c r="E1460" s="31" t="s">
        <v>234</v>
      </c>
      <c r="F1460" s="2">
        <v>1500</v>
      </c>
      <c r="G1460" s="2">
        <v>1</v>
      </c>
      <c r="H1460" s="15">
        <f>תקן_מקור[[#This Row],[עלות פריט]]*תקן_מקור[[#This Row],[כמות]]</f>
        <v>1500</v>
      </c>
    </row>
    <row r="1461" spans="1:8" x14ac:dyDescent="0.2">
      <c r="A1461" s="27" t="s">
        <v>274</v>
      </c>
      <c r="B1461" s="1">
        <v>120</v>
      </c>
      <c r="C1461" s="1" t="s">
        <v>73</v>
      </c>
      <c r="D1461" s="1" t="s">
        <v>134</v>
      </c>
      <c r="E1461" s="31" t="s">
        <v>234</v>
      </c>
      <c r="F1461" s="2">
        <v>1500</v>
      </c>
      <c r="G1461" s="1">
        <v>3</v>
      </c>
      <c r="H1461" s="15">
        <f>תקן_מקור[[#This Row],[עלות פריט]]*תקן_מקור[[#This Row],[כמות]]</f>
        <v>4500</v>
      </c>
    </row>
    <row r="1462" spans="1:8" x14ac:dyDescent="0.2">
      <c r="A1462" s="27" t="s">
        <v>274</v>
      </c>
      <c r="B1462" s="1">
        <v>120</v>
      </c>
      <c r="C1462" s="1" t="s">
        <v>73</v>
      </c>
      <c r="D1462" s="29" t="s">
        <v>113</v>
      </c>
      <c r="E1462" s="31" t="s">
        <v>235</v>
      </c>
      <c r="F1462" s="2">
        <v>1500</v>
      </c>
      <c r="G1462" s="1">
        <v>1</v>
      </c>
      <c r="H1462" s="15">
        <f>תקן_מקור[[#This Row],[עלות פריט]]*תקן_מקור[[#This Row],[כמות]]</f>
        <v>1500</v>
      </c>
    </row>
    <row r="1463" spans="1:8" ht="15" customHeight="1" x14ac:dyDescent="0.2">
      <c r="A1463" s="27" t="s">
        <v>274</v>
      </c>
      <c r="B1463" s="1">
        <v>120</v>
      </c>
      <c r="C1463" s="1" t="s">
        <v>73</v>
      </c>
      <c r="D1463" s="1" t="s">
        <v>236</v>
      </c>
      <c r="E1463" s="30" t="s">
        <v>237</v>
      </c>
      <c r="F1463" s="2">
        <v>1000</v>
      </c>
      <c r="G1463" s="1">
        <v>3</v>
      </c>
      <c r="H1463" s="15">
        <f>תקן_מקור[[#This Row],[עלות פריט]]*תקן_מקור[[#This Row],[כמות]]</f>
        <v>3000</v>
      </c>
    </row>
    <row r="1464" spans="1:8" x14ac:dyDescent="0.2">
      <c r="A1464" s="27" t="s">
        <v>274</v>
      </c>
      <c r="B1464" s="1">
        <v>120</v>
      </c>
      <c r="C1464" s="1" t="s">
        <v>73</v>
      </c>
      <c r="D1464" s="1" t="s">
        <v>116</v>
      </c>
      <c r="E1464" s="30" t="s">
        <v>237</v>
      </c>
      <c r="F1464" s="2">
        <v>1000</v>
      </c>
      <c r="G1464" s="1">
        <v>1</v>
      </c>
      <c r="H1464" s="15">
        <f>תקן_מקור[[#This Row],[עלות פריט]]*תקן_מקור[[#This Row],[כמות]]</f>
        <v>1000</v>
      </c>
    </row>
    <row r="1465" spans="1:8" x14ac:dyDescent="0.2">
      <c r="A1465" s="27" t="s">
        <v>274</v>
      </c>
      <c r="B1465" s="1">
        <v>120</v>
      </c>
      <c r="C1465" s="1" t="s">
        <v>73</v>
      </c>
      <c r="D1465" s="1" t="s">
        <v>113</v>
      </c>
      <c r="E1465" s="31" t="s">
        <v>238</v>
      </c>
      <c r="F1465" s="2">
        <v>1200</v>
      </c>
      <c r="G1465" s="2">
        <v>1</v>
      </c>
      <c r="H1465" s="15">
        <f>תקן_מקור[[#This Row],[עלות פריט]]*תקן_מקור[[#This Row],[כמות]]</f>
        <v>1200</v>
      </c>
    </row>
    <row r="1466" spans="1:8" x14ac:dyDescent="0.2">
      <c r="A1466" s="27" t="s">
        <v>274</v>
      </c>
      <c r="B1466" s="1">
        <v>120</v>
      </c>
      <c r="C1466" s="1" t="s">
        <v>73</v>
      </c>
      <c r="D1466" s="1" t="s">
        <v>115</v>
      </c>
      <c r="E1466" s="31" t="s">
        <v>238</v>
      </c>
      <c r="F1466" s="2">
        <v>1200</v>
      </c>
      <c r="G1466" s="2">
        <v>1</v>
      </c>
      <c r="H1466" s="15">
        <f>תקן_מקור[[#This Row],[עלות פריט]]*תקן_מקור[[#This Row],[כמות]]</f>
        <v>1200</v>
      </c>
    </row>
    <row r="1467" spans="1:8" x14ac:dyDescent="0.2">
      <c r="A1467" s="27" t="s">
        <v>274</v>
      </c>
      <c r="B1467" s="1">
        <v>120</v>
      </c>
      <c r="C1467" s="1" t="s">
        <v>73</v>
      </c>
      <c r="D1467" s="1" t="s">
        <v>134</v>
      </c>
      <c r="E1467" s="31" t="s">
        <v>239</v>
      </c>
      <c r="F1467" s="2">
        <v>400</v>
      </c>
      <c r="G1467" s="1">
        <v>1</v>
      </c>
      <c r="H1467" s="15">
        <f>תקן_מקור[[#This Row],[עלות פריט]]*תקן_מקור[[#This Row],[כמות]]</f>
        <v>400</v>
      </c>
    </row>
    <row r="1468" spans="1:8" x14ac:dyDescent="0.2">
      <c r="A1468" s="27" t="s">
        <v>274</v>
      </c>
      <c r="B1468" s="1">
        <v>120</v>
      </c>
      <c r="C1468" s="1" t="s">
        <v>73</v>
      </c>
      <c r="D1468" s="1" t="s">
        <v>133</v>
      </c>
      <c r="E1468" s="31" t="s">
        <v>157</v>
      </c>
      <c r="F1468" s="2">
        <v>2500</v>
      </c>
      <c r="G1468" s="2">
        <v>1</v>
      </c>
      <c r="H1468" s="15">
        <f>תקן_מקור[[#This Row],[עלות פריט]]*תקן_מקור[[#This Row],[כמות]]</f>
        <v>2500</v>
      </c>
    </row>
    <row r="1469" spans="1:8" x14ac:dyDescent="0.2">
      <c r="A1469" s="27" t="s">
        <v>274</v>
      </c>
      <c r="B1469" s="1">
        <v>120</v>
      </c>
      <c r="C1469" s="1" t="s">
        <v>73</v>
      </c>
      <c r="D1469" s="1" t="s">
        <v>134</v>
      </c>
      <c r="E1469" s="31" t="s">
        <v>157</v>
      </c>
      <c r="F1469" s="2">
        <v>2500</v>
      </c>
      <c r="G1469" s="1">
        <v>2</v>
      </c>
      <c r="H1469" s="15">
        <f>תקן_מקור[[#This Row],[עלות פריט]]*תקן_מקור[[#This Row],[כמות]]</f>
        <v>5000</v>
      </c>
    </row>
    <row r="1470" spans="1:8" x14ac:dyDescent="0.2">
      <c r="A1470" s="27" t="s">
        <v>274</v>
      </c>
      <c r="B1470" s="1">
        <v>120</v>
      </c>
      <c r="C1470" s="1" t="s">
        <v>73</v>
      </c>
      <c r="D1470" s="1" t="s">
        <v>113</v>
      </c>
      <c r="E1470" s="31" t="s">
        <v>240</v>
      </c>
      <c r="F1470" s="2">
        <v>900</v>
      </c>
      <c r="G1470" s="2">
        <v>2</v>
      </c>
      <c r="H1470" s="15">
        <f>תקן_מקור[[#This Row],[עלות פריט]]*תקן_מקור[[#This Row],[כמות]]</f>
        <v>1800</v>
      </c>
    </row>
    <row r="1471" spans="1:8" x14ac:dyDescent="0.2">
      <c r="A1471" s="27" t="s">
        <v>274</v>
      </c>
      <c r="B1471" s="1">
        <v>120</v>
      </c>
      <c r="C1471" s="1" t="s">
        <v>73</v>
      </c>
      <c r="D1471" s="1" t="s">
        <v>134</v>
      </c>
      <c r="E1471" s="31" t="s">
        <v>240</v>
      </c>
      <c r="F1471" s="2">
        <v>900</v>
      </c>
      <c r="G1471" s="1">
        <v>2</v>
      </c>
      <c r="H1471" s="15">
        <f>תקן_מקור[[#This Row],[עלות פריט]]*תקן_מקור[[#This Row],[כמות]]</f>
        <v>1800</v>
      </c>
    </row>
    <row r="1472" spans="1:8" x14ac:dyDescent="0.2">
      <c r="A1472" s="27" t="s">
        <v>274</v>
      </c>
      <c r="B1472" s="1">
        <v>120</v>
      </c>
      <c r="C1472" s="1" t="s">
        <v>73</v>
      </c>
      <c r="D1472" s="1" t="s">
        <v>120</v>
      </c>
      <c r="E1472" s="31" t="s">
        <v>241</v>
      </c>
      <c r="F1472" s="2">
        <v>1500</v>
      </c>
      <c r="G1472" s="2">
        <v>3</v>
      </c>
      <c r="H1472" s="15">
        <f>תקן_מקור[[#This Row],[עלות פריט]]*תקן_מקור[[#This Row],[כמות]]</f>
        <v>4500</v>
      </c>
    </row>
    <row r="1473" spans="1:8" x14ac:dyDescent="0.2">
      <c r="A1473" s="27" t="s">
        <v>274</v>
      </c>
      <c r="B1473" s="1">
        <v>120</v>
      </c>
      <c r="C1473" s="1" t="s">
        <v>73</v>
      </c>
      <c r="D1473" s="1" t="s">
        <v>133</v>
      </c>
      <c r="E1473" s="31" t="s">
        <v>241</v>
      </c>
      <c r="F1473" s="2">
        <v>1500</v>
      </c>
      <c r="G1473" s="1">
        <v>4</v>
      </c>
      <c r="H1473" s="15">
        <f>תקן_מקור[[#This Row],[עלות פריט]]*תקן_מקור[[#This Row],[כמות]]</f>
        <v>6000</v>
      </c>
    </row>
    <row r="1474" spans="1:8" x14ac:dyDescent="0.2">
      <c r="A1474" s="27" t="s">
        <v>274</v>
      </c>
      <c r="B1474" s="1">
        <v>120</v>
      </c>
      <c r="C1474" s="1" t="s">
        <v>73</v>
      </c>
      <c r="D1474" s="1" t="s">
        <v>128</v>
      </c>
      <c r="E1474" s="31" t="s">
        <v>242</v>
      </c>
      <c r="F1474" s="2">
        <v>350</v>
      </c>
      <c r="G1474" s="2">
        <v>4</v>
      </c>
      <c r="H1474" s="15">
        <f>תקן_מקור[[#This Row],[עלות פריט]]*תקן_מקור[[#This Row],[כמות]]</f>
        <v>1400</v>
      </c>
    </row>
    <row r="1475" spans="1:8" x14ac:dyDescent="0.2">
      <c r="A1475" s="27" t="s">
        <v>274</v>
      </c>
      <c r="B1475" s="1">
        <v>120</v>
      </c>
      <c r="C1475" s="1" t="s">
        <v>73</v>
      </c>
      <c r="D1475" s="1" t="s">
        <v>113</v>
      </c>
      <c r="E1475" s="31" t="s">
        <v>243</v>
      </c>
      <c r="F1475" s="2">
        <v>15000</v>
      </c>
      <c r="G1475" s="2">
        <v>1</v>
      </c>
      <c r="H1475" s="15">
        <f>תקן_מקור[[#This Row],[עלות פריט]]*תקן_מקור[[#This Row],[כמות]]</f>
        <v>15000</v>
      </c>
    </row>
    <row r="1476" spans="1:8" x14ac:dyDescent="0.2">
      <c r="A1476" s="27" t="s">
        <v>274</v>
      </c>
      <c r="B1476" s="1">
        <v>120</v>
      </c>
      <c r="C1476" s="1" t="s">
        <v>73</v>
      </c>
      <c r="D1476" s="1" t="s">
        <v>69</v>
      </c>
      <c r="E1476" s="31" t="s">
        <v>244</v>
      </c>
      <c r="F1476" s="2">
        <v>375</v>
      </c>
      <c r="G1476" s="2">
        <v>50</v>
      </c>
      <c r="H1476" s="15">
        <f>תקן_מקור[[#This Row],[עלות פריט]]*תקן_מקור[[#This Row],[כמות]]</f>
        <v>18750</v>
      </c>
    </row>
    <row r="1477" spans="1:8" x14ac:dyDescent="0.2">
      <c r="A1477" s="27" t="s">
        <v>274</v>
      </c>
      <c r="B1477" s="1">
        <v>120</v>
      </c>
      <c r="C1477" s="1" t="s">
        <v>73</v>
      </c>
      <c r="D1477" s="1" t="s">
        <v>141</v>
      </c>
      <c r="E1477" s="31" t="s">
        <v>245</v>
      </c>
      <c r="F1477" s="2">
        <v>600</v>
      </c>
      <c r="G1477" s="1">
        <v>2</v>
      </c>
      <c r="H1477" s="15">
        <f>תקן_מקור[[#This Row],[עלות פריט]]*תקן_מקור[[#This Row],[כמות]]</f>
        <v>1200</v>
      </c>
    </row>
    <row r="1478" spans="1:8" x14ac:dyDescent="0.2">
      <c r="A1478" s="27" t="s">
        <v>274</v>
      </c>
      <c r="B1478" s="1">
        <v>120</v>
      </c>
      <c r="C1478" s="1" t="s">
        <v>73</v>
      </c>
      <c r="D1478" s="1" t="s">
        <v>133</v>
      </c>
      <c r="E1478" s="31" t="s">
        <v>245</v>
      </c>
      <c r="F1478" s="2">
        <v>600</v>
      </c>
      <c r="G1478" s="1">
        <v>8</v>
      </c>
      <c r="H1478" s="15">
        <f>תקן_מקור[[#This Row],[עלות פריט]]*תקן_מקור[[#This Row],[כמות]]</f>
        <v>4800</v>
      </c>
    </row>
    <row r="1479" spans="1:8" x14ac:dyDescent="0.2">
      <c r="A1479" s="27" t="s">
        <v>274</v>
      </c>
      <c r="B1479" s="1">
        <v>120</v>
      </c>
      <c r="C1479" s="1" t="s">
        <v>73</v>
      </c>
      <c r="D1479" s="1" t="s">
        <v>126</v>
      </c>
      <c r="E1479" s="31" t="s">
        <v>245</v>
      </c>
      <c r="F1479" s="2">
        <v>600</v>
      </c>
      <c r="G1479" s="1">
        <v>12</v>
      </c>
      <c r="H1479" s="15">
        <f>תקן_מקור[[#This Row],[עלות פריט]]*תקן_מקור[[#This Row],[כמות]]</f>
        <v>7200</v>
      </c>
    </row>
    <row r="1480" spans="1:8" x14ac:dyDescent="0.2">
      <c r="A1480" s="27" t="s">
        <v>274</v>
      </c>
      <c r="B1480" s="1">
        <v>120</v>
      </c>
      <c r="C1480" s="1" t="s">
        <v>73</v>
      </c>
      <c r="D1480" s="1" t="s">
        <v>113</v>
      </c>
      <c r="E1480" s="31" t="s">
        <v>246</v>
      </c>
      <c r="F1480" s="2">
        <v>800</v>
      </c>
      <c r="G1480" s="2">
        <v>2</v>
      </c>
      <c r="H1480" s="15">
        <f>תקן_מקור[[#This Row],[עלות פריט]]*תקן_מקור[[#This Row],[כמות]]</f>
        <v>1600</v>
      </c>
    </row>
    <row r="1481" spans="1:8" x14ac:dyDescent="0.2">
      <c r="A1481" s="27" t="s">
        <v>274</v>
      </c>
      <c r="B1481" s="1">
        <v>120</v>
      </c>
      <c r="C1481" s="1" t="s">
        <v>73</v>
      </c>
      <c r="D1481" s="1" t="s">
        <v>124</v>
      </c>
      <c r="E1481" s="31" t="s">
        <v>246</v>
      </c>
      <c r="F1481" s="2">
        <v>1400</v>
      </c>
      <c r="G1481" s="1">
        <v>1</v>
      </c>
      <c r="H1481" s="15">
        <f>תקן_מקור[[#This Row],[עלות פריט]]*תקן_מקור[[#This Row],[כמות]]</f>
        <v>1400</v>
      </c>
    </row>
    <row r="1482" spans="1:8" x14ac:dyDescent="0.2">
      <c r="A1482" s="27" t="s">
        <v>274</v>
      </c>
      <c r="B1482" s="1">
        <v>120</v>
      </c>
      <c r="C1482" s="1" t="s">
        <v>73</v>
      </c>
      <c r="D1482" s="1" t="s">
        <v>134</v>
      </c>
      <c r="E1482" s="31" t="s">
        <v>246</v>
      </c>
      <c r="F1482" s="2">
        <v>800</v>
      </c>
      <c r="G1482" s="1">
        <v>2</v>
      </c>
      <c r="H1482" s="15">
        <f>תקן_מקור[[#This Row],[עלות פריט]]*תקן_מקור[[#This Row],[כמות]]</f>
        <v>1600</v>
      </c>
    </row>
    <row r="1483" spans="1:8" x14ac:dyDescent="0.2">
      <c r="A1483" s="27" t="s">
        <v>274</v>
      </c>
      <c r="B1483" s="1">
        <v>120</v>
      </c>
      <c r="C1483" s="1" t="s">
        <v>73</v>
      </c>
      <c r="D1483" s="1" t="s">
        <v>143</v>
      </c>
      <c r="E1483" s="31" t="s">
        <v>246</v>
      </c>
      <c r="F1483" s="2">
        <v>1200</v>
      </c>
      <c r="G1483" s="1">
        <v>1</v>
      </c>
      <c r="H1483" s="15">
        <f>תקן_מקור[[#This Row],[עלות פריט]]*תקן_מקור[[#This Row],[כמות]]</f>
        <v>1200</v>
      </c>
    </row>
    <row r="1484" spans="1:8" x14ac:dyDescent="0.2">
      <c r="A1484" s="27" t="s">
        <v>274</v>
      </c>
      <c r="B1484" s="1">
        <v>120</v>
      </c>
      <c r="C1484" s="1" t="s">
        <v>73</v>
      </c>
      <c r="D1484" s="1" t="s">
        <v>120</v>
      </c>
      <c r="E1484" s="31" t="s">
        <v>247</v>
      </c>
      <c r="F1484" s="2">
        <v>750</v>
      </c>
      <c r="G1484" s="2">
        <v>10</v>
      </c>
      <c r="H1484" s="15">
        <f>תקן_מקור[[#This Row],[עלות פריט]]*תקן_מקור[[#This Row],[כמות]]</f>
        <v>7500</v>
      </c>
    </row>
    <row r="1485" spans="1:8" x14ac:dyDescent="0.2">
      <c r="A1485" s="27" t="s">
        <v>274</v>
      </c>
      <c r="B1485" s="1">
        <v>120</v>
      </c>
      <c r="C1485" s="1" t="s">
        <v>73</v>
      </c>
      <c r="D1485" s="1" t="s">
        <v>233</v>
      </c>
      <c r="E1485" s="31" t="s">
        <v>248</v>
      </c>
      <c r="F1485" s="2">
        <v>2000</v>
      </c>
      <c r="G1485" s="1">
        <v>4</v>
      </c>
      <c r="H1485" s="15">
        <f>תקן_מקור[[#This Row],[עלות פריט]]*תקן_מקור[[#This Row],[כמות]]</f>
        <v>8000</v>
      </c>
    </row>
    <row r="1486" spans="1:8" x14ac:dyDescent="0.2">
      <c r="A1486" s="27" t="s">
        <v>274</v>
      </c>
      <c r="B1486" s="1">
        <v>120</v>
      </c>
      <c r="C1486" s="1" t="s">
        <v>73</v>
      </c>
      <c r="D1486" s="1" t="s">
        <v>233</v>
      </c>
      <c r="E1486" s="31" t="s">
        <v>249</v>
      </c>
      <c r="F1486" s="2">
        <v>4000</v>
      </c>
      <c r="G1486" s="1">
        <v>1</v>
      </c>
      <c r="H1486" s="15">
        <f>תקן_מקור[[#This Row],[עלות פריט]]*תקן_מקור[[#This Row],[כמות]]</f>
        <v>4000</v>
      </c>
    </row>
    <row r="1487" spans="1:8" x14ac:dyDescent="0.2">
      <c r="A1487" s="27" t="s">
        <v>274</v>
      </c>
      <c r="B1487" s="1">
        <v>120</v>
      </c>
      <c r="C1487" s="1" t="s">
        <v>73</v>
      </c>
      <c r="D1487" s="1" t="s">
        <v>131</v>
      </c>
      <c r="E1487" s="31" t="s">
        <v>250</v>
      </c>
      <c r="F1487" s="2">
        <v>650</v>
      </c>
      <c r="G1487" s="1">
        <v>120</v>
      </c>
      <c r="H1487" s="15">
        <f>תקן_מקור[[#This Row],[עלות פריט]]*תקן_מקור[[#This Row],[כמות]]</f>
        <v>78000</v>
      </c>
    </row>
    <row r="1488" spans="1:8" x14ac:dyDescent="0.2">
      <c r="A1488" s="27" t="s">
        <v>274</v>
      </c>
      <c r="B1488" s="1">
        <v>120</v>
      </c>
      <c r="C1488" s="1" t="s">
        <v>73</v>
      </c>
      <c r="D1488" s="29" t="s">
        <v>69</v>
      </c>
      <c r="E1488" s="31" t="s">
        <v>251</v>
      </c>
      <c r="F1488" s="2">
        <v>1200</v>
      </c>
      <c r="G1488" s="1">
        <v>1</v>
      </c>
      <c r="H1488" s="15">
        <f>תקן_מקור[[#This Row],[עלות פריט]]*תקן_מקור[[#This Row],[כמות]]</f>
        <v>1200</v>
      </c>
    </row>
    <row r="1489" spans="1:8" x14ac:dyDescent="0.2">
      <c r="A1489" s="27" t="s">
        <v>274</v>
      </c>
      <c r="B1489" s="1">
        <v>120</v>
      </c>
      <c r="C1489" s="1" t="s">
        <v>73</v>
      </c>
      <c r="D1489" s="1" t="s">
        <v>122</v>
      </c>
      <c r="E1489" s="31" t="s">
        <v>252</v>
      </c>
      <c r="F1489" s="2">
        <v>200</v>
      </c>
      <c r="G1489" s="2">
        <v>16</v>
      </c>
      <c r="H1489" s="15">
        <f>תקן_מקור[[#This Row],[עלות פריט]]*תקן_מקור[[#This Row],[כמות]]</f>
        <v>3200</v>
      </c>
    </row>
    <row r="1490" spans="1:8" x14ac:dyDescent="0.2">
      <c r="A1490" s="27" t="s">
        <v>274</v>
      </c>
      <c r="B1490" s="1">
        <v>120</v>
      </c>
      <c r="C1490" s="1" t="s">
        <v>73</v>
      </c>
      <c r="D1490" s="1" t="s">
        <v>124</v>
      </c>
      <c r="E1490" s="31" t="s">
        <v>253</v>
      </c>
      <c r="F1490" s="2">
        <v>450</v>
      </c>
      <c r="G1490" s="1">
        <v>6</v>
      </c>
      <c r="H1490" s="15">
        <f>תקן_מקור[[#This Row],[עלות פריט]]*תקן_מקור[[#This Row],[כמות]]</f>
        <v>2700</v>
      </c>
    </row>
    <row r="1491" spans="1:8" x14ac:dyDescent="0.2">
      <c r="A1491" s="27" t="s">
        <v>274</v>
      </c>
      <c r="B1491" s="1">
        <v>120</v>
      </c>
      <c r="C1491" s="1" t="s">
        <v>73</v>
      </c>
      <c r="D1491" s="1" t="s">
        <v>115</v>
      </c>
      <c r="E1491" s="31" t="s">
        <v>254</v>
      </c>
      <c r="F1491" s="2">
        <v>1200</v>
      </c>
      <c r="G1491" s="2">
        <v>1</v>
      </c>
      <c r="H1491" s="15">
        <f>תקן_מקור[[#This Row],[עלות פריט]]*תקן_מקור[[#This Row],[כמות]]</f>
        <v>1200</v>
      </c>
    </row>
    <row r="1492" spans="1:8" x14ac:dyDescent="0.2">
      <c r="A1492" s="27" t="s">
        <v>274</v>
      </c>
      <c r="B1492" s="1">
        <v>120</v>
      </c>
      <c r="C1492" s="1" t="s">
        <v>73</v>
      </c>
      <c r="D1492" s="1" t="s">
        <v>120</v>
      </c>
      <c r="E1492" s="31" t="s">
        <v>162</v>
      </c>
      <c r="F1492" s="2">
        <v>450</v>
      </c>
      <c r="G1492" s="2">
        <v>12</v>
      </c>
      <c r="H1492" s="15">
        <f>תקן_מקור[[#This Row],[עלות פריט]]*תקן_מקור[[#This Row],[כמות]]</f>
        <v>5400</v>
      </c>
    </row>
    <row r="1493" spans="1:8" x14ac:dyDescent="0.2">
      <c r="A1493" s="27" t="s">
        <v>274</v>
      </c>
      <c r="B1493" s="1">
        <v>120</v>
      </c>
      <c r="C1493" s="1" t="s">
        <v>73</v>
      </c>
      <c r="D1493" s="1" t="s">
        <v>113</v>
      </c>
      <c r="E1493" s="31" t="s">
        <v>162</v>
      </c>
      <c r="F1493" s="2">
        <v>450</v>
      </c>
      <c r="G1493" s="2">
        <v>2</v>
      </c>
      <c r="H1493" s="15">
        <f>תקן_מקור[[#This Row],[עלות פריט]]*תקן_מקור[[#This Row],[כמות]]</f>
        <v>900</v>
      </c>
    </row>
    <row r="1494" spans="1:8" x14ac:dyDescent="0.2">
      <c r="A1494" s="27" t="s">
        <v>274</v>
      </c>
      <c r="B1494" s="1">
        <v>120</v>
      </c>
      <c r="C1494" s="1" t="s">
        <v>73</v>
      </c>
      <c r="D1494" s="1" t="s">
        <v>115</v>
      </c>
      <c r="E1494" s="31" t="s">
        <v>162</v>
      </c>
      <c r="F1494" s="2">
        <v>450</v>
      </c>
      <c r="G1494" s="2">
        <v>2</v>
      </c>
      <c r="H1494" s="15">
        <f>תקן_מקור[[#This Row],[עלות פריט]]*תקן_מקור[[#This Row],[כמות]]</f>
        <v>900</v>
      </c>
    </row>
    <row r="1495" spans="1:8" x14ac:dyDescent="0.2">
      <c r="A1495" s="27" t="s">
        <v>274</v>
      </c>
      <c r="B1495" s="1">
        <v>120</v>
      </c>
      <c r="C1495" s="1" t="s">
        <v>73</v>
      </c>
      <c r="D1495" s="1" t="s">
        <v>133</v>
      </c>
      <c r="E1495" s="31" t="s">
        <v>162</v>
      </c>
      <c r="F1495" s="2">
        <v>450</v>
      </c>
      <c r="G1495" s="1">
        <v>120</v>
      </c>
      <c r="H1495" s="15">
        <f>תקן_מקור[[#This Row],[עלות פריט]]*תקן_מקור[[#This Row],[כמות]]</f>
        <v>54000</v>
      </c>
    </row>
    <row r="1496" spans="1:8" x14ac:dyDescent="0.2">
      <c r="A1496" s="27" t="s">
        <v>274</v>
      </c>
      <c r="B1496" s="1">
        <v>120</v>
      </c>
      <c r="C1496" s="1" t="s">
        <v>73</v>
      </c>
      <c r="D1496" s="1" t="s">
        <v>134</v>
      </c>
      <c r="E1496" s="31" t="s">
        <v>162</v>
      </c>
      <c r="F1496" s="2">
        <v>450</v>
      </c>
      <c r="G1496" s="1">
        <v>20</v>
      </c>
      <c r="H1496" s="15">
        <f>תקן_מקור[[#This Row],[עלות פריט]]*תקן_מקור[[#This Row],[כמות]]</f>
        <v>9000</v>
      </c>
    </row>
    <row r="1497" spans="1:8" x14ac:dyDescent="0.2">
      <c r="A1497" s="27" t="s">
        <v>274</v>
      </c>
      <c r="B1497" s="1">
        <v>120</v>
      </c>
      <c r="C1497" s="1" t="s">
        <v>73</v>
      </c>
      <c r="D1497" s="1" t="s">
        <v>128</v>
      </c>
      <c r="E1497" s="31" t="s">
        <v>255</v>
      </c>
      <c r="F1497" s="2">
        <v>1200</v>
      </c>
      <c r="G1497" s="2">
        <v>2</v>
      </c>
      <c r="H1497" s="15">
        <f>תקן_מקור[[#This Row],[עלות פריט]]*תקן_מקור[[#This Row],[כמות]]</f>
        <v>2400</v>
      </c>
    </row>
    <row r="1498" spans="1:8" x14ac:dyDescent="0.2">
      <c r="A1498" s="27" t="s">
        <v>274</v>
      </c>
      <c r="B1498" s="1">
        <v>120</v>
      </c>
      <c r="C1498" s="1" t="s">
        <v>73</v>
      </c>
      <c r="D1498" s="29" t="s">
        <v>69</v>
      </c>
      <c r="E1498" s="31" t="s">
        <v>256</v>
      </c>
      <c r="F1498" s="2">
        <v>800</v>
      </c>
      <c r="G1498" s="1">
        <v>2</v>
      </c>
      <c r="H1498" s="15">
        <f>תקן_מקור[[#This Row],[עלות פריט]]*תקן_מקור[[#This Row],[כמות]]</f>
        <v>1600</v>
      </c>
    </row>
    <row r="1499" spans="1:8" x14ac:dyDescent="0.2">
      <c r="A1499" s="27" t="s">
        <v>274</v>
      </c>
      <c r="B1499" s="1">
        <v>120</v>
      </c>
      <c r="C1499" s="1" t="s">
        <v>73</v>
      </c>
      <c r="D1499" s="1" t="s">
        <v>128</v>
      </c>
      <c r="E1499" s="31" t="s">
        <v>257</v>
      </c>
      <c r="F1499" s="2">
        <v>350</v>
      </c>
      <c r="G1499" s="2">
        <v>2</v>
      </c>
      <c r="H1499" s="15">
        <f>תקן_מקור[[#This Row],[עלות פריט]]*תקן_מקור[[#This Row],[כמות]]</f>
        <v>700</v>
      </c>
    </row>
    <row r="1500" spans="1:8" x14ac:dyDescent="0.2">
      <c r="A1500" s="27" t="s">
        <v>274</v>
      </c>
      <c r="B1500" s="1">
        <v>120</v>
      </c>
      <c r="C1500" s="1" t="s">
        <v>73</v>
      </c>
      <c r="D1500" s="1" t="s">
        <v>233</v>
      </c>
      <c r="E1500" s="31" t="s">
        <v>258</v>
      </c>
      <c r="F1500" s="2">
        <v>1500</v>
      </c>
      <c r="G1500" s="1">
        <v>1</v>
      </c>
      <c r="H1500" s="15">
        <f>תקן_מקור[[#This Row],[עלות פריט]]*תקן_מקור[[#This Row],[כמות]]</f>
        <v>1500</v>
      </c>
    </row>
    <row r="1501" spans="1:8" x14ac:dyDescent="0.2">
      <c r="A1501" s="27" t="s">
        <v>274</v>
      </c>
      <c r="B1501" s="1">
        <v>120</v>
      </c>
      <c r="C1501" s="1" t="s">
        <v>73</v>
      </c>
      <c r="D1501" s="1" t="s">
        <v>134</v>
      </c>
      <c r="E1501" s="31" t="s">
        <v>259</v>
      </c>
      <c r="F1501" s="2">
        <v>6000</v>
      </c>
      <c r="G1501" s="1">
        <v>1</v>
      </c>
      <c r="H1501" s="15">
        <f>תקן_מקור[[#This Row],[עלות פריט]]*תקן_מקור[[#This Row],[כמות]]</f>
        <v>6000</v>
      </c>
    </row>
    <row r="1502" spans="1:8" x14ac:dyDescent="0.2">
      <c r="A1502" s="27" t="s">
        <v>274</v>
      </c>
      <c r="B1502" s="1">
        <v>120</v>
      </c>
      <c r="C1502" s="1" t="s">
        <v>73</v>
      </c>
      <c r="D1502" s="1" t="s">
        <v>128</v>
      </c>
      <c r="E1502" s="31" t="s">
        <v>168</v>
      </c>
      <c r="F1502" s="2">
        <v>250</v>
      </c>
      <c r="G1502" s="2">
        <v>2</v>
      </c>
      <c r="H1502" s="15">
        <f>תקן_מקור[[#This Row],[עלות פריט]]*תקן_מקור[[#This Row],[כמות]]</f>
        <v>500</v>
      </c>
    </row>
    <row r="1503" spans="1:8" x14ac:dyDescent="0.2">
      <c r="A1503" s="27" t="s">
        <v>274</v>
      </c>
      <c r="B1503" s="1">
        <v>120</v>
      </c>
      <c r="C1503" s="1" t="s">
        <v>73</v>
      </c>
      <c r="D1503" s="1" t="s">
        <v>133</v>
      </c>
      <c r="E1503" s="31" t="s">
        <v>275</v>
      </c>
      <c r="F1503" s="2">
        <v>6000</v>
      </c>
      <c r="G1503" s="2">
        <v>1</v>
      </c>
      <c r="H1503" s="15">
        <f>תקן_מקור[[#This Row],[עלות פריט]]*תקן_מקור[[#This Row],[כמות]]</f>
        <v>6000</v>
      </c>
    </row>
    <row r="1504" spans="1:8" x14ac:dyDescent="0.2">
      <c r="A1504" s="27" t="s">
        <v>274</v>
      </c>
      <c r="B1504" s="1">
        <v>120</v>
      </c>
      <c r="C1504" s="1" t="s">
        <v>73</v>
      </c>
      <c r="D1504" s="1" t="s">
        <v>236</v>
      </c>
      <c r="E1504" s="30" t="s">
        <v>260</v>
      </c>
      <c r="F1504" s="2">
        <v>1200</v>
      </c>
      <c r="G1504" s="1">
        <v>1</v>
      </c>
      <c r="H1504" s="15">
        <f>תקן_מקור[[#This Row],[עלות פריט]]*תקן_מקור[[#This Row],[כמות]]</f>
        <v>1200</v>
      </c>
    </row>
    <row r="1505" spans="1:8" x14ac:dyDescent="0.2">
      <c r="A1505" s="27" t="s">
        <v>274</v>
      </c>
      <c r="B1505" s="1">
        <v>120</v>
      </c>
      <c r="C1505" s="1" t="s">
        <v>73</v>
      </c>
      <c r="D1505" s="1" t="s">
        <v>116</v>
      </c>
      <c r="E1505" s="30" t="s">
        <v>260</v>
      </c>
      <c r="F1505" s="2">
        <v>1200</v>
      </c>
      <c r="G1505" s="2">
        <v>1</v>
      </c>
      <c r="H1505" s="15">
        <f>תקן_מקור[[#This Row],[עלות פריט]]*תקן_מקור[[#This Row],[כמות]]</f>
        <v>1200</v>
      </c>
    </row>
    <row r="1506" spans="1:8" x14ac:dyDescent="0.2">
      <c r="A1506" s="27" t="s">
        <v>274</v>
      </c>
      <c r="B1506" s="1">
        <v>120</v>
      </c>
      <c r="C1506" s="1" t="s">
        <v>73</v>
      </c>
      <c r="D1506" s="1" t="s">
        <v>122</v>
      </c>
      <c r="E1506" s="31" t="s">
        <v>261</v>
      </c>
      <c r="F1506" s="2">
        <v>1650</v>
      </c>
      <c r="G1506" s="2">
        <v>3</v>
      </c>
      <c r="H1506" s="15">
        <f>תקן_מקור[[#This Row],[עלות פריט]]*תקן_מקור[[#This Row],[כמות]]</f>
        <v>4950</v>
      </c>
    </row>
    <row r="1507" spans="1:8" x14ac:dyDescent="0.2">
      <c r="A1507" s="27" t="s">
        <v>274</v>
      </c>
      <c r="B1507" s="1">
        <v>120</v>
      </c>
      <c r="C1507" s="1" t="s">
        <v>73</v>
      </c>
      <c r="D1507" s="1" t="s">
        <v>128</v>
      </c>
      <c r="E1507" s="31" t="s">
        <v>262</v>
      </c>
      <c r="F1507" s="2">
        <v>600</v>
      </c>
      <c r="G1507" s="2">
        <v>2</v>
      </c>
      <c r="H1507" s="15">
        <f>תקן_מקור[[#This Row],[עלות פריט]]*תקן_מקור[[#This Row],[כמות]]</f>
        <v>1200</v>
      </c>
    </row>
    <row r="1508" spans="1:8" x14ac:dyDescent="0.2">
      <c r="A1508" s="27" t="s">
        <v>274</v>
      </c>
      <c r="B1508" s="1">
        <v>120</v>
      </c>
      <c r="C1508" s="1" t="s">
        <v>73</v>
      </c>
      <c r="D1508" s="1" t="s">
        <v>113</v>
      </c>
      <c r="E1508" s="31" t="s">
        <v>263</v>
      </c>
      <c r="F1508" s="2">
        <v>1100</v>
      </c>
      <c r="G1508" s="2">
        <v>1</v>
      </c>
      <c r="H1508" s="15">
        <f>תקן_מקור[[#This Row],[עלות פריט]]*תקן_מקור[[#This Row],[כמות]]</f>
        <v>1100</v>
      </c>
    </row>
    <row r="1509" spans="1:8" x14ac:dyDescent="0.2">
      <c r="A1509" s="27" t="s">
        <v>274</v>
      </c>
      <c r="B1509" s="1">
        <v>120</v>
      </c>
      <c r="C1509" s="1" t="s">
        <v>73</v>
      </c>
      <c r="D1509" s="1" t="s">
        <v>233</v>
      </c>
      <c r="E1509" s="31" t="s">
        <v>264</v>
      </c>
      <c r="F1509" s="2">
        <v>700</v>
      </c>
      <c r="G1509" s="1">
        <v>1</v>
      </c>
      <c r="H1509" s="15">
        <f>תקן_מקור[[#This Row],[עלות פריט]]*תקן_מקור[[#This Row],[כמות]]</f>
        <v>700</v>
      </c>
    </row>
    <row r="1510" spans="1:8" x14ac:dyDescent="0.2">
      <c r="A1510" s="27" t="s">
        <v>274</v>
      </c>
      <c r="B1510" s="1">
        <v>120</v>
      </c>
      <c r="C1510" s="1" t="s">
        <v>73</v>
      </c>
      <c r="D1510" s="1" t="s">
        <v>134</v>
      </c>
      <c r="E1510" s="31" t="s">
        <v>264</v>
      </c>
      <c r="F1510" s="2">
        <v>700</v>
      </c>
      <c r="G1510" s="1">
        <v>1</v>
      </c>
      <c r="H1510" s="15">
        <f>תקן_מקור[[#This Row],[עלות פריט]]*תקן_מקור[[#This Row],[כמות]]</f>
        <v>700</v>
      </c>
    </row>
    <row r="1511" spans="1:8" x14ac:dyDescent="0.2">
      <c r="A1511" s="27" t="s">
        <v>274</v>
      </c>
      <c r="B1511" s="1">
        <v>120</v>
      </c>
      <c r="C1511" s="1" t="s">
        <v>73</v>
      </c>
      <c r="D1511" s="1" t="s">
        <v>131</v>
      </c>
      <c r="E1511" s="31" t="s">
        <v>265</v>
      </c>
      <c r="F1511" s="2">
        <v>1590</v>
      </c>
      <c r="G1511" s="1">
        <v>32</v>
      </c>
      <c r="H1511" s="15">
        <f>תקן_מקור[[#This Row],[עלות פריט]]*תקן_מקור[[#This Row],[כמות]]</f>
        <v>50880</v>
      </c>
    </row>
    <row r="1512" spans="1:8" x14ac:dyDescent="0.2">
      <c r="A1512" s="27" t="s">
        <v>274</v>
      </c>
      <c r="B1512" s="1">
        <v>120</v>
      </c>
      <c r="C1512" s="1" t="s">
        <v>73</v>
      </c>
      <c r="D1512" s="1" t="s">
        <v>122</v>
      </c>
      <c r="E1512" s="31" t="s">
        <v>266</v>
      </c>
      <c r="F1512" s="2">
        <v>850</v>
      </c>
      <c r="G1512" s="2">
        <v>4</v>
      </c>
      <c r="H1512" s="15">
        <f>תקן_מקור[[#This Row],[עלות פריט]]*תקן_מקור[[#This Row],[כמות]]</f>
        <v>3400</v>
      </c>
    </row>
    <row r="1513" spans="1:8" x14ac:dyDescent="0.2">
      <c r="A1513" s="27" t="s">
        <v>274</v>
      </c>
      <c r="B1513" s="1">
        <v>120</v>
      </c>
      <c r="C1513" s="1" t="s">
        <v>73</v>
      </c>
      <c r="D1513" s="1" t="s">
        <v>124</v>
      </c>
      <c r="E1513" s="31" t="s">
        <v>267</v>
      </c>
      <c r="F1513" s="2">
        <v>750</v>
      </c>
      <c r="G1513" s="1">
        <v>5</v>
      </c>
      <c r="H1513" s="15">
        <f>תקן_מקור[[#This Row],[עלות פריט]]*תקן_מקור[[#This Row],[כמות]]</f>
        <v>3750</v>
      </c>
    </row>
    <row r="1514" spans="1:8" x14ac:dyDescent="0.2">
      <c r="A1514" s="27" t="s">
        <v>274</v>
      </c>
      <c r="B1514" s="1">
        <v>120</v>
      </c>
      <c r="C1514" s="1" t="s">
        <v>73</v>
      </c>
      <c r="D1514" s="1" t="s">
        <v>124</v>
      </c>
      <c r="E1514" s="31" t="s">
        <v>268</v>
      </c>
      <c r="F1514" s="2">
        <v>2500</v>
      </c>
      <c r="G1514" s="1">
        <v>1</v>
      </c>
      <c r="H1514" s="15">
        <f>תקן_מקור[[#This Row],[עלות פריט]]*תקן_מקור[[#This Row],[כמות]]</f>
        <v>2500</v>
      </c>
    </row>
    <row r="1515" spans="1:8" x14ac:dyDescent="0.2">
      <c r="A1515" s="27" t="s">
        <v>274</v>
      </c>
      <c r="B1515" s="1">
        <v>120</v>
      </c>
      <c r="C1515" s="1" t="s">
        <v>73</v>
      </c>
      <c r="D1515" s="1" t="s">
        <v>113</v>
      </c>
      <c r="E1515" s="31" t="s">
        <v>269</v>
      </c>
      <c r="F1515" s="2">
        <v>1700</v>
      </c>
      <c r="G1515" s="2">
        <v>2</v>
      </c>
      <c r="H1515" s="15">
        <f>תקן_מקור[[#This Row],[עלות פריט]]*תקן_מקור[[#This Row],[כמות]]</f>
        <v>3400</v>
      </c>
    </row>
    <row r="1516" spans="1:8" x14ac:dyDescent="0.2">
      <c r="A1516" s="27" t="s">
        <v>274</v>
      </c>
      <c r="B1516" s="1">
        <v>120</v>
      </c>
      <c r="C1516" s="1" t="s">
        <v>73</v>
      </c>
      <c r="D1516" s="1" t="s">
        <v>115</v>
      </c>
      <c r="E1516" s="31" t="s">
        <v>269</v>
      </c>
      <c r="F1516" s="2">
        <v>1700</v>
      </c>
      <c r="G1516" s="2">
        <v>1</v>
      </c>
      <c r="H1516" s="15">
        <f>תקן_מקור[[#This Row],[עלות פריט]]*תקן_מקור[[#This Row],[כמות]]</f>
        <v>1700</v>
      </c>
    </row>
    <row r="1517" spans="1:8" x14ac:dyDescent="0.2">
      <c r="A1517" s="27" t="s">
        <v>274</v>
      </c>
      <c r="B1517" s="1">
        <v>120</v>
      </c>
      <c r="C1517" s="1" t="s">
        <v>73</v>
      </c>
      <c r="D1517" s="1" t="s">
        <v>134</v>
      </c>
      <c r="E1517" s="31" t="s">
        <v>269</v>
      </c>
      <c r="F1517" s="2">
        <v>1700</v>
      </c>
      <c r="G1517" s="1">
        <v>2</v>
      </c>
      <c r="H1517" s="15">
        <f>תקן_מקור[[#This Row],[עלות פריט]]*תקן_מקור[[#This Row],[כמות]]</f>
        <v>3400</v>
      </c>
    </row>
    <row r="1518" spans="1:8" x14ac:dyDescent="0.2">
      <c r="A1518" s="27" t="s">
        <v>274</v>
      </c>
      <c r="B1518" s="1">
        <v>120</v>
      </c>
      <c r="C1518" s="1" t="s">
        <v>73</v>
      </c>
      <c r="D1518" s="1" t="s">
        <v>120</v>
      </c>
      <c r="E1518" s="28" t="s">
        <v>270</v>
      </c>
      <c r="F1518" s="2">
        <v>800</v>
      </c>
      <c r="G1518" s="2">
        <v>6</v>
      </c>
      <c r="H1518" s="15">
        <f>תקן_מקור[[#This Row],[עלות פריט]]*תקן_מקור[[#This Row],[כמות]]</f>
        <v>4800</v>
      </c>
    </row>
    <row r="1519" spans="1:8" x14ac:dyDescent="0.2">
      <c r="A1519" s="27" t="s">
        <v>274</v>
      </c>
      <c r="B1519" s="1">
        <v>120</v>
      </c>
      <c r="C1519" s="1" t="s">
        <v>73</v>
      </c>
      <c r="D1519" s="1" t="s">
        <v>133</v>
      </c>
      <c r="E1519" s="28" t="s">
        <v>271</v>
      </c>
      <c r="F1519" s="2">
        <v>1500</v>
      </c>
      <c r="G1519" s="1">
        <v>20</v>
      </c>
      <c r="H1519" s="15">
        <f>תקן_מקור[[#This Row],[עלות פריט]]*תקן_מקור[[#This Row],[כמות]]</f>
        <v>30000</v>
      </c>
    </row>
    <row r="1520" spans="1:8" x14ac:dyDescent="0.2">
      <c r="A1520" s="27" t="s">
        <v>274</v>
      </c>
      <c r="B1520" s="1">
        <v>120</v>
      </c>
      <c r="C1520" s="1" t="s">
        <v>73</v>
      </c>
      <c r="D1520" s="1" t="s">
        <v>134</v>
      </c>
      <c r="E1520" s="28" t="s">
        <v>271</v>
      </c>
      <c r="F1520" s="2">
        <v>1500</v>
      </c>
      <c r="G1520" s="1">
        <v>2</v>
      </c>
      <c r="H1520" s="15">
        <f>תקן_מקור[[#This Row],[עלות פריט]]*תקן_מקור[[#This Row],[כמות]]</f>
        <v>3000</v>
      </c>
    </row>
    <row r="1521" spans="1:8" x14ac:dyDescent="0.2">
      <c r="A1521" s="27" t="s">
        <v>274</v>
      </c>
      <c r="B1521" s="1">
        <v>120</v>
      </c>
      <c r="C1521" s="1" t="s">
        <v>73</v>
      </c>
      <c r="D1521" s="1" t="s">
        <v>122</v>
      </c>
      <c r="E1521" s="28" t="s">
        <v>272</v>
      </c>
      <c r="F1521" s="2">
        <v>400</v>
      </c>
      <c r="G1521" s="2">
        <v>4</v>
      </c>
      <c r="H1521" s="15">
        <f>תקן_מקור[[#This Row],[עלות פריט]]*תקן_מקור[[#This Row],[כמות]]</f>
        <v>1600</v>
      </c>
    </row>
    <row r="1522" spans="1:8" x14ac:dyDescent="0.2">
      <c r="A1522" s="27" t="s">
        <v>274</v>
      </c>
      <c r="B1522" s="1">
        <v>120</v>
      </c>
      <c r="C1522" s="1" t="s">
        <v>73</v>
      </c>
      <c r="D1522" s="1" t="s">
        <v>236</v>
      </c>
      <c r="E1522" s="28" t="s">
        <v>273</v>
      </c>
      <c r="F1522" s="2">
        <v>250</v>
      </c>
      <c r="G1522" s="1">
        <v>40</v>
      </c>
      <c r="H1522" s="15">
        <f>תקן_מקור[[#This Row],[עלות פריט]]*תקן_מקור[[#This Row],[כמות]]</f>
        <v>10000</v>
      </c>
    </row>
    <row r="1523" spans="1:8" x14ac:dyDescent="0.2">
      <c r="A1523" s="27" t="s">
        <v>274</v>
      </c>
      <c r="B1523" s="1">
        <v>120</v>
      </c>
      <c r="C1523" s="1" t="s">
        <v>73</v>
      </c>
      <c r="D1523" s="1" t="s">
        <v>116</v>
      </c>
      <c r="E1523" s="28" t="s">
        <v>273</v>
      </c>
      <c r="F1523" s="2">
        <v>250</v>
      </c>
      <c r="G1523" s="2">
        <v>20</v>
      </c>
      <c r="H1523" s="15">
        <f>תקן_מקור[[#This Row],[עלות פריט]]*תקן_מקור[[#This Row],[כמות]]</f>
        <v>5000</v>
      </c>
    </row>
    <row r="1524" spans="1:8" x14ac:dyDescent="0.2">
      <c r="A1524" s="141" t="s">
        <v>74</v>
      </c>
      <c r="B1524" s="116"/>
      <c r="C1524" s="116"/>
      <c r="D1524" s="116"/>
      <c r="E1524" s="116"/>
      <c r="F1524" s="115"/>
      <c r="G1524" s="115"/>
      <c r="H1524" s="142">
        <f>SUBTOTAL(109,תקן_מקור[סהכ עלות])</f>
        <v>4778120</v>
      </c>
    </row>
  </sheetData>
  <mergeCells count="1">
    <mergeCell ref="A4:H4"/>
  </mergeCells>
  <hyperlinks>
    <hyperlink ref="E46:E1370" location="'הנגשת ראייה'!A1" display="ראה גיליון מצורף "/>
    <hyperlink ref="E46:E1370" location="'הנגשת שמע'!A1" display="ראה גיליון מצורף "/>
    <hyperlink ref="E46:E1370" location="'חדר סנוזלן'!A1" display="ראה גיליון מצורף "/>
    <hyperlink ref="E46:E1370" location="חוגים!A1" display="ראה גיליון מצורף "/>
    <hyperlink ref="E46:E1370" location="'חממה טיפולית'!A1" display="ראה גיליון מצורף "/>
    <hyperlink ref="E115:E1439" location="'עם הפנים לקהילה'!A1" display="ראה גיליון מצורף "/>
    <hyperlink ref="E198:E1523" location="'ריפוי בעיסוק ופיזיותרפיה'!A1" display="ראה גיליון מצורף "/>
    <hyperlink ref="E198:E1523" location="'שימור שיפור ופנאי'!A1" display="ראה גיליון מצורף "/>
  </hyperlinks>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
    <pageSetUpPr fitToPage="1"/>
  </sheetPr>
  <dimension ref="A1:H60"/>
  <sheetViews>
    <sheetView rightToLeft="1" topLeftCell="A14" workbookViewId="0">
      <selection activeCell="A14" sqref="A1:XFD1048576"/>
    </sheetView>
  </sheetViews>
  <sheetFormatPr defaultRowHeight="14.25" x14ac:dyDescent="0.2"/>
  <cols>
    <col min="1" max="1" width="7.625" style="215" customWidth="1"/>
    <col min="2" max="2" width="23.125" style="22" bestFit="1" customWidth="1"/>
    <col min="3" max="3" width="12.5" style="22" customWidth="1"/>
    <col min="4" max="4" width="16.5" style="22" customWidth="1"/>
    <col min="5" max="5" width="26.875" style="216" customWidth="1"/>
    <col min="6" max="6" width="30.375" style="22" customWidth="1"/>
    <col min="7" max="7" width="30" style="22" customWidth="1"/>
    <col min="8" max="8" width="23.875" style="22" customWidth="1"/>
    <col min="9" max="16384" width="9" style="22"/>
  </cols>
  <sheetData>
    <row r="1" spans="1:8" s="120" customFormat="1" ht="18" x14ac:dyDescent="0.2">
      <c r="A1" s="207"/>
      <c r="B1" s="208" t="s">
        <v>276</v>
      </c>
      <c r="C1" s="209"/>
      <c r="D1" s="119"/>
      <c r="G1" s="207"/>
      <c r="H1" s="207"/>
    </row>
    <row r="2" spans="1:8" s="120" customFormat="1" ht="15.75" x14ac:dyDescent="0.2">
      <c r="A2" s="207"/>
      <c r="B2" s="210" t="s">
        <v>277</v>
      </c>
      <c r="C2" s="211"/>
      <c r="D2" s="212"/>
      <c r="E2" s="213"/>
      <c r="G2" s="207"/>
      <c r="H2" s="207"/>
    </row>
    <row r="3" spans="1:8" s="120" customFormat="1" ht="18" x14ac:dyDescent="0.2">
      <c r="A3" s="207"/>
      <c r="B3" s="214"/>
      <c r="C3" s="211"/>
      <c r="D3" s="212"/>
      <c r="E3" s="213"/>
      <c r="G3" s="207"/>
      <c r="H3" s="207"/>
    </row>
    <row r="4" spans="1:8" s="120" customFormat="1" ht="35.25" customHeight="1" x14ac:dyDescent="0.2">
      <c r="A4" s="207" t="s">
        <v>278</v>
      </c>
      <c r="B4" s="427" t="s">
        <v>279</v>
      </c>
      <c r="C4" s="427"/>
      <c r="D4" s="427"/>
      <c r="E4" s="427"/>
      <c r="G4" s="207"/>
      <c r="H4" s="207"/>
    </row>
    <row r="5" spans="1:8" s="120" customFormat="1" ht="26.25" customHeight="1" x14ac:dyDescent="0.2">
      <c r="A5" s="207" t="s">
        <v>280</v>
      </c>
      <c r="B5" s="427" t="s">
        <v>281</v>
      </c>
      <c r="C5" s="427"/>
      <c r="D5" s="427"/>
      <c r="E5" s="427"/>
      <c r="G5" s="207" t="s">
        <v>282</v>
      </c>
      <c r="H5" s="207"/>
    </row>
    <row r="6" spans="1:8" s="120" customFormat="1" ht="26.25" customHeight="1" x14ac:dyDescent="0.2">
      <c r="A6" s="207" t="s">
        <v>283</v>
      </c>
      <c r="B6" s="427" t="s">
        <v>284</v>
      </c>
      <c r="C6" s="427"/>
      <c r="D6" s="427"/>
      <c r="E6" s="427"/>
      <c r="G6" s="207"/>
      <c r="H6" s="207"/>
    </row>
    <row r="7" spans="1:8" s="120" customFormat="1" ht="32.25" customHeight="1" x14ac:dyDescent="0.2">
      <c r="A7" s="207" t="s">
        <v>285</v>
      </c>
      <c r="B7" s="428" t="s">
        <v>286</v>
      </c>
      <c r="C7" s="428"/>
      <c r="D7" s="428"/>
      <c r="E7" s="428"/>
      <c r="G7" s="207"/>
      <c r="H7" s="207"/>
    </row>
    <row r="8" spans="1:8" s="120" customFormat="1" ht="26.25" customHeight="1" x14ac:dyDescent="0.2">
      <c r="A8" s="207" t="s">
        <v>287</v>
      </c>
      <c r="B8" s="427" t="s">
        <v>288</v>
      </c>
      <c r="C8" s="427"/>
      <c r="D8" s="427"/>
      <c r="E8" s="427"/>
      <c r="G8" s="207"/>
      <c r="H8" s="207"/>
    </row>
    <row r="9" spans="1:8" s="120" customFormat="1" ht="26.25" customHeight="1" x14ac:dyDescent="0.2">
      <c r="A9" s="207" t="s">
        <v>289</v>
      </c>
      <c r="B9" s="427" t="s">
        <v>290</v>
      </c>
      <c r="C9" s="427"/>
      <c r="D9" s="427"/>
      <c r="E9" s="427"/>
      <c r="G9" s="207"/>
      <c r="H9" s="207"/>
    </row>
    <row r="10" spans="1:8" s="120" customFormat="1" ht="26.25" customHeight="1" x14ac:dyDescent="0.2">
      <c r="A10" s="207" t="s">
        <v>291</v>
      </c>
      <c r="B10" s="427" t="s">
        <v>292</v>
      </c>
      <c r="C10" s="427"/>
      <c r="D10" s="427"/>
      <c r="E10" s="427"/>
      <c r="G10" s="207"/>
      <c r="H10" s="207"/>
    </row>
    <row r="11" spans="1:8" s="120" customFormat="1" ht="26.25" customHeight="1" x14ac:dyDescent="0.2">
      <c r="A11" s="207" t="s">
        <v>293</v>
      </c>
      <c r="B11" s="427" t="s">
        <v>294</v>
      </c>
      <c r="C11" s="427"/>
      <c r="D11" s="427"/>
      <c r="E11" s="427"/>
      <c r="G11" s="207"/>
      <c r="H11" s="207"/>
    </row>
    <row r="12" spans="1:8" s="120" customFormat="1" ht="39.75" customHeight="1" x14ac:dyDescent="0.2">
      <c r="A12" s="207" t="s">
        <v>295</v>
      </c>
      <c r="B12" s="427" t="s">
        <v>296</v>
      </c>
      <c r="C12" s="427"/>
      <c r="D12" s="427"/>
      <c r="E12" s="427"/>
      <c r="G12" s="207"/>
      <c r="H12" s="207"/>
    </row>
    <row r="13" spans="1:8" ht="20.25" x14ac:dyDescent="0.2">
      <c r="H13" s="35"/>
    </row>
    <row r="15" spans="1:8" s="120" customFormat="1" ht="18" x14ac:dyDescent="0.2">
      <c r="A15" s="426" t="s">
        <v>297</v>
      </c>
      <c r="B15" s="426"/>
      <c r="C15" s="426"/>
      <c r="D15" s="426"/>
      <c r="E15" s="426"/>
      <c r="F15" s="426"/>
      <c r="G15" s="207"/>
    </row>
    <row r="16" spans="1:8" s="120" customFormat="1" ht="18.75" thickBot="1" x14ac:dyDescent="0.25">
      <c r="A16" s="217"/>
      <c r="B16" s="218"/>
      <c r="C16" s="218"/>
      <c r="D16" s="218"/>
      <c r="E16" s="218"/>
      <c r="F16" s="219"/>
      <c r="G16" s="207"/>
    </row>
    <row r="17" spans="1:6" s="120" customFormat="1" ht="45" customHeight="1" x14ac:dyDescent="0.2">
      <c r="A17" s="220" t="s">
        <v>1</v>
      </c>
      <c r="B17" s="220" t="s">
        <v>108</v>
      </c>
      <c r="C17" s="220" t="s">
        <v>97</v>
      </c>
      <c r="D17" s="221" t="s">
        <v>100</v>
      </c>
      <c r="E17" s="222" t="s">
        <v>102</v>
      </c>
      <c r="F17" s="222" t="s">
        <v>106</v>
      </c>
    </row>
    <row r="18" spans="1:6" s="120" customFormat="1" ht="20.100000000000001" customHeight="1" x14ac:dyDescent="0.2">
      <c r="A18" s="45">
        <v>1</v>
      </c>
      <c r="B18" s="37" t="s">
        <v>298</v>
      </c>
      <c r="C18" s="49">
        <v>2500</v>
      </c>
      <c r="D18" s="144"/>
      <c r="E18" s="144">
        <f>C18*D18</f>
        <v>0</v>
      </c>
      <c r="F18" s="223">
        <f>E18</f>
        <v>0</v>
      </c>
    </row>
    <row r="19" spans="1:6" s="120" customFormat="1" ht="20.100000000000001" customHeight="1" x14ac:dyDescent="0.2">
      <c r="A19" s="45">
        <v>2</v>
      </c>
      <c r="B19" s="41" t="s">
        <v>299</v>
      </c>
      <c r="C19" s="429" t="s">
        <v>300</v>
      </c>
      <c r="D19" s="430"/>
      <c r="E19" s="144"/>
      <c r="F19" s="223">
        <f t="shared" ref="F19:F34" si="0">E19</f>
        <v>0</v>
      </c>
    </row>
    <row r="20" spans="1:6" s="120" customFormat="1" ht="20.100000000000001" customHeight="1" x14ac:dyDescent="0.2">
      <c r="A20" s="45">
        <v>3</v>
      </c>
      <c r="B20" s="37" t="s">
        <v>301</v>
      </c>
      <c r="C20" s="429" t="s">
        <v>300</v>
      </c>
      <c r="D20" s="430"/>
      <c r="E20" s="144"/>
      <c r="F20" s="223">
        <f t="shared" si="0"/>
        <v>0</v>
      </c>
    </row>
    <row r="21" spans="1:6" s="120" customFormat="1" ht="20.100000000000001" customHeight="1" x14ac:dyDescent="0.2">
      <c r="A21" s="45">
        <v>4</v>
      </c>
      <c r="B21" s="41" t="s">
        <v>302</v>
      </c>
      <c r="C21" s="49">
        <v>80</v>
      </c>
      <c r="D21" s="144"/>
      <c r="E21" s="144">
        <f t="shared" ref="E21:E33" si="1">C21*D21</f>
        <v>0</v>
      </c>
      <c r="F21" s="223">
        <f t="shared" si="0"/>
        <v>0</v>
      </c>
    </row>
    <row r="22" spans="1:6" s="120" customFormat="1" ht="20.100000000000001" customHeight="1" x14ac:dyDescent="0.2">
      <c r="A22" s="45">
        <v>5</v>
      </c>
      <c r="B22" s="37" t="s">
        <v>303</v>
      </c>
      <c r="C22" s="49">
        <v>30000</v>
      </c>
      <c r="D22" s="144"/>
      <c r="E22" s="144">
        <f t="shared" si="1"/>
        <v>0</v>
      </c>
      <c r="F22" s="223">
        <f t="shared" si="0"/>
        <v>0</v>
      </c>
    </row>
    <row r="23" spans="1:6" s="120" customFormat="1" ht="20.100000000000001" customHeight="1" x14ac:dyDescent="0.2">
      <c r="A23" s="45">
        <v>6</v>
      </c>
      <c r="B23" s="41" t="s">
        <v>304</v>
      </c>
      <c r="C23" s="49">
        <v>500</v>
      </c>
      <c r="D23" s="144"/>
      <c r="E23" s="144">
        <f t="shared" si="1"/>
        <v>0</v>
      </c>
      <c r="F23" s="223">
        <f t="shared" si="0"/>
        <v>0</v>
      </c>
    </row>
    <row r="24" spans="1:6" s="120" customFormat="1" ht="20.100000000000001" customHeight="1" x14ac:dyDescent="0.2">
      <c r="A24" s="45">
        <v>7</v>
      </c>
      <c r="B24" s="37" t="s">
        <v>305</v>
      </c>
      <c r="C24" s="49">
        <v>150</v>
      </c>
      <c r="D24" s="144"/>
      <c r="E24" s="144">
        <f t="shared" si="1"/>
        <v>0</v>
      </c>
      <c r="F24" s="223">
        <f t="shared" si="0"/>
        <v>0</v>
      </c>
    </row>
    <row r="25" spans="1:6" s="120" customFormat="1" ht="20.100000000000001" customHeight="1" x14ac:dyDescent="0.2">
      <c r="A25" s="45">
        <v>8</v>
      </c>
      <c r="B25" s="41" t="s">
        <v>306</v>
      </c>
      <c r="C25" s="49">
        <v>17500</v>
      </c>
      <c r="D25" s="144"/>
      <c r="E25" s="144">
        <f t="shared" si="1"/>
        <v>0</v>
      </c>
      <c r="F25" s="223">
        <f t="shared" si="0"/>
        <v>0</v>
      </c>
    </row>
    <row r="26" spans="1:6" s="120" customFormat="1" ht="20.100000000000001" customHeight="1" x14ac:dyDescent="0.2">
      <c r="A26" s="45">
        <v>9</v>
      </c>
      <c r="B26" s="37" t="s">
        <v>307</v>
      </c>
      <c r="C26" s="49">
        <v>670</v>
      </c>
      <c r="D26" s="144"/>
      <c r="E26" s="144">
        <f t="shared" si="1"/>
        <v>0</v>
      </c>
      <c r="F26" s="223">
        <f t="shared" si="0"/>
        <v>0</v>
      </c>
    </row>
    <row r="27" spans="1:6" s="120" customFormat="1" ht="20.100000000000001" customHeight="1" x14ac:dyDescent="0.2">
      <c r="A27" s="45">
        <v>10</v>
      </c>
      <c r="B27" s="41" t="s">
        <v>308</v>
      </c>
      <c r="C27" s="49">
        <v>200</v>
      </c>
      <c r="D27" s="144"/>
      <c r="E27" s="144">
        <f t="shared" si="1"/>
        <v>0</v>
      </c>
      <c r="F27" s="223">
        <f t="shared" si="0"/>
        <v>0</v>
      </c>
    </row>
    <row r="28" spans="1:6" s="120" customFormat="1" ht="20.100000000000001" customHeight="1" x14ac:dyDescent="0.2">
      <c r="A28" s="45">
        <v>11</v>
      </c>
      <c r="B28" s="37" t="s">
        <v>309</v>
      </c>
      <c r="C28" s="49">
        <v>1250</v>
      </c>
      <c r="D28" s="144"/>
      <c r="E28" s="144">
        <f t="shared" si="1"/>
        <v>0</v>
      </c>
      <c r="F28" s="223">
        <f t="shared" si="0"/>
        <v>0</v>
      </c>
    </row>
    <row r="29" spans="1:6" s="120" customFormat="1" ht="20.100000000000001" customHeight="1" x14ac:dyDescent="0.2">
      <c r="A29" s="45">
        <v>12</v>
      </c>
      <c r="B29" s="41" t="s">
        <v>310</v>
      </c>
      <c r="C29" s="429" t="s">
        <v>300</v>
      </c>
      <c r="D29" s="430"/>
      <c r="E29" s="144"/>
      <c r="F29" s="223">
        <f t="shared" si="0"/>
        <v>0</v>
      </c>
    </row>
    <row r="30" spans="1:6" s="120" customFormat="1" ht="20.100000000000001" customHeight="1" x14ac:dyDescent="0.2">
      <c r="A30" s="45">
        <v>13</v>
      </c>
      <c r="B30" s="37" t="s">
        <v>311</v>
      </c>
      <c r="C30" s="424" t="s">
        <v>312</v>
      </c>
      <c r="D30" s="425"/>
      <c r="E30" s="144"/>
      <c r="F30" s="223">
        <f t="shared" si="0"/>
        <v>0</v>
      </c>
    </row>
    <row r="31" spans="1:6" s="120" customFormat="1" ht="20.100000000000001" customHeight="1" x14ac:dyDescent="0.2">
      <c r="A31" s="45">
        <v>14</v>
      </c>
      <c r="B31" s="41" t="s">
        <v>313</v>
      </c>
      <c r="C31" s="49">
        <v>1650</v>
      </c>
      <c r="D31" s="144"/>
      <c r="E31" s="144">
        <f t="shared" si="1"/>
        <v>0</v>
      </c>
      <c r="F31" s="223">
        <f t="shared" si="0"/>
        <v>0</v>
      </c>
    </row>
    <row r="32" spans="1:6" s="120" customFormat="1" ht="20.100000000000001" customHeight="1" x14ac:dyDescent="0.2">
      <c r="A32" s="45">
        <v>15</v>
      </c>
      <c r="B32" s="37" t="s">
        <v>314</v>
      </c>
      <c r="C32" s="429" t="s">
        <v>300</v>
      </c>
      <c r="D32" s="430"/>
      <c r="E32" s="144"/>
      <c r="F32" s="223">
        <f t="shared" si="0"/>
        <v>0</v>
      </c>
    </row>
    <row r="33" spans="1:8" s="120" customFormat="1" ht="20.100000000000001" customHeight="1" x14ac:dyDescent="0.2">
      <c r="A33" s="45">
        <v>16</v>
      </c>
      <c r="B33" s="41" t="s">
        <v>315</v>
      </c>
      <c r="C33" s="49">
        <v>600</v>
      </c>
      <c r="D33" s="144"/>
      <c r="E33" s="144">
        <f t="shared" si="1"/>
        <v>0</v>
      </c>
      <c r="F33" s="223">
        <f t="shared" si="0"/>
        <v>0</v>
      </c>
    </row>
    <row r="34" spans="1:8" s="120" customFormat="1" ht="20.100000000000001" customHeight="1" x14ac:dyDescent="0.2">
      <c r="A34" s="45">
        <v>17</v>
      </c>
      <c r="B34" s="46" t="s">
        <v>316</v>
      </c>
      <c r="C34" s="424" t="s">
        <v>312</v>
      </c>
      <c r="D34" s="425"/>
      <c r="E34" s="144"/>
      <c r="F34" s="223">
        <f t="shared" si="0"/>
        <v>0</v>
      </c>
    </row>
    <row r="35" spans="1:8" s="120" customFormat="1" ht="20.100000000000001" customHeight="1" thickBot="1" x14ac:dyDescent="0.25">
      <c r="A35" s="220"/>
      <c r="B35" s="220" t="s">
        <v>74</v>
      </c>
      <c r="C35" s="220"/>
      <c r="D35" s="224"/>
      <c r="E35" s="225">
        <f>SUM(E18:E34)</f>
        <v>0</v>
      </c>
      <c r="F35" s="226">
        <f>SUM(F18:F34)</f>
        <v>0</v>
      </c>
    </row>
    <row r="36" spans="1:8" s="120" customFormat="1" ht="54.75" customHeight="1" thickBot="1" x14ac:dyDescent="0.25">
      <c r="A36" s="118"/>
      <c r="B36" s="119"/>
      <c r="D36" s="227"/>
      <c r="E36" s="228" t="s">
        <v>317</v>
      </c>
      <c r="F36" s="228" t="s">
        <v>318</v>
      </c>
    </row>
    <row r="37" spans="1:8" s="120" customFormat="1" ht="15" x14ac:dyDescent="0.2">
      <c r="A37" s="118"/>
      <c r="B37" s="119"/>
      <c r="D37" s="121"/>
      <c r="E37" s="122"/>
    </row>
    <row r="38" spans="1:8" s="120" customFormat="1" ht="15" x14ac:dyDescent="0.2">
      <c r="A38" s="118"/>
      <c r="B38" s="119"/>
      <c r="D38" s="121"/>
      <c r="E38" s="122"/>
    </row>
    <row r="39" spans="1:8" s="120" customFormat="1" ht="15" x14ac:dyDescent="0.2">
      <c r="A39" s="118"/>
      <c r="B39" s="119"/>
      <c r="D39" s="121"/>
      <c r="E39" s="122"/>
    </row>
    <row r="40" spans="1:8" s="120" customFormat="1" ht="15" x14ac:dyDescent="0.2">
      <c r="A40" s="118"/>
      <c r="B40" s="119"/>
      <c r="D40" s="121"/>
      <c r="E40" s="122"/>
    </row>
    <row r="41" spans="1:8" ht="18" x14ac:dyDescent="0.2">
      <c r="B41" s="229" t="s">
        <v>319</v>
      </c>
    </row>
    <row r="42" spans="1:8" x14ac:dyDescent="0.2">
      <c r="A42" s="230"/>
      <c r="B42" s="231"/>
      <c r="C42" s="231"/>
      <c r="D42" s="231"/>
      <c r="E42" s="232"/>
      <c r="F42" s="231"/>
      <c r="G42" s="231"/>
      <c r="H42" s="231"/>
    </row>
    <row r="43" spans="1:8" ht="33.75" customHeight="1" x14ac:dyDescent="0.2">
      <c r="A43" s="233" t="s">
        <v>320</v>
      </c>
      <c r="B43" s="233" t="s">
        <v>321</v>
      </c>
      <c r="C43" s="233" t="s">
        <v>322</v>
      </c>
      <c r="D43" s="233" t="s">
        <v>98</v>
      </c>
      <c r="E43" s="233" t="s">
        <v>323</v>
      </c>
      <c r="F43" s="233" t="s">
        <v>107</v>
      </c>
      <c r="G43" s="233" t="s">
        <v>105</v>
      </c>
      <c r="H43" s="233" t="s">
        <v>99</v>
      </c>
    </row>
    <row r="44" spans="1:8" ht="102.75" customHeight="1" x14ac:dyDescent="0.2">
      <c r="A44" s="36">
        <v>1</v>
      </c>
      <c r="B44" s="37" t="s">
        <v>298</v>
      </c>
      <c r="C44" s="37" t="s">
        <v>324</v>
      </c>
      <c r="D44" s="37">
        <v>2</v>
      </c>
      <c r="E44" s="38"/>
      <c r="F44" s="37" t="s">
        <v>325</v>
      </c>
      <c r="G44" s="37">
        <v>2500</v>
      </c>
      <c r="H44" s="39">
        <f>D44*G44</f>
        <v>5000</v>
      </c>
    </row>
    <row r="45" spans="1:8" ht="118.5" customHeight="1" x14ac:dyDescent="0.2">
      <c r="A45" s="40">
        <v>2</v>
      </c>
      <c r="B45" s="41" t="s">
        <v>299</v>
      </c>
      <c r="C45" s="41" t="s">
        <v>326</v>
      </c>
      <c r="D45" s="41" t="s">
        <v>327</v>
      </c>
      <c r="E45" s="42" t="s">
        <v>328</v>
      </c>
      <c r="F45" s="41" t="s">
        <v>329</v>
      </c>
      <c r="G45" s="41" t="s">
        <v>330</v>
      </c>
      <c r="H45" s="41" t="s">
        <v>330</v>
      </c>
    </row>
    <row r="46" spans="1:8" ht="125.25" customHeight="1" x14ac:dyDescent="0.2">
      <c r="A46" s="36">
        <v>3</v>
      </c>
      <c r="B46" s="37" t="s">
        <v>301</v>
      </c>
      <c r="C46" s="37" t="s">
        <v>131</v>
      </c>
      <c r="D46" s="37" t="s">
        <v>331</v>
      </c>
      <c r="E46" s="38"/>
      <c r="F46" s="37" t="s">
        <v>332</v>
      </c>
      <c r="G46" s="41" t="s">
        <v>330</v>
      </c>
      <c r="H46" s="41" t="s">
        <v>330</v>
      </c>
    </row>
    <row r="47" spans="1:8" ht="87.75" customHeight="1" x14ac:dyDescent="0.2">
      <c r="A47" s="36">
        <v>4</v>
      </c>
      <c r="B47" s="41" t="s">
        <v>302</v>
      </c>
      <c r="C47" s="41" t="s">
        <v>333</v>
      </c>
      <c r="D47" s="41">
        <v>2</v>
      </c>
      <c r="E47" s="42"/>
      <c r="F47" s="41" t="s">
        <v>334</v>
      </c>
      <c r="G47" s="41">
        <v>80</v>
      </c>
      <c r="H47" s="43">
        <f>D47*G47</f>
        <v>160</v>
      </c>
    </row>
    <row r="48" spans="1:8" ht="132" customHeight="1" x14ac:dyDescent="0.2">
      <c r="A48" s="40">
        <v>5</v>
      </c>
      <c r="B48" s="37" t="s">
        <v>303</v>
      </c>
      <c r="C48" s="37" t="s">
        <v>335</v>
      </c>
      <c r="D48" s="37">
        <v>1</v>
      </c>
      <c r="E48" s="38" t="s">
        <v>336</v>
      </c>
      <c r="F48" s="37" t="s">
        <v>337</v>
      </c>
      <c r="G48" s="37">
        <v>30000</v>
      </c>
      <c r="H48" s="39">
        <v>30000</v>
      </c>
    </row>
    <row r="49" spans="1:8" ht="177" customHeight="1" x14ac:dyDescent="0.2">
      <c r="A49" s="36">
        <v>6</v>
      </c>
      <c r="B49" s="41" t="s">
        <v>304</v>
      </c>
      <c r="C49" s="41" t="s">
        <v>338</v>
      </c>
      <c r="D49" s="41"/>
      <c r="E49" s="42"/>
      <c r="F49" s="41" t="s">
        <v>339</v>
      </c>
      <c r="G49" s="41" t="s">
        <v>340</v>
      </c>
      <c r="H49" s="43"/>
    </row>
    <row r="50" spans="1:8" ht="108.75" customHeight="1" x14ac:dyDescent="0.2">
      <c r="A50" s="36">
        <v>7</v>
      </c>
      <c r="B50" s="37" t="s">
        <v>305</v>
      </c>
      <c r="C50" s="37" t="s">
        <v>341</v>
      </c>
      <c r="D50" s="37"/>
      <c r="E50" s="38"/>
      <c r="F50" s="37"/>
      <c r="G50" s="37">
        <v>150</v>
      </c>
      <c r="H50" s="39"/>
    </row>
    <row r="51" spans="1:8" ht="117.75" customHeight="1" x14ac:dyDescent="0.2">
      <c r="A51" s="40">
        <v>8</v>
      </c>
      <c r="B51" s="41" t="s">
        <v>306</v>
      </c>
      <c r="C51" s="41"/>
      <c r="D51" s="41"/>
      <c r="E51" s="42"/>
      <c r="F51" s="41" t="s">
        <v>342</v>
      </c>
      <c r="G51" s="41" t="s">
        <v>343</v>
      </c>
      <c r="H51" s="43"/>
    </row>
    <row r="52" spans="1:8" ht="90" customHeight="1" x14ac:dyDescent="0.2">
      <c r="A52" s="36">
        <v>9</v>
      </c>
      <c r="B52" s="41" t="s">
        <v>307</v>
      </c>
      <c r="C52" s="37"/>
      <c r="D52" s="37">
        <v>1</v>
      </c>
      <c r="E52" s="38"/>
      <c r="F52" s="37"/>
      <c r="G52" s="37">
        <v>670</v>
      </c>
      <c r="H52" s="39">
        <f>D52*G52</f>
        <v>670</v>
      </c>
    </row>
    <row r="53" spans="1:8" ht="77.25" customHeight="1" x14ac:dyDescent="0.2">
      <c r="A53" s="36">
        <v>10</v>
      </c>
      <c r="B53" s="41" t="s">
        <v>308</v>
      </c>
      <c r="C53" s="41" t="s">
        <v>344</v>
      </c>
      <c r="D53" s="41">
        <v>10</v>
      </c>
      <c r="E53" s="42" t="s">
        <v>345</v>
      </c>
      <c r="F53" s="41" t="s">
        <v>346</v>
      </c>
      <c r="G53" s="41">
        <v>200</v>
      </c>
      <c r="H53" s="43">
        <f>D53*G53</f>
        <v>2000</v>
      </c>
    </row>
    <row r="54" spans="1:8" ht="115.5" customHeight="1" x14ac:dyDescent="0.2">
      <c r="A54" s="40">
        <v>11</v>
      </c>
      <c r="B54" s="37" t="s">
        <v>309</v>
      </c>
      <c r="C54" s="37" t="s">
        <v>347</v>
      </c>
      <c r="D54" s="37" t="s">
        <v>348</v>
      </c>
      <c r="E54" s="38"/>
      <c r="F54" s="37" t="s">
        <v>349</v>
      </c>
      <c r="G54" s="37" t="s">
        <v>350</v>
      </c>
      <c r="H54" s="39"/>
    </row>
    <row r="55" spans="1:8" ht="45.75" customHeight="1" x14ac:dyDescent="0.2">
      <c r="A55" s="36">
        <v>12</v>
      </c>
      <c r="B55" s="41" t="s">
        <v>310</v>
      </c>
      <c r="C55" s="41" t="s">
        <v>351</v>
      </c>
      <c r="D55" s="41" t="s">
        <v>352</v>
      </c>
      <c r="E55" s="42" t="s">
        <v>353</v>
      </c>
      <c r="F55" s="41"/>
      <c r="G55" s="41" t="s">
        <v>330</v>
      </c>
      <c r="H55" s="41" t="s">
        <v>330</v>
      </c>
    </row>
    <row r="56" spans="1:8" ht="48.75" customHeight="1" x14ac:dyDescent="0.2">
      <c r="A56" s="36">
        <v>13</v>
      </c>
      <c r="B56" s="37" t="s">
        <v>311</v>
      </c>
      <c r="C56" s="37" t="s">
        <v>354</v>
      </c>
      <c r="D56" s="37" t="s">
        <v>355</v>
      </c>
      <c r="E56" s="38"/>
      <c r="F56" s="37" t="s">
        <v>356</v>
      </c>
      <c r="G56" s="37" t="s">
        <v>357</v>
      </c>
      <c r="H56" s="39"/>
    </row>
    <row r="57" spans="1:8" ht="107.25" customHeight="1" x14ac:dyDescent="0.2">
      <c r="A57" s="40">
        <v>14</v>
      </c>
      <c r="B57" s="41" t="s">
        <v>313</v>
      </c>
      <c r="C57" s="41" t="s">
        <v>358</v>
      </c>
      <c r="D57" s="41" t="s">
        <v>359</v>
      </c>
      <c r="E57" s="42"/>
      <c r="F57" s="41" t="s">
        <v>360</v>
      </c>
      <c r="G57" s="41">
        <v>1650</v>
      </c>
      <c r="H57" s="43"/>
    </row>
    <row r="58" spans="1:8" ht="99" customHeight="1" x14ac:dyDescent="0.2">
      <c r="A58" s="36">
        <v>15</v>
      </c>
      <c r="B58" s="37" t="s">
        <v>314</v>
      </c>
      <c r="C58" s="37" t="s">
        <v>361</v>
      </c>
      <c r="D58" s="37" t="s">
        <v>362</v>
      </c>
      <c r="E58" s="38"/>
      <c r="F58" s="37" t="s">
        <v>363</v>
      </c>
      <c r="G58" s="41" t="s">
        <v>330</v>
      </c>
      <c r="H58" s="41" t="s">
        <v>330</v>
      </c>
    </row>
    <row r="59" spans="1:8" ht="84.75" customHeight="1" x14ac:dyDescent="0.2">
      <c r="A59" s="36">
        <v>16</v>
      </c>
      <c r="B59" s="41" t="s">
        <v>315</v>
      </c>
      <c r="C59" s="41"/>
      <c r="D59" s="41"/>
      <c r="E59" s="44"/>
      <c r="F59" s="41"/>
      <c r="G59" s="41">
        <v>600</v>
      </c>
      <c r="H59" s="43"/>
    </row>
    <row r="60" spans="1:8" ht="102.75" customHeight="1" x14ac:dyDescent="0.2">
      <c r="A60" s="40">
        <v>17</v>
      </c>
      <c r="B60" s="46" t="s">
        <v>316</v>
      </c>
      <c r="C60" s="46" t="s">
        <v>335</v>
      </c>
      <c r="D60" s="46"/>
      <c r="E60" s="47"/>
      <c r="F60" s="46" t="s">
        <v>364</v>
      </c>
      <c r="G60" s="46"/>
      <c r="H60" s="48"/>
    </row>
  </sheetData>
  <sheetProtection algorithmName="SHA-512" hashValue="ZvxfP9yd4FqfDkB27lElSBGKVZzCHHmEp+9pMTJiGGqs/f5B7TteYonJQu3lfP/Ars1oB+xuuXoDKw3F9NIcBg==" saltValue="FRD2mpCQClpy08Pdm8wOVA==" spinCount="100000" sheet="1" objects="1" scenarios="1"/>
  <mergeCells count="16">
    <mergeCell ref="C34:D34"/>
    <mergeCell ref="A15:F15"/>
    <mergeCell ref="B11:E11"/>
    <mergeCell ref="B12:E12"/>
    <mergeCell ref="B4:E4"/>
    <mergeCell ref="B5:E5"/>
    <mergeCell ref="B6:E6"/>
    <mergeCell ref="B8:E8"/>
    <mergeCell ref="B9:E9"/>
    <mergeCell ref="B10:E10"/>
    <mergeCell ref="B7:E7"/>
    <mergeCell ref="C19:D19"/>
    <mergeCell ref="C20:D20"/>
    <mergeCell ref="C29:D29"/>
    <mergeCell ref="C30:D30"/>
    <mergeCell ref="C32:D32"/>
  </mergeCells>
  <phoneticPr fontId="17" type="noConversion"/>
  <pageMargins left="0.70866141732283472" right="0.70866141732283472" top="0.74803149606299213" bottom="0.74803149606299213" header="0.31496062992125984" footer="0.31496062992125984"/>
  <pageSetup paperSize="9" scale="68" fitToHeight="0" orientation="portrait" verticalDpi="0" r:id="rId1"/>
  <headerFooter>
    <oddHeader>&amp;C&amp;"-,מודגש"&amp;14&amp;A</oddHeader>
    <oddFooter>עמוד &amp;P מתוך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
    <pageSetUpPr fitToPage="1"/>
  </sheetPr>
  <dimension ref="A2:H91"/>
  <sheetViews>
    <sheetView rightToLeft="1" zoomScaleNormal="100" workbookViewId="0">
      <selection activeCell="A14" sqref="A1:XFD1048576"/>
    </sheetView>
  </sheetViews>
  <sheetFormatPr defaultColWidth="9" defaultRowHeight="15" x14ac:dyDescent="0.2"/>
  <cols>
    <col min="1" max="1" width="10.875" style="207" customWidth="1"/>
    <col min="2" max="2" width="32.875" style="120" customWidth="1"/>
    <col min="3" max="3" width="11.375" style="209" customWidth="1"/>
    <col min="4" max="4" width="11.375" style="234" customWidth="1"/>
    <col min="5" max="5" width="25.625" style="209" customWidth="1"/>
    <col min="6" max="6" width="25.625" style="120" customWidth="1"/>
    <col min="7" max="7" width="18.875" style="207" customWidth="1"/>
    <col min="8" max="8" width="16.375" style="207" customWidth="1"/>
    <col min="9" max="16384" width="9" style="120"/>
  </cols>
  <sheetData>
    <row r="2" spans="1:7" ht="18" x14ac:dyDescent="0.2">
      <c r="B2" s="208" t="s">
        <v>365</v>
      </c>
    </row>
    <row r="3" spans="1:7" ht="15.75" x14ac:dyDescent="0.2">
      <c r="B3" s="210" t="s">
        <v>366</v>
      </c>
      <c r="C3" s="211"/>
      <c r="E3" s="211"/>
    </row>
    <row r="4" spans="1:7" ht="18" x14ac:dyDescent="0.2">
      <c r="B4" s="214"/>
      <c r="C4" s="211"/>
      <c r="E4" s="211"/>
    </row>
    <row r="5" spans="1:7" ht="38.25" customHeight="1" x14ac:dyDescent="0.2">
      <c r="A5" s="207" t="s">
        <v>278</v>
      </c>
      <c r="B5" s="427" t="s">
        <v>367</v>
      </c>
      <c r="C5" s="427"/>
      <c r="D5" s="427"/>
      <c r="E5" s="427"/>
    </row>
    <row r="6" spans="1:7" ht="38.25" customHeight="1" x14ac:dyDescent="0.2">
      <c r="A6" s="207" t="s">
        <v>280</v>
      </c>
      <c r="B6" s="427" t="s">
        <v>368</v>
      </c>
      <c r="C6" s="427"/>
      <c r="D6" s="427"/>
      <c r="E6" s="427"/>
      <c r="G6" s="207" t="s">
        <v>282</v>
      </c>
    </row>
    <row r="7" spans="1:7" ht="38.25" customHeight="1" x14ac:dyDescent="0.2">
      <c r="A7" s="207" t="s">
        <v>283</v>
      </c>
      <c r="B7" s="427" t="s">
        <v>284</v>
      </c>
      <c r="C7" s="427"/>
      <c r="D7" s="427"/>
      <c r="E7" s="427"/>
    </row>
    <row r="8" spans="1:7" ht="38.25" customHeight="1" x14ac:dyDescent="0.2">
      <c r="A8" s="207" t="s">
        <v>285</v>
      </c>
      <c r="B8" s="427" t="s">
        <v>288</v>
      </c>
      <c r="C8" s="427"/>
      <c r="D8" s="427"/>
      <c r="E8" s="427"/>
    </row>
    <row r="9" spans="1:7" ht="38.25" customHeight="1" x14ac:dyDescent="0.2">
      <c r="A9" s="207" t="s">
        <v>287</v>
      </c>
      <c r="B9" s="427" t="s">
        <v>290</v>
      </c>
      <c r="C9" s="427"/>
      <c r="D9" s="427"/>
      <c r="E9" s="427"/>
    </row>
    <row r="10" spans="1:7" ht="38.25" customHeight="1" x14ac:dyDescent="0.2">
      <c r="A10" s="207" t="s">
        <v>289</v>
      </c>
      <c r="B10" s="427" t="s">
        <v>292</v>
      </c>
      <c r="C10" s="427"/>
      <c r="D10" s="427"/>
      <c r="E10" s="427"/>
    </row>
    <row r="11" spans="1:7" ht="38.25" customHeight="1" x14ac:dyDescent="0.2">
      <c r="A11" s="207" t="s">
        <v>291</v>
      </c>
      <c r="B11" s="427" t="s">
        <v>294</v>
      </c>
      <c r="C11" s="427"/>
      <c r="D11" s="427"/>
      <c r="E11" s="427"/>
    </row>
    <row r="12" spans="1:7" ht="38.25" customHeight="1" x14ac:dyDescent="0.2">
      <c r="A12" s="207" t="s">
        <v>293</v>
      </c>
      <c r="B12" s="427" t="s">
        <v>296</v>
      </c>
      <c r="C12" s="427"/>
      <c r="D12" s="427"/>
      <c r="E12" s="427"/>
    </row>
    <row r="13" spans="1:7" x14ac:dyDescent="0.2">
      <c r="B13" s="235"/>
    </row>
    <row r="15" spans="1:7" ht="18" x14ac:dyDescent="0.2">
      <c r="A15" s="431" t="s">
        <v>297</v>
      </c>
      <c r="B15" s="432"/>
      <c r="C15" s="432"/>
      <c r="D15" s="432"/>
      <c r="E15" s="432"/>
      <c r="F15" s="432"/>
      <c r="G15" s="219"/>
    </row>
    <row r="16" spans="1:7" ht="18.75" thickBot="1" x14ac:dyDescent="0.25">
      <c r="A16" s="236"/>
      <c r="B16" s="218"/>
      <c r="C16" s="218"/>
      <c r="D16" s="237"/>
      <c r="E16" s="238"/>
      <c r="F16" s="218"/>
      <c r="G16" s="219"/>
    </row>
    <row r="17" spans="1:8" ht="30" x14ac:dyDescent="0.2">
      <c r="A17" s="220" t="s">
        <v>1</v>
      </c>
      <c r="B17" s="220" t="s">
        <v>108</v>
      </c>
      <c r="C17" s="220" t="s">
        <v>97</v>
      </c>
      <c r="D17" s="239" t="s">
        <v>100</v>
      </c>
      <c r="E17" s="222" t="s">
        <v>102</v>
      </c>
      <c r="F17" s="240" t="s">
        <v>106</v>
      </c>
      <c r="G17" s="120"/>
      <c r="H17" s="120"/>
    </row>
    <row r="18" spans="1:8" ht="42.75" x14ac:dyDescent="0.2">
      <c r="A18" s="241">
        <v>1</v>
      </c>
      <c r="B18" s="123" t="s">
        <v>369</v>
      </c>
      <c r="C18" s="49">
        <v>3510</v>
      </c>
      <c r="D18" s="242"/>
      <c r="E18" s="243">
        <f>C18*D18</f>
        <v>0</v>
      </c>
      <c r="F18" s="243">
        <f>E18</f>
        <v>0</v>
      </c>
      <c r="G18" s="120"/>
      <c r="H18" s="120"/>
    </row>
    <row r="19" spans="1:8" ht="42.75" x14ac:dyDescent="0.2">
      <c r="A19" s="241">
        <v>2</v>
      </c>
      <c r="B19" s="123" t="s">
        <v>370</v>
      </c>
      <c r="C19" s="49">
        <v>7020</v>
      </c>
      <c r="D19" s="242"/>
      <c r="E19" s="243">
        <f t="shared" ref="E19:E30" si="0">C19*D19</f>
        <v>0</v>
      </c>
      <c r="F19" s="243">
        <f t="shared" ref="F19:F30" si="1">E19</f>
        <v>0</v>
      </c>
      <c r="G19" s="120"/>
      <c r="H19" s="120"/>
    </row>
    <row r="20" spans="1:8" ht="28.5" x14ac:dyDescent="0.2">
      <c r="A20" s="241">
        <v>3</v>
      </c>
      <c r="B20" s="123" t="s">
        <v>371</v>
      </c>
      <c r="C20" s="49">
        <v>702</v>
      </c>
      <c r="D20" s="242"/>
      <c r="E20" s="243">
        <f t="shared" si="0"/>
        <v>0</v>
      </c>
      <c r="F20" s="243">
        <f t="shared" si="1"/>
        <v>0</v>
      </c>
      <c r="G20" s="120"/>
      <c r="H20" s="120"/>
    </row>
    <row r="21" spans="1:8" ht="29.25" customHeight="1" x14ac:dyDescent="0.2">
      <c r="A21" s="241">
        <v>4</v>
      </c>
      <c r="B21" s="123" t="s">
        <v>372</v>
      </c>
      <c r="C21" s="49">
        <v>585</v>
      </c>
      <c r="D21" s="242"/>
      <c r="E21" s="243">
        <f t="shared" si="0"/>
        <v>0</v>
      </c>
      <c r="F21" s="243">
        <f t="shared" si="1"/>
        <v>0</v>
      </c>
      <c r="G21" s="120"/>
      <c r="H21" s="120"/>
    </row>
    <row r="22" spans="1:8" ht="28.5" x14ac:dyDescent="0.2">
      <c r="A22" s="241">
        <v>5</v>
      </c>
      <c r="B22" s="123" t="s">
        <v>373</v>
      </c>
      <c r="C22" s="49">
        <v>585</v>
      </c>
      <c r="D22" s="242"/>
      <c r="E22" s="243">
        <f t="shared" si="0"/>
        <v>0</v>
      </c>
      <c r="F22" s="243">
        <f t="shared" si="1"/>
        <v>0</v>
      </c>
      <c r="G22" s="120"/>
      <c r="H22" s="120"/>
    </row>
    <row r="23" spans="1:8" ht="28.5" x14ac:dyDescent="0.2">
      <c r="A23" s="241">
        <v>6</v>
      </c>
      <c r="B23" s="123" t="s">
        <v>374</v>
      </c>
      <c r="C23" s="49">
        <v>585</v>
      </c>
      <c r="D23" s="242"/>
      <c r="E23" s="243">
        <f t="shared" si="0"/>
        <v>0</v>
      </c>
      <c r="F23" s="243">
        <f t="shared" si="1"/>
        <v>0</v>
      </c>
      <c r="G23" s="120"/>
      <c r="H23" s="120"/>
    </row>
    <row r="24" spans="1:8" ht="28.5" customHeight="1" x14ac:dyDescent="0.2">
      <c r="A24" s="241">
        <v>7</v>
      </c>
      <c r="B24" s="123" t="s">
        <v>375</v>
      </c>
      <c r="C24" s="49">
        <v>1287</v>
      </c>
      <c r="D24" s="242"/>
      <c r="E24" s="243">
        <f t="shared" si="0"/>
        <v>0</v>
      </c>
      <c r="F24" s="243">
        <f t="shared" si="1"/>
        <v>0</v>
      </c>
      <c r="G24" s="120"/>
      <c r="H24" s="120"/>
    </row>
    <row r="25" spans="1:8" ht="28.5" x14ac:dyDescent="0.2">
      <c r="A25" s="241">
        <v>8</v>
      </c>
      <c r="B25" s="123" t="s">
        <v>376</v>
      </c>
      <c r="C25" s="49">
        <v>0</v>
      </c>
      <c r="D25" s="242"/>
      <c r="E25" s="243">
        <f t="shared" si="0"/>
        <v>0</v>
      </c>
      <c r="F25" s="243">
        <f t="shared" si="1"/>
        <v>0</v>
      </c>
      <c r="G25" s="120"/>
      <c r="H25" s="120"/>
    </row>
    <row r="26" spans="1:8" ht="28.5" x14ac:dyDescent="0.2">
      <c r="A26" s="241">
        <v>9</v>
      </c>
      <c r="B26" s="123" t="s">
        <v>377</v>
      </c>
      <c r="C26" s="49">
        <v>1755</v>
      </c>
      <c r="D26" s="242"/>
      <c r="E26" s="243">
        <f t="shared" si="0"/>
        <v>0</v>
      </c>
      <c r="F26" s="243">
        <f t="shared" si="1"/>
        <v>0</v>
      </c>
      <c r="G26" s="120"/>
      <c r="H26" s="120"/>
    </row>
    <row r="27" spans="1:8" ht="30" customHeight="1" x14ac:dyDescent="0.2">
      <c r="A27" s="241">
        <v>10</v>
      </c>
      <c r="B27" s="123" t="s">
        <v>378</v>
      </c>
      <c r="C27" s="49">
        <v>1053</v>
      </c>
      <c r="D27" s="242"/>
      <c r="E27" s="243">
        <f t="shared" si="0"/>
        <v>0</v>
      </c>
      <c r="F27" s="243">
        <f t="shared" si="1"/>
        <v>0</v>
      </c>
      <c r="G27" s="120"/>
      <c r="H27" s="120"/>
    </row>
    <row r="28" spans="1:8" ht="28.5" x14ac:dyDescent="0.2">
      <c r="A28" s="241">
        <v>11</v>
      </c>
      <c r="B28" s="123" t="s">
        <v>379</v>
      </c>
      <c r="C28" s="49">
        <v>5000</v>
      </c>
      <c r="D28" s="242"/>
      <c r="E28" s="243">
        <f t="shared" si="0"/>
        <v>0</v>
      </c>
      <c r="F28" s="243">
        <f t="shared" si="1"/>
        <v>0</v>
      </c>
      <c r="G28" s="120"/>
      <c r="H28" s="120"/>
    </row>
    <row r="29" spans="1:8" ht="28.5" x14ac:dyDescent="0.2">
      <c r="A29" s="241">
        <v>12</v>
      </c>
      <c r="B29" s="123" t="s">
        <v>380</v>
      </c>
      <c r="C29" s="49">
        <v>8000</v>
      </c>
      <c r="D29" s="242"/>
      <c r="E29" s="243">
        <f t="shared" si="0"/>
        <v>0</v>
      </c>
      <c r="F29" s="243">
        <f t="shared" si="1"/>
        <v>0</v>
      </c>
      <c r="G29" s="120"/>
      <c r="H29" s="120"/>
    </row>
    <row r="30" spans="1:8" ht="28.5" x14ac:dyDescent="0.2">
      <c r="A30" s="241">
        <v>13</v>
      </c>
      <c r="B30" s="123" t="s">
        <v>381</v>
      </c>
      <c r="C30" s="49">
        <v>375</v>
      </c>
      <c r="D30" s="242"/>
      <c r="E30" s="243">
        <f t="shared" si="0"/>
        <v>0</v>
      </c>
      <c r="F30" s="243">
        <f t="shared" si="1"/>
        <v>0</v>
      </c>
      <c r="G30" s="120"/>
      <c r="H30" s="120"/>
    </row>
    <row r="31" spans="1:8" ht="15.75" thickBot="1" x14ac:dyDescent="0.25">
      <c r="A31" s="220"/>
      <c r="B31" s="220" t="s">
        <v>74</v>
      </c>
      <c r="C31" s="220"/>
      <c r="D31" s="244"/>
      <c r="E31" s="245">
        <f>SUM(E18:E30)</f>
        <v>0</v>
      </c>
      <c r="F31" s="245">
        <f>SUM(F18:F30)</f>
        <v>0</v>
      </c>
      <c r="G31" s="120"/>
      <c r="H31" s="120"/>
    </row>
    <row r="32" spans="1:8" ht="45.75" thickBot="1" x14ac:dyDescent="0.25">
      <c r="B32" s="209"/>
      <c r="C32" s="119"/>
      <c r="D32" s="246"/>
      <c r="E32" s="228" t="s">
        <v>317</v>
      </c>
      <c r="F32" s="247" t="s">
        <v>318</v>
      </c>
      <c r="G32" s="120"/>
      <c r="H32" s="120"/>
    </row>
    <row r="33" spans="1:8" x14ac:dyDescent="0.2">
      <c r="B33" s="209"/>
      <c r="C33" s="119"/>
      <c r="D33" s="246"/>
      <c r="E33" s="122"/>
      <c r="G33" s="120"/>
      <c r="H33" s="120"/>
    </row>
    <row r="34" spans="1:8" x14ac:dyDescent="0.2">
      <c r="B34" s="209"/>
      <c r="C34" s="119"/>
      <c r="D34" s="246"/>
      <c r="E34" s="122"/>
      <c r="G34" s="120"/>
      <c r="H34" s="120"/>
    </row>
    <row r="35" spans="1:8" ht="18" x14ac:dyDescent="0.2">
      <c r="B35" s="229" t="s">
        <v>319</v>
      </c>
      <c r="C35" s="120"/>
      <c r="D35" s="248"/>
      <c r="E35" s="249"/>
      <c r="G35" s="120"/>
      <c r="H35" s="120"/>
    </row>
    <row r="37" spans="1:8" s="252" customFormat="1" ht="30" x14ac:dyDescent="0.2">
      <c r="A37" s="233" t="s">
        <v>320</v>
      </c>
      <c r="B37" s="233" t="s">
        <v>321</v>
      </c>
      <c r="C37" s="233" t="s">
        <v>322</v>
      </c>
      <c r="D37" s="250" t="s">
        <v>98</v>
      </c>
      <c r="E37" s="233" t="s">
        <v>323</v>
      </c>
      <c r="F37" s="233" t="s">
        <v>107</v>
      </c>
      <c r="G37" s="233" t="s">
        <v>382</v>
      </c>
      <c r="H37" s="251" t="s">
        <v>383</v>
      </c>
    </row>
    <row r="38" spans="1:8" s="253" customFormat="1" ht="150" x14ac:dyDescent="0.2">
      <c r="A38" s="50">
        <v>1</v>
      </c>
      <c r="B38" s="51" t="s">
        <v>384</v>
      </c>
      <c r="C38" s="51" t="s">
        <v>385</v>
      </c>
      <c r="D38" s="124" t="s">
        <v>386</v>
      </c>
      <c r="E38" s="88" t="s">
        <v>387</v>
      </c>
      <c r="F38" s="52" t="s">
        <v>388</v>
      </c>
      <c r="G38" s="53">
        <v>3000</v>
      </c>
      <c r="H38" s="54">
        <v>3510</v>
      </c>
    </row>
    <row r="39" spans="1:8" s="254" customFormat="1" ht="75" x14ac:dyDescent="0.2">
      <c r="A39" s="55">
        <v>2</v>
      </c>
      <c r="B39" s="56" t="s">
        <v>389</v>
      </c>
      <c r="C39" s="56" t="s">
        <v>390</v>
      </c>
      <c r="D39" s="124">
        <v>1</v>
      </c>
      <c r="E39" s="88" t="s">
        <v>391</v>
      </c>
      <c r="F39" s="56" t="s">
        <v>392</v>
      </c>
      <c r="G39" s="55">
        <v>6000</v>
      </c>
      <c r="H39" s="57">
        <v>7020</v>
      </c>
    </row>
    <row r="40" spans="1:8" ht="30" x14ac:dyDescent="0.2">
      <c r="A40" s="53">
        <v>3</v>
      </c>
      <c r="B40" s="97" t="s">
        <v>393</v>
      </c>
      <c r="C40" s="97" t="s">
        <v>394</v>
      </c>
      <c r="D40" s="124">
        <v>1</v>
      </c>
      <c r="E40" s="89"/>
      <c r="F40" s="97"/>
      <c r="G40" s="53">
        <v>600</v>
      </c>
      <c r="H40" s="54">
        <f>D40*G40*1.17</f>
        <v>702</v>
      </c>
    </row>
    <row r="41" spans="1:8" ht="75" x14ac:dyDescent="0.2">
      <c r="A41" s="55">
        <v>4</v>
      </c>
      <c r="B41" s="58" t="s">
        <v>395</v>
      </c>
      <c r="C41" s="60" t="s">
        <v>396</v>
      </c>
      <c r="D41" s="124"/>
      <c r="E41" s="88"/>
      <c r="F41" s="56" t="s">
        <v>397</v>
      </c>
      <c r="G41" s="55"/>
      <c r="H41" s="57"/>
    </row>
    <row r="42" spans="1:8" ht="60" x14ac:dyDescent="0.2">
      <c r="A42" s="53"/>
      <c r="B42" s="51" t="s">
        <v>398</v>
      </c>
      <c r="C42" s="51" t="s">
        <v>399</v>
      </c>
      <c r="D42" s="124">
        <v>8</v>
      </c>
      <c r="E42" s="89" t="s">
        <v>400</v>
      </c>
      <c r="F42" s="52" t="s">
        <v>388</v>
      </c>
      <c r="G42" s="53">
        <v>500</v>
      </c>
      <c r="H42" s="54">
        <f>D42*G42*1.17</f>
        <v>4680</v>
      </c>
    </row>
    <row r="43" spans="1:8" ht="30" x14ac:dyDescent="0.2">
      <c r="A43" s="55"/>
      <c r="B43" s="60" t="s">
        <v>401</v>
      </c>
      <c r="C43" s="106"/>
      <c r="D43" s="124">
        <v>5</v>
      </c>
      <c r="E43" s="90"/>
      <c r="F43" s="98"/>
      <c r="G43" s="55">
        <v>500</v>
      </c>
      <c r="H43" s="57">
        <f>D43*G43*1.17</f>
        <v>2925</v>
      </c>
    </row>
    <row r="44" spans="1:8" ht="30" x14ac:dyDescent="0.2">
      <c r="A44" s="53"/>
      <c r="B44" s="51" t="s">
        <v>402</v>
      </c>
      <c r="C44" s="107"/>
      <c r="D44" s="124">
        <v>2</v>
      </c>
      <c r="E44" s="91"/>
      <c r="F44" s="99"/>
      <c r="G44" s="53">
        <v>500</v>
      </c>
      <c r="H44" s="54">
        <f>D44*G44*1.17</f>
        <v>1170</v>
      </c>
    </row>
    <row r="45" spans="1:8" ht="90" x14ac:dyDescent="0.2">
      <c r="A45" s="55">
        <v>5</v>
      </c>
      <c r="B45" s="60" t="s">
        <v>403</v>
      </c>
      <c r="C45" s="106"/>
      <c r="D45" s="124">
        <v>2</v>
      </c>
      <c r="E45" s="92" t="s">
        <v>404</v>
      </c>
      <c r="F45" s="55" t="s">
        <v>405</v>
      </c>
      <c r="G45" s="55">
        <v>1100</v>
      </c>
      <c r="H45" s="57">
        <f>D45*G45*1.17</f>
        <v>2574</v>
      </c>
    </row>
    <row r="46" spans="1:8" ht="60" x14ac:dyDescent="0.2">
      <c r="A46" s="50">
        <v>6</v>
      </c>
      <c r="B46" s="51" t="s">
        <v>376</v>
      </c>
      <c r="C46" s="51" t="s">
        <v>406</v>
      </c>
      <c r="D46" s="124">
        <v>2</v>
      </c>
      <c r="E46" s="96" t="s">
        <v>407</v>
      </c>
      <c r="F46" s="97" t="s">
        <v>408</v>
      </c>
      <c r="G46" s="59" t="s">
        <v>409</v>
      </c>
      <c r="H46" s="54"/>
    </row>
    <row r="47" spans="1:8" ht="90" x14ac:dyDescent="0.2">
      <c r="A47" s="61">
        <v>7</v>
      </c>
      <c r="B47" s="56" t="s">
        <v>377</v>
      </c>
      <c r="C47" s="56" t="s">
        <v>410</v>
      </c>
      <c r="D47" s="124">
        <v>1</v>
      </c>
      <c r="E47" s="88" t="s">
        <v>411</v>
      </c>
      <c r="F47" s="100"/>
      <c r="G47" s="62">
        <v>1500</v>
      </c>
      <c r="H47" s="57">
        <f t="shared" ref="H47:H52" si="2">D47*G47*1.17</f>
        <v>1755</v>
      </c>
    </row>
    <row r="48" spans="1:8" ht="45" x14ac:dyDescent="0.2">
      <c r="A48" s="63">
        <v>8</v>
      </c>
      <c r="B48" s="97" t="s">
        <v>378</v>
      </c>
      <c r="C48" s="97" t="s">
        <v>412</v>
      </c>
      <c r="D48" s="124">
        <v>3</v>
      </c>
      <c r="E48" s="89" t="s">
        <v>413</v>
      </c>
      <c r="F48" s="101"/>
      <c r="G48" s="64">
        <v>900</v>
      </c>
      <c r="H48" s="54">
        <f t="shared" si="2"/>
        <v>3159</v>
      </c>
    </row>
    <row r="49" spans="1:8" ht="90" x14ac:dyDescent="0.2">
      <c r="A49" s="62">
        <v>9</v>
      </c>
      <c r="B49" s="103" t="s">
        <v>414</v>
      </c>
      <c r="C49" s="60" t="s">
        <v>415</v>
      </c>
      <c r="D49" s="124">
        <v>2</v>
      </c>
      <c r="E49" s="92"/>
      <c r="F49" s="60" t="s">
        <v>416</v>
      </c>
      <c r="G49" s="62">
        <v>5000</v>
      </c>
      <c r="H49" s="57">
        <f t="shared" si="2"/>
        <v>11700</v>
      </c>
    </row>
    <row r="50" spans="1:8" ht="45" x14ac:dyDescent="0.2">
      <c r="A50" s="64">
        <v>10</v>
      </c>
      <c r="B50" s="104" t="s">
        <v>417</v>
      </c>
      <c r="C50" s="51" t="s">
        <v>418</v>
      </c>
      <c r="D50" s="124">
        <v>1</v>
      </c>
      <c r="E50" s="93"/>
      <c r="F50" s="101"/>
      <c r="G50" s="64">
        <v>2250</v>
      </c>
      <c r="H50" s="54">
        <f t="shared" si="2"/>
        <v>2632.5</v>
      </c>
    </row>
    <row r="51" spans="1:8" ht="45" x14ac:dyDescent="0.2">
      <c r="A51" s="62">
        <v>11</v>
      </c>
      <c r="B51" s="103" t="s">
        <v>419</v>
      </c>
      <c r="C51" s="60" t="s">
        <v>418</v>
      </c>
      <c r="D51" s="124">
        <v>1</v>
      </c>
      <c r="E51" s="94"/>
      <c r="F51" s="100"/>
      <c r="G51" s="62">
        <v>6838</v>
      </c>
      <c r="H51" s="57">
        <f t="shared" si="2"/>
        <v>8000.4599999999991</v>
      </c>
    </row>
    <row r="52" spans="1:8" ht="28.5" x14ac:dyDescent="0.2">
      <c r="A52" s="65">
        <v>12</v>
      </c>
      <c r="B52" s="105" t="s">
        <v>420</v>
      </c>
      <c r="C52" s="102"/>
      <c r="D52" s="126">
        <v>1</v>
      </c>
      <c r="E52" s="95"/>
      <c r="F52" s="102" t="s">
        <v>421</v>
      </c>
      <c r="G52" s="65">
        <v>320.5</v>
      </c>
      <c r="H52" s="66">
        <f t="shared" si="2"/>
        <v>374.98499999999996</v>
      </c>
    </row>
    <row r="53" spans="1:8" ht="15.75" x14ac:dyDescent="0.2">
      <c r="A53" s="67"/>
      <c r="B53" s="68"/>
      <c r="C53" s="69"/>
      <c r="D53" s="125"/>
      <c r="E53" s="69"/>
      <c r="F53" s="69"/>
      <c r="G53" s="67"/>
      <c r="H53" s="70"/>
    </row>
    <row r="54" spans="1:8" ht="15.75" x14ac:dyDescent="0.2">
      <c r="A54" s="67"/>
      <c r="B54" s="68"/>
      <c r="C54" s="69"/>
      <c r="D54" s="125"/>
      <c r="E54" s="69"/>
      <c r="F54" s="69"/>
      <c r="G54" s="67"/>
      <c r="H54" s="70"/>
    </row>
    <row r="55" spans="1:8" x14ac:dyDescent="0.2">
      <c r="B55" s="207"/>
      <c r="C55" s="120"/>
      <c r="D55" s="248"/>
      <c r="E55" s="249"/>
      <c r="G55" s="120"/>
      <c r="H55" s="120"/>
    </row>
    <row r="56" spans="1:8" x14ac:dyDescent="0.2">
      <c r="G56" s="120"/>
      <c r="H56" s="120"/>
    </row>
    <row r="57" spans="1:8" x14ac:dyDescent="0.2">
      <c r="G57" s="120"/>
      <c r="H57" s="120"/>
    </row>
    <row r="58" spans="1:8" x14ac:dyDescent="0.2">
      <c r="G58" s="120"/>
      <c r="H58" s="120"/>
    </row>
    <row r="59" spans="1:8" x14ac:dyDescent="0.2">
      <c r="G59" s="120"/>
      <c r="H59" s="120"/>
    </row>
    <row r="60" spans="1:8" x14ac:dyDescent="0.2">
      <c r="G60" s="120"/>
      <c r="H60" s="120"/>
    </row>
    <row r="61" spans="1:8" x14ac:dyDescent="0.2">
      <c r="G61" s="120"/>
      <c r="H61" s="120"/>
    </row>
    <row r="62" spans="1:8" x14ac:dyDescent="0.2">
      <c r="G62" s="120"/>
      <c r="H62" s="120"/>
    </row>
    <row r="63" spans="1:8" x14ac:dyDescent="0.2">
      <c r="G63" s="120"/>
      <c r="H63" s="120"/>
    </row>
    <row r="64" spans="1:8" x14ac:dyDescent="0.2">
      <c r="G64" s="120"/>
      <c r="H64" s="120"/>
    </row>
    <row r="65" spans="7:8" x14ac:dyDescent="0.2">
      <c r="G65" s="120"/>
      <c r="H65" s="120"/>
    </row>
    <row r="66" spans="7:8" x14ac:dyDescent="0.2">
      <c r="G66" s="120"/>
      <c r="H66" s="120"/>
    </row>
    <row r="67" spans="7:8" x14ac:dyDescent="0.2">
      <c r="G67" s="120"/>
      <c r="H67" s="120"/>
    </row>
    <row r="68" spans="7:8" x14ac:dyDescent="0.2">
      <c r="G68" s="120"/>
      <c r="H68" s="120"/>
    </row>
    <row r="69" spans="7:8" x14ac:dyDescent="0.2">
      <c r="G69" s="120"/>
      <c r="H69" s="120"/>
    </row>
    <row r="70" spans="7:8" x14ac:dyDescent="0.2">
      <c r="G70" s="120"/>
      <c r="H70" s="120"/>
    </row>
    <row r="71" spans="7:8" x14ac:dyDescent="0.2">
      <c r="G71" s="120"/>
      <c r="H71" s="120"/>
    </row>
    <row r="72" spans="7:8" x14ac:dyDescent="0.2">
      <c r="G72" s="120"/>
      <c r="H72" s="120"/>
    </row>
    <row r="73" spans="7:8" x14ac:dyDescent="0.2">
      <c r="G73" s="120"/>
      <c r="H73" s="120"/>
    </row>
    <row r="74" spans="7:8" x14ac:dyDescent="0.2">
      <c r="G74" s="120"/>
      <c r="H74" s="120"/>
    </row>
    <row r="75" spans="7:8" x14ac:dyDescent="0.2">
      <c r="G75" s="120"/>
      <c r="H75" s="120"/>
    </row>
    <row r="76" spans="7:8" x14ac:dyDescent="0.2">
      <c r="G76" s="120"/>
      <c r="H76" s="120"/>
    </row>
    <row r="77" spans="7:8" x14ac:dyDescent="0.2">
      <c r="G77" s="120"/>
      <c r="H77" s="120"/>
    </row>
    <row r="78" spans="7:8" x14ac:dyDescent="0.2">
      <c r="G78" s="120"/>
      <c r="H78" s="120"/>
    </row>
    <row r="79" spans="7:8" x14ac:dyDescent="0.2">
      <c r="G79" s="120"/>
      <c r="H79" s="120"/>
    </row>
    <row r="80" spans="7:8" x14ac:dyDescent="0.2">
      <c r="G80" s="120"/>
      <c r="H80" s="120"/>
    </row>
    <row r="81" spans="7:8" x14ac:dyDescent="0.2">
      <c r="G81" s="120"/>
      <c r="H81" s="120"/>
    </row>
    <row r="82" spans="7:8" x14ac:dyDescent="0.2">
      <c r="G82" s="120"/>
      <c r="H82" s="120"/>
    </row>
    <row r="83" spans="7:8" x14ac:dyDescent="0.2">
      <c r="G83" s="120"/>
      <c r="H83" s="120"/>
    </row>
    <row r="84" spans="7:8" x14ac:dyDescent="0.2">
      <c r="G84" s="120"/>
      <c r="H84" s="120"/>
    </row>
    <row r="85" spans="7:8" x14ac:dyDescent="0.2">
      <c r="G85" s="120"/>
      <c r="H85" s="120"/>
    </row>
    <row r="86" spans="7:8" x14ac:dyDescent="0.2">
      <c r="G86" s="120"/>
      <c r="H86" s="120"/>
    </row>
    <row r="87" spans="7:8" x14ac:dyDescent="0.2">
      <c r="G87" s="120"/>
      <c r="H87" s="120"/>
    </row>
    <row r="88" spans="7:8" x14ac:dyDescent="0.2">
      <c r="G88" s="120"/>
      <c r="H88" s="120"/>
    </row>
    <row r="89" spans="7:8" x14ac:dyDescent="0.2">
      <c r="G89" s="120"/>
      <c r="H89" s="120"/>
    </row>
    <row r="90" spans="7:8" x14ac:dyDescent="0.2">
      <c r="G90" s="120"/>
      <c r="H90" s="120"/>
    </row>
    <row r="91" spans="7:8" x14ac:dyDescent="0.2">
      <c r="G91" s="120"/>
      <c r="H91" s="120"/>
    </row>
  </sheetData>
  <sheetProtection algorithmName="SHA-512" hashValue="3d9UTQyH8ZcGRVf9Gsb0efkZKZOxVRG8vPZM3UqjQuizHdf7iJ5XcfhB6KQX8mcUXuO1fk1RqAThTyqBbuKMEA==" saltValue="JhVPQOTHOr3X2nLdmRfFwg==" spinCount="100000" sheet="1" objects="1" scenarios="1"/>
  <mergeCells count="9">
    <mergeCell ref="A15:F15"/>
    <mergeCell ref="B11:E11"/>
    <mergeCell ref="B12:E12"/>
    <mergeCell ref="B5:E5"/>
    <mergeCell ref="B6:E6"/>
    <mergeCell ref="B7:E7"/>
    <mergeCell ref="B8:E8"/>
    <mergeCell ref="B9:E9"/>
    <mergeCell ref="B10:E10"/>
  </mergeCells>
  <pageMargins left="0.70866141732283472" right="0.70866141732283472" top="0.74803149606299213" bottom="0.74803149606299213" header="0.31496062992125984" footer="0.31496062992125984"/>
  <pageSetup paperSize="9" scale="68" orientation="portrait" r:id="rId1"/>
  <headerFooter>
    <oddHeader>&amp;C&amp;"-,מודגש"&amp;14&amp;A</oddHeader>
    <oddFooter>עמוד &amp;P מתוך &amp;N</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1">
    <pageSetUpPr fitToPage="1"/>
  </sheetPr>
  <dimension ref="A2:I107"/>
  <sheetViews>
    <sheetView rightToLeft="1" topLeftCell="A85" workbookViewId="0">
      <selection activeCell="A61" sqref="A1:XFD1048576"/>
    </sheetView>
  </sheetViews>
  <sheetFormatPr defaultColWidth="9" defaultRowHeight="14.25" x14ac:dyDescent="0.2"/>
  <cols>
    <col min="1" max="1" width="10.125" style="267" customWidth="1"/>
    <col min="2" max="2" width="40.75" style="286" customWidth="1"/>
    <col min="3" max="3" width="7.25" style="287" customWidth="1"/>
    <col min="4" max="4" width="10.125" style="267" customWidth="1"/>
    <col min="5" max="5" width="8.875" style="267" customWidth="1"/>
    <col min="6" max="7" width="13.875" style="267" customWidth="1"/>
    <col min="8" max="8" width="50.25" style="267" customWidth="1"/>
    <col min="9" max="10" width="9" style="267"/>
    <col min="11" max="11" width="14.75" style="267" customWidth="1"/>
    <col min="12" max="12" width="16.25" style="267" customWidth="1"/>
    <col min="13" max="16384" width="9" style="267"/>
  </cols>
  <sheetData>
    <row r="2" spans="1:9" s="259" customFormat="1" ht="18" x14ac:dyDescent="0.2">
      <c r="A2" s="255"/>
      <c r="B2" s="256" t="s">
        <v>422</v>
      </c>
      <c r="C2" s="257"/>
      <c r="D2" s="258"/>
      <c r="E2" s="258"/>
      <c r="F2" s="258"/>
      <c r="G2" s="258"/>
      <c r="H2" s="255"/>
      <c r="I2" s="255"/>
    </row>
    <row r="3" spans="1:9" s="259" customFormat="1" ht="15.75" x14ac:dyDescent="0.2">
      <c r="A3" s="255"/>
      <c r="B3" s="260" t="s">
        <v>423</v>
      </c>
      <c r="C3" s="261"/>
      <c r="D3" s="262"/>
      <c r="E3" s="262"/>
      <c r="F3" s="262"/>
      <c r="G3" s="262"/>
      <c r="H3" s="255"/>
      <c r="I3" s="255"/>
    </row>
    <row r="4" spans="1:9" s="259" customFormat="1" ht="15" x14ac:dyDescent="0.2">
      <c r="A4" s="255"/>
      <c r="B4" s="263"/>
      <c r="C4" s="261"/>
      <c r="D4" s="262"/>
      <c r="E4" s="262"/>
      <c r="F4" s="262"/>
      <c r="G4" s="262"/>
      <c r="H4" s="255"/>
      <c r="I4" s="255"/>
    </row>
    <row r="5" spans="1:9" s="259" customFormat="1" ht="15" x14ac:dyDescent="0.2">
      <c r="A5" s="255" t="s">
        <v>278</v>
      </c>
      <c r="B5" s="433" t="s">
        <v>424</v>
      </c>
      <c r="C5" s="433"/>
      <c r="D5" s="433"/>
      <c r="E5" s="433"/>
      <c r="F5" s="433"/>
      <c r="G5" s="264"/>
      <c r="H5" s="255"/>
      <c r="I5" s="255"/>
    </row>
    <row r="6" spans="1:9" s="259" customFormat="1" ht="15" x14ac:dyDescent="0.2">
      <c r="A6" s="255" t="s">
        <v>280</v>
      </c>
      <c r="B6" s="433" t="s">
        <v>281</v>
      </c>
      <c r="C6" s="433"/>
      <c r="D6" s="433"/>
      <c r="E6" s="433"/>
      <c r="F6" s="433"/>
      <c r="G6" s="264"/>
      <c r="H6" s="255" t="s">
        <v>282</v>
      </c>
      <c r="I6" s="255"/>
    </row>
    <row r="7" spans="1:9" s="259" customFormat="1" ht="15" x14ac:dyDescent="0.2">
      <c r="A7" s="255" t="s">
        <v>283</v>
      </c>
      <c r="B7" s="433" t="s">
        <v>425</v>
      </c>
      <c r="C7" s="433"/>
      <c r="D7" s="433"/>
      <c r="E7" s="433"/>
      <c r="F7" s="433"/>
      <c r="G7" s="264"/>
      <c r="H7" s="255"/>
      <c r="I7" s="255"/>
    </row>
    <row r="8" spans="1:9" s="259" customFormat="1" ht="15" x14ac:dyDescent="0.2">
      <c r="A8" s="255" t="s">
        <v>285</v>
      </c>
      <c r="B8" s="433" t="s">
        <v>288</v>
      </c>
      <c r="C8" s="433"/>
      <c r="D8" s="433"/>
      <c r="E8" s="433"/>
      <c r="F8" s="433"/>
      <c r="G8" s="264"/>
      <c r="H8" s="255"/>
      <c r="I8" s="255"/>
    </row>
    <row r="9" spans="1:9" s="259" customFormat="1" x14ac:dyDescent="0.2">
      <c r="A9" s="255" t="s">
        <v>287</v>
      </c>
      <c r="B9" s="255"/>
      <c r="C9" s="255"/>
    </row>
    <row r="10" spans="1:9" s="259" customFormat="1" ht="15" x14ac:dyDescent="0.2">
      <c r="A10" s="255" t="s">
        <v>289</v>
      </c>
      <c r="B10" s="433" t="s">
        <v>292</v>
      </c>
      <c r="C10" s="433"/>
      <c r="D10" s="433"/>
      <c r="E10" s="433"/>
      <c r="F10" s="433"/>
      <c r="G10" s="264"/>
      <c r="H10" s="255"/>
      <c r="I10" s="255"/>
    </row>
    <row r="11" spans="1:9" s="259" customFormat="1" ht="15" x14ac:dyDescent="0.2">
      <c r="A11" s="255" t="s">
        <v>291</v>
      </c>
      <c r="B11" s="433" t="s">
        <v>294</v>
      </c>
      <c r="C11" s="433"/>
      <c r="D11" s="433"/>
      <c r="E11" s="433"/>
      <c r="F11" s="433"/>
      <c r="G11" s="264"/>
      <c r="H11" s="255"/>
      <c r="I11" s="255"/>
    </row>
    <row r="12" spans="1:9" s="259" customFormat="1" ht="15" x14ac:dyDescent="0.2">
      <c r="A12" s="255" t="s">
        <v>293</v>
      </c>
      <c r="B12" s="433" t="s">
        <v>296</v>
      </c>
      <c r="C12" s="433"/>
      <c r="D12" s="433"/>
      <c r="E12" s="433"/>
      <c r="F12" s="433"/>
      <c r="G12" s="264"/>
      <c r="H12" s="255"/>
      <c r="I12" s="255"/>
    </row>
    <row r="13" spans="1:9" s="259" customFormat="1" ht="15.75" x14ac:dyDescent="0.2">
      <c r="A13" s="255" t="s">
        <v>295</v>
      </c>
      <c r="B13" s="434" t="s">
        <v>426</v>
      </c>
      <c r="C13" s="434"/>
      <c r="D13" s="434"/>
      <c r="E13" s="434"/>
      <c r="F13" s="434"/>
      <c r="G13" s="265"/>
      <c r="H13" s="255"/>
      <c r="I13" s="255"/>
    </row>
    <row r="14" spans="1:9" s="259" customFormat="1" ht="15.75" x14ac:dyDescent="0.2">
      <c r="A14" s="255"/>
      <c r="B14" s="265"/>
      <c r="C14" s="265"/>
      <c r="D14" s="265"/>
      <c r="E14" s="265"/>
      <c r="F14" s="265"/>
      <c r="G14" s="265"/>
      <c r="H14" s="255"/>
      <c r="I14" s="255"/>
    </row>
    <row r="15" spans="1:9" s="266" customFormat="1" ht="18" x14ac:dyDescent="0.2">
      <c r="A15" s="435" t="s">
        <v>297</v>
      </c>
      <c r="B15" s="435"/>
      <c r="C15" s="435"/>
      <c r="D15" s="435"/>
      <c r="E15" s="435"/>
      <c r="F15" s="435"/>
      <c r="G15" s="435"/>
    </row>
    <row r="17" spans="1:7" ht="30" x14ac:dyDescent="0.2">
      <c r="A17" s="245" t="s">
        <v>1</v>
      </c>
      <c r="B17" s="245" t="s">
        <v>96</v>
      </c>
      <c r="C17" s="245" t="s">
        <v>98</v>
      </c>
      <c r="D17" s="245" t="s">
        <v>97</v>
      </c>
      <c r="E17" s="245" t="s">
        <v>100</v>
      </c>
      <c r="F17" s="245" t="s">
        <v>102</v>
      </c>
      <c r="G17" s="245" t="s">
        <v>106</v>
      </c>
    </row>
    <row r="18" spans="1:7" ht="15.75" x14ac:dyDescent="0.2">
      <c r="A18" s="268"/>
      <c r="B18" s="269" t="s">
        <v>73</v>
      </c>
      <c r="C18" s="269"/>
      <c r="D18" s="269"/>
      <c r="E18" s="269"/>
      <c r="F18" s="269"/>
      <c r="G18" s="270"/>
    </row>
    <row r="19" spans="1:7" ht="18" x14ac:dyDescent="0.2">
      <c r="A19" s="268">
        <v>1</v>
      </c>
      <c r="B19" s="271" t="s">
        <v>427</v>
      </c>
      <c r="C19" s="272">
        <v>1</v>
      </c>
      <c r="D19" s="272">
        <v>6000</v>
      </c>
      <c r="E19" s="273"/>
      <c r="F19" s="272">
        <f>E19*D19</f>
        <v>0</v>
      </c>
      <c r="G19" s="272">
        <f>F19</f>
        <v>0</v>
      </c>
    </row>
    <row r="20" spans="1:7" ht="18" x14ac:dyDescent="0.2">
      <c r="A20" s="268">
        <v>2</v>
      </c>
      <c r="B20" s="271" t="s">
        <v>428</v>
      </c>
      <c r="C20" s="272">
        <v>1</v>
      </c>
      <c r="D20" s="272">
        <v>2000</v>
      </c>
      <c r="E20" s="273"/>
      <c r="F20" s="272">
        <f t="shared" ref="F20:F27" si="0">E20*D20</f>
        <v>0</v>
      </c>
      <c r="G20" s="272">
        <f t="shared" ref="G20:G27" si="1">F20</f>
        <v>0</v>
      </c>
    </row>
    <row r="21" spans="1:7" ht="18" x14ac:dyDescent="0.2">
      <c r="A21" s="268">
        <v>3</v>
      </c>
      <c r="B21" s="271" t="s">
        <v>429</v>
      </c>
      <c r="C21" s="272">
        <v>2</v>
      </c>
      <c r="D21" s="272">
        <v>2000</v>
      </c>
      <c r="E21" s="273"/>
      <c r="F21" s="272">
        <f t="shared" si="0"/>
        <v>0</v>
      </c>
      <c r="G21" s="272">
        <f t="shared" si="1"/>
        <v>0</v>
      </c>
    </row>
    <row r="22" spans="1:7" ht="18" x14ac:dyDescent="0.2">
      <c r="A22" s="268">
        <v>4</v>
      </c>
      <c r="B22" s="271" t="s">
        <v>430</v>
      </c>
      <c r="C22" s="272">
        <v>1</v>
      </c>
      <c r="D22" s="272">
        <v>2000</v>
      </c>
      <c r="E22" s="273"/>
      <c r="F22" s="272">
        <f t="shared" si="0"/>
        <v>0</v>
      </c>
      <c r="G22" s="272">
        <f t="shared" si="1"/>
        <v>0</v>
      </c>
    </row>
    <row r="23" spans="1:7" ht="18" x14ac:dyDescent="0.2">
      <c r="A23" s="268">
        <v>5</v>
      </c>
      <c r="B23" s="271" t="s">
        <v>431</v>
      </c>
      <c r="C23" s="272">
        <v>1</v>
      </c>
      <c r="D23" s="272">
        <v>1500</v>
      </c>
      <c r="E23" s="273"/>
      <c r="F23" s="272">
        <f t="shared" si="0"/>
        <v>0</v>
      </c>
      <c r="G23" s="272">
        <f t="shared" si="1"/>
        <v>0</v>
      </c>
    </row>
    <row r="24" spans="1:7" ht="36" x14ac:dyDescent="0.2">
      <c r="A24" s="268">
        <v>6</v>
      </c>
      <c r="B24" s="271" t="s">
        <v>432</v>
      </c>
      <c r="C24" s="272">
        <v>5</v>
      </c>
      <c r="D24" s="272">
        <v>300</v>
      </c>
      <c r="E24" s="273"/>
      <c r="F24" s="272">
        <f t="shared" si="0"/>
        <v>0</v>
      </c>
      <c r="G24" s="272">
        <f t="shared" si="1"/>
        <v>0</v>
      </c>
    </row>
    <row r="25" spans="1:7" ht="18" x14ac:dyDescent="0.2">
      <c r="A25" s="268">
        <v>7</v>
      </c>
      <c r="B25" s="271" t="s">
        <v>433</v>
      </c>
      <c r="C25" s="272">
        <v>1</v>
      </c>
      <c r="D25" s="272">
        <v>760</v>
      </c>
      <c r="E25" s="273"/>
      <c r="F25" s="272">
        <f t="shared" si="0"/>
        <v>0</v>
      </c>
      <c r="G25" s="272">
        <f t="shared" si="1"/>
        <v>0</v>
      </c>
    </row>
    <row r="26" spans="1:7" ht="18" x14ac:dyDescent="0.2">
      <c r="A26" s="268">
        <v>8</v>
      </c>
      <c r="B26" s="271" t="s">
        <v>434</v>
      </c>
      <c r="C26" s="272">
        <v>1</v>
      </c>
      <c r="D26" s="272">
        <v>5000</v>
      </c>
      <c r="E26" s="273"/>
      <c r="F26" s="272">
        <f t="shared" si="0"/>
        <v>0</v>
      </c>
      <c r="G26" s="272">
        <f t="shared" si="1"/>
        <v>0</v>
      </c>
    </row>
    <row r="27" spans="1:7" ht="18" x14ac:dyDescent="0.2">
      <c r="A27" s="268">
        <v>9</v>
      </c>
      <c r="B27" s="271" t="s">
        <v>435</v>
      </c>
      <c r="C27" s="272">
        <v>1</v>
      </c>
      <c r="D27" s="272">
        <v>2100</v>
      </c>
      <c r="E27" s="273"/>
      <c r="F27" s="272">
        <f t="shared" si="0"/>
        <v>0</v>
      </c>
      <c r="G27" s="272">
        <f t="shared" si="1"/>
        <v>0</v>
      </c>
    </row>
    <row r="28" spans="1:7" ht="15.75" x14ac:dyDescent="0.2">
      <c r="A28" s="268">
        <v>10</v>
      </c>
      <c r="B28" s="269" t="s">
        <v>436</v>
      </c>
      <c r="C28" s="269"/>
      <c r="D28" s="269"/>
      <c r="E28" s="274"/>
      <c r="F28" s="269"/>
      <c r="G28" s="270"/>
    </row>
    <row r="29" spans="1:7" ht="18" x14ac:dyDescent="0.2">
      <c r="A29" s="268">
        <v>11</v>
      </c>
      <c r="B29" s="271" t="s">
        <v>437</v>
      </c>
      <c r="C29" s="272">
        <v>1</v>
      </c>
      <c r="D29" s="272">
        <v>2100</v>
      </c>
      <c r="E29" s="273"/>
      <c r="F29" s="272">
        <f t="shared" ref="F29:F43" si="2">E29*D29</f>
        <v>0</v>
      </c>
      <c r="G29" s="272">
        <f t="shared" ref="G29:G43" si="3">F29</f>
        <v>0</v>
      </c>
    </row>
    <row r="30" spans="1:7" ht="18" x14ac:dyDescent="0.2">
      <c r="A30" s="268">
        <v>12</v>
      </c>
      <c r="B30" s="271" t="s">
        <v>438</v>
      </c>
      <c r="C30" s="272">
        <v>1</v>
      </c>
      <c r="D30" s="272">
        <v>7000</v>
      </c>
      <c r="E30" s="273"/>
      <c r="F30" s="272">
        <f t="shared" si="2"/>
        <v>0</v>
      </c>
      <c r="G30" s="272">
        <f t="shared" si="3"/>
        <v>0</v>
      </c>
    </row>
    <row r="31" spans="1:7" ht="18" x14ac:dyDescent="0.2">
      <c r="A31" s="268">
        <v>13</v>
      </c>
      <c r="B31" s="271" t="s">
        <v>439</v>
      </c>
      <c r="C31" s="272">
        <v>3</v>
      </c>
      <c r="D31" s="272">
        <v>150</v>
      </c>
      <c r="E31" s="273"/>
      <c r="F31" s="272">
        <f t="shared" si="2"/>
        <v>0</v>
      </c>
      <c r="G31" s="272">
        <f t="shared" si="3"/>
        <v>0</v>
      </c>
    </row>
    <row r="32" spans="1:7" ht="18" x14ac:dyDescent="0.2">
      <c r="A32" s="268">
        <v>14</v>
      </c>
      <c r="B32" s="271" t="s">
        <v>440</v>
      </c>
      <c r="C32" s="272">
        <v>1</v>
      </c>
      <c r="D32" s="272">
        <v>800</v>
      </c>
      <c r="E32" s="273"/>
      <c r="F32" s="272">
        <f t="shared" si="2"/>
        <v>0</v>
      </c>
      <c r="G32" s="272">
        <f t="shared" si="3"/>
        <v>0</v>
      </c>
    </row>
    <row r="33" spans="1:7" ht="18" x14ac:dyDescent="0.2">
      <c r="A33" s="268">
        <v>15</v>
      </c>
      <c r="B33" s="271" t="s">
        <v>441</v>
      </c>
      <c r="C33" s="272">
        <v>1</v>
      </c>
      <c r="D33" s="272">
        <v>650</v>
      </c>
      <c r="E33" s="273"/>
      <c r="F33" s="272">
        <f t="shared" si="2"/>
        <v>0</v>
      </c>
      <c r="G33" s="272">
        <f t="shared" si="3"/>
        <v>0</v>
      </c>
    </row>
    <row r="34" spans="1:7" ht="18" x14ac:dyDescent="0.2">
      <c r="A34" s="268">
        <v>16</v>
      </c>
      <c r="B34" s="271" t="s">
        <v>442</v>
      </c>
      <c r="C34" s="272">
        <v>1</v>
      </c>
      <c r="D34" s="272">
        <v>2500</v>
      </c>
      <c r="E34" s="273"/>
      <c r="F34" s="272">
        <f t="shared" si="2"/>
        <v>0</v>
      </c>
      <c r="G34" s="272">
        <f t="shared" si="3"/>
        <v>0</v>
      </c>
    </row>
    <row r="35" spans="1:7" ht="18" x14ac:dyDescent="0.2">
      <c r="A35" s="268">
        <v>17</v>
      </c>
      <c r="B35" s="271" t="s">
        <v>443</v>
      </c>
      <c r="C35" s="272">
        <v>1</v>
      </c>
      <c r="D35" s="272">
        <v>1000</v>
      </c>
      <c r="E35" s="273"/>
      <c r="F35" s="272">
        <f t="shared" si="2"/>
        <v>0</v>
      </c>
      <c r="G35" s="272">
        <f t="shared" si="3"/>
        <v>0</v>
      </c>
    </row>
    <row r="36" spans="1:7" ht="18" x14ac:dyDescent="0.2">
      <c r="A36" s="268">
        <v>18</v>
      </c>
      <c r="B36" s="271" t="s">
        <v>444</v>
      </c>
      <c r="C36" s="272">
        <v>1</v>
      </c>
      <c r="D36" s="272">
        <v>1300</v>
      </c>
      <c r="E36" s="273"/>
      <c r="F36" s="272">
        <f t="shared" si="2"/>
        <v>0</v>
      </c>
      <c r="G36" s="272">
        <f t="shared" si="3"/>
        <v>0</v>
      </c>
    </row>
    <row r="37" spans="1:7" ht="18" x14ac:dyDescent="0.2">
      <c r="A37" s="268">
        <v>19</v>
      </c>
      <c r="B37" s="271" t="s">
        <v>445</v>
      </c>
      <c r="C37" s="272">
        <v>1</v>
      </c>
      <c r="D37" s="272">
        <v>500</v>
      </c>
      <c r="E37" s="273"/>
      <c r="F37" s="272">
        <f t="shared" si="2"/>
        <v>0</v>
      </c>
      <c r="G37" s="272">
        <f t="shared" si="3"/>
        <v>0</v>
      </c>
    </row>
    <row r="38" spans="1:7" ht="36" x14ac:dyDescent="0.2">
      <c r="A38" s="268">
        <v>20</v>
      </c>
      <c r="B38" s="271" t="s">
        <v>446</v>
      </c>
      <c r="C38" s="272">
        <v>1</v>
      </c>
      <c r="D38" s="272">
        <v>1000</v>
      </c>
      <c r="E38" s="273"/>
      <c r="F38" s="272">
        <f t="shared" si="2"/>
        <v>0</v>
      </c>
      <c r="G38" s="272">
        <f t="shared" si="3"/>
        <v>0</v>
      </c>
    </row>
    <row r="39" spans="1:7" ht="18" x14ac:dyDescent="0.2">
      <c r="A39" s="268">
        <v>21</v>
      </c>
      <c r="B39" s="271" t="s">
        <v>447</v>
      </c>
      <c r="C39" s="272">
        <v>1</v>
      </c>
      <c r="D39" s="272">
        <v>1500</v>
      </c>
      <c r="E39" s="273"/>
      <c r="F39" s="272">
        <f t="shared" si="2"/>
        <v>0</v>
      </c>
      <c r="G39" s="272">
        <f t="shared" si="3"/>
        <v>0</v>
      </c>
    </row>
    <row r="40" spans="1:7" ht="36" x14ac:dyDescent="0.2">
      <c r="A40" s="268">
        <v>22</v>
      </c>
      <c r="B40" s="271" t="s">
        <v>448</v>
      </c>
      <c r="C40" s="272">
        <v>1</v>
      </c>
      <c r="D40" s="272">
        <v>3000</v>
      </c>
      <c r="E40" s="273"/>
      <c r="F40" s="272">
        <f t="shared" si="2"/>
        <v>0</v>
      </c>
      <c r="G40" s="272">
        <f t="shared" si="3"/>
        <v>0</v>
      </c>
    </row>
    <row r="41" spans="1:7" ht="36" x14ac:dyDescent="0.2">
      <c r="A41" s="268">
        <v>23</v>
      </c>
      <c r="B41" s="271" t="s">
        <v>449</v>
      </c>
      <c r="C41" s="272">
        <v>1</v>
      </c>
      <c r="D41" s="272">
        <v>2000</v>
      </c>
      <c r="E41" s="273"/>
      <c r="F41" s="272">
        <f t="shared" si="2"/>
        <v>0</v>
      </c>
      <c r="G41" s="272">
        <f t="shared" si="3"/>
        <v>0</v>
      </c>
    </row>
    <row r="42" spans="1:7" ht="72" x14ac:dyDescent="0.2">
      <c r="A42" s="268">
        <v>24</v>
      </c>
      <c r="B42" s="271" t="s">
        <v>450</v>
      </c>
      <c r="C42" s="272">
        <v>1</v>
      </c>
      <c r="D42" s="272">
        <v>3000</v>
      </c>
      <c r="E42" s="273"/>
      <c r="F42" s="272">
        <f t="shared" si="2"/>
        <v>0</v>
      </c>
      <c r="G42" s="272">
        <f t="shared" si="3"/>
        <v>0</v>
      </c>
    </row>
    <row r="43" spans="1:7" ht="18" x14ac:dyDescent="0.2">
      <c r="A43" s="268">
        <v>25</v>
      </c>
      <c r="B43" s="271" t="s">
        <v>451</v>
      </c>
      <c r="C43" s="272">
        <v>1</v>
      </c>
      <c r="D43" s="272">
        <v>1000</v>
      </c>
      <c r="E43" s="273"/>
      <c r="F43" s="272">
        <f t="shared" si="2"/>
        <v>0</v>
      </c>
      <c r="G43" s="272">
        <f t="shared" si="3"/>
        <v>0</v>
      </c>
    </row>
    <row r="44" spans="1:7" ht="15.75" x14ac:dyDescent="0.2">
      <c r="A44" s="268">
        <v>26</v>
      </c>
      <c r="B44" s="269" t="s">
        <v>452</v>
      </c>
      <c r="C44" s="269"/>
      <c r="D44" s="269"/>
      <c r="E44" s="274"/>
      <c r="F44" s="269"/>
      <c r="G44" s="270"/>
    </row>
    <row r="45" spans="1:7" ht="18" x14ac:dyDescent="0.2">
      <c r="A45" s="268">
        <v>27</v>
      </c>
      <c r="B45" s="271" t="s">
        <v>453</v>
      </c>
      <c r="C45" s="272">
        <v>1</v>
      </c>
      <c r="D45" s="272">
        <v>3000</v>
      </c>
      <c r="E45" s="273"/>
      <c r="F45" s="272">
        <f t="shared" ref="F45:F67" si="4">E45*D45</f>
        <v>0</v>
      </c>
      <c r="G45" s="272">
        <f t="shared" ref="G45:G67" si="5">F45</f>
        <v>0</v>
      </c>
    </row>
    <row r="46" spans="1:7" ht="18" x14ac:dyDescent="0.2">
      <c r="A46" s="268">
        <v>28</v>
      </c>
      <c r="B46" s="271" t="s">
        <v>454</v>
      </c>
      <c r="C46" s="272">
        <v>1</v>
      </c>
      <c r="D46" s="272">
        <v>5200</v>
      </c>
      <c r="E46" s="273"/>
      <c r="F46" s="272">
        <f t="shared" si="4"/>
        <v>0</v>
      </c>
      <c r="G46" s="272">
        <f t="shared" si="5"/>
        <v>0</v>
      </c>
    </row>
    <row r="47" spans="1:7" ht="18" x14ac:dyDescent="0.2">
      <c r="A47" s="268">
        <v>29</v>
      </c>
      <c r="B47" s="271" t="s">
        <v>455</v>
      </c>
      <c r="C47" s="272">
        <v>1</v>
      </c>
      <c r="D47" s="272">
        <v>1700</v>
      </c>
      <c r="E47" s="273"/>
      <c r="F47" s="272">
        <f t="shared" si="4"/>
        <v>0</v>
      </c>
      <c r="G47" s="272">
        <f t="shared" si="5"/>
        <v>0</v>
      </c>
    </row>
    <row r="48" spans="1:7" ht="18" x14ac:dyDescent="0.2">
      <c r="A48" s="268">
        <v>30</v>
      </c>
      <c r="B48" s="271" t="s">
        <v>456</v>
      </c>
      <c r="C48" s="272">
        <v>1</v>
      </c>
      <c r="D48" s="272">
        <v>250</v>
      </c>
      <c r="E48" s="273"/>
      <c r="F48" s="272">
        <f t="shared" si="4"/>
        <v>0</v>
      </c>
      <c r="G48" s="272">
        <f t="shared" si="5"/>
        <v>0</v>
      </c>
    </row>
    <row r="49" spans="1:7" ht="18" x14ac:dyDescent="0.2">
      <c r="A49" s="268">
        <v>31</v>
      </c>
      <c r="B49" s="271" t="s">
        <v>457</v>
      </c>
      <c r="C49" s="272">
        <v>1</v>
      </c>
      <c r="D49" s="272">
        <v>100</v>
      </c>
      <c r="E49" s="273"/>
      <c r="F49" s="272">
        <f t="shared" si="4"/>
        <v>0</v>
      </c>
      <c r="G49" s="272">
        <f t="shared" si="5"/>
        <v>0</v>
      </c>
    </row>
    <row r="50" spans="1:7" ht="18" x14ac:dyDescent="0.2">
      <c r="A50" s="268">
        <v>32</v>
      </c>
      <c r="B50" s="271" t="s">
        <v>458</v>
      </c>
      <c r="C50" s="272">
        <v>3</v>
      </c>
      <c r="D50" s="272">
        <v>1500</v>
      </c>
      <c r="E50" s="273"/>
      <c r="F50" s="272">
        <f t="shared" si="4"/>
        <v>0</v>
      </c>
      <c r="G50" s="272">
        <f t="shared" si="5"/>
        <v>0</v>
      </c>
    </row>
    <row r="51" spans="1:7" ht="18" x14ac:dyDescent="0.2">
      <c r="A51" s="268">
        <v>33</v>
      </c>
      <c r="B51" s="271" t="s">
        <v>459</v>
      </c>
      <c r="C51" s="272">
        <v>3</v>
      </c>
      <c r="D51" s="272">
        <v>1100</v>
      </c>
      <c r="E51" s="273"/>
      <c r="F51" s="272">
        <f t="shared" si="4"/>
        <v>0</v>
      </c>
      <c r="G51" s="272">
        <f t="shared" si="5"/>
        <v>0</v>
      </c>
    </row>
    <row r="52" spans="1:7" ht="18" x14ac:dyDescent="0.2">
      <c r="A52" s="268">
        <v>34</v>
      </c>
      <c r="B52" s="271" t="s">
        <v>460</v>
      </c>
      <c r="C52" s="272">
        <v>3</v>
      </c>
      <c r="D52" s="272">
        <v>450</v>
      </c>
      <c r="E52" s="273"/>
      <c r="F52" s="272">
        <f t="shared" si="4"/>
        <v>0</v>
      </c>
      <c r="G52" s="272">
        <f t="shared" si="5"/>
        <v>0</v>
      </c>
    </row>
    <row r="53" spans="1:7" ht="18" x14ac:dyDescent="0.2">
      <c r="A53" s="268">
        <v>35</v>
      </c>
      <c r="B53" s="271" t="s">
        <v>461</v>
      </c>
      <c r="C53" s="272">
        <v>3</v>
      </c>
      <c r="D53" s="272">
        <v>120</v>
      </c>
      <c r="E53" s="273"/>
      <c r="F53" s="272">
        <f t="shared" si="4"/>
        <v>0</v>
      </c>
      <c r="G53" s="272">
        <f t="shared" si="5"/>
        <v>0</v>
      </c>
    </row>
    <row r="54" spans="1:7" ht="18" x14ac:dyDescent="0.2">
      <c r="A54" s="268">
        <v>36</v>
      </c>
      <c r="B54" s="271" t="s">
        <v>462</v>
      </c>
      <c r="C54" s="272">
        <v>1</v>
      </c>
      <c r="D54" s="272">
        <v>900</v>
      </c>
      <c r="E54" s="273"/>
      <c r="F54" s="272">
        <f t="shared" si="4"/>
        <v>0</v>
      </c>
      <c r="G54" s="272">
        <f t="shared" si="5"/>
        <v>0</v>
      </c>
    </row>
    <row r="55" spans="1:7" ht="18" x14ac:dyDescent="0.2">
      <c r="A55" s="268">
        <v>37</v>
      </c>
      <c r="B55" s="271" t="s">
        <v>463</v>
      </c>
      <c r="C55" s="272">
        <v>1</v>
      </c>
      <c r="D55" s="272">
        <v>2000</v>
      </c>
      <c r="E55" s="273"/>
      <c r="F55" s="272">
        <f t="shared" si="4"/>
        <v>0</v>
      </c>
      <c r="G55" s="272">
        <f t="shared" si="5"/>
        <v>0</v>
      </c>
    </row>
    <row r="56" spans="1:7" ht="18" x14ac:dyDescent="0.2">
      <c r="A56" s="268">
        <v>38</v>
      </c>
      <c r="B56" s="271" t="s">
        <v>464</v>
      </c>
      <c r="C56" s="272">
        <v>1</v>
      </c>
      <c r="D56" s="272">
        <v>3800</v>
      </c>
      <c r="E56" s="273"/>
      <c r="F56" s="272">
        <f t="shared" si="4"/>
        <v>0</v>
      </c>
      <c r="G56" s="272">
        <f t="shared" si="5"/>
        <v>0</v>
      </c>
    </row>
    <row r="57" spans="1:7" ht="18" x14ac:dyDescent="0.2">
      <c r="A57" s="268">
        <v>39</v>
      </c>
      <c r="B57" s="271" t="s">
        <v>465</v>
      </c>
      <c r="C57" s="272">
        <v>1</v>
      </c>
      <c r="D57" s="272">
        <v>2500</v>
      </c>
      <c r="E57" s="273"/>
      <c r="F57" s="272">
        <f t="shared" si="4"/>
        <v>0</v>
      </c>
      <c r="G57" s="272">
        <f t="shared" si="5"/>
        <v>0</v>
      </c>
    </row>
    <row r="58" spans="1:7" ht="18" x14ac:dyDescent="0.2">
      <c r="A58" s="268">
        <v>40</v>
      </c>
      <c r="B58" s="271" t="s">
        <v>466</v>
      </c>
      <c r="C58" s="272">
        <v>1</v>
      </c>
      <c r="D58" s="272">
        <v>1200</v>
      </c>
      <c r="E58" s="273"/>
      <c r="F58" s="272">
        <f t="shared" si="4"/>
        <v>0</v>
      </c>
      <c r="G58" s="272">
        <f t="shared" si="5"/>
        <v>0</v>
      </c>
    </row>
    <row r="59" spans="1:7" ht="18" x14ac:dyDescent="0.2">
      <c r="A59" s="268">
        <v>41</v>
      </c>
      <c r="B59" s="271" t="s">
        <v>467</v>
      </c>
      <c r="C59" s="272">
        <v>1</v>
      </c>
      <c r="D59" s="272">
        <v>4500</v>
      </c>
      <c r="E59" s="273"/>
      <c r="F59" s="272">
        <f t="shared" si="4"/>
        <v>0</v>
      </c>
      <c r="G59" s="272">
        <f t="shared" si="5"/>
        <v>0</v>
      </c>
    </row>
    <row r="60" spans="1:7" ht="18" x14ac:dyDescent="0.2">
      <c r="A60" s="268">
        <v>42</v>
      </c>
      <c r="B60" s="271" t="s">
        <v>468</v>
      </c>
      <c r="C60" s="272">
        <v>1</v>
      </c>
      <c r="D60" s="272">
        <v>5000</v>
      </c>
      <c r="E60" s="273"/>
      <c r="F60" s="272">
        <f t="shared" si="4"/>
        <v>0</v>
      </c>
      <c r="G60" s="272">
        <f t="shared" si="5"/>
        <v>0</v>
      </c>
    </row>
    <row r="61" spans="1:7" ht="18" x14ac:dyDescent="0.2">
      <c r="A61" s="268">
        <v>43</v>
      </c>
      <c r="B61" s="271" t="s">
        <v>469</v>
      </c>
      <c r="C61" s="272">
        <v>2</v>
      </c>
      <c r="D61" s="272">
        <v>1400</v>
      </c>
      <c r="E61" s="273"/>
      <c r="F61" s="272">
        <f t="shared" si="4"/>
        <v>0</v>
      </c>
      <c r="G61" s="272">
        <f t="shared" si="5"/>
        <v>0</v>
      </c>
    </row>
    <row r="62" spans="1:7" ht="18" x14ac:dyDescent="0.2">
      <c r="A62" s="268">
        <v>44</v>
      </c>
      <c r="B62" s="275" t="s">
        <v>470</v>
      </c>
      <c r="C62" s="272">
        <v>2</v>
      </c>
      <c r="D62" s="272">
        <v>265</v>
      </c>
      <c r="E62" s="273"/>
      <c r="F62" s="272">
        <f t="shared" si="4"/>
        <v>0</v>
      </c>
      <c r="G62" s="272">
        <f t="shared" si="5"/>
        <v>0</v>
      </c>
    </row>
    <row r="63" spans="1:7" ht="18" x14ac:dyDescent="0.2">
      <c r="A63" s="268">
        <v>45</v>
      </c>
      <c r="B63" s="275" t="s">
        <v>471</v>
      </c>
      <c r="C63" s="272">
        <v>2</v>
      </c>
      <c r="D63" s="272">
        <v>265</v>
      </c>
      <c r="E63" s="273"/>
      <c r="F63" s="272">
        <f t="shared" si="4"/>
        <v>0</v>
      </c>
      <c r="G63" s="272">
        <f t="shared" si="5"/>
        <v>0</v>
      </c>
    </row>
    <row r="64" spans="1:7" ht="18" x14ac:dyDescent="0.2">
      <c r="A64" s="268">
        <v>46</v>
      </c>
      <c r="B64" s="275" t="s">
        <v>472</v>
      </c>
      <c r="C64" s="272">
        <v>1</v>
      </c>
      <c r="D64" s="272">
        <v>2000</v>
      </c>
      <c r="E64" s="273"/>
      <c r="F64" s="272">
        <f t="shared" si="4"/>
        <v>0</v>
      </c>
      <c r="G64" s="272">
        <f t="shared" si="5"/>
        <v>0</v>
      </c>
    </row>
    <row r="65" spans="1:8" ht="18.75" thickBot="1" x14ac:dyDescent="0.25">
      <c r="A65" s="268">
        <v>47</v>
      </c>
      <c r="B65" s="276" t="s">
        <v>473</v>
      </c>
      <c r="C65" s="272">
        <v>1</v>
      </c>
      <c r="D65" s="272">
        <v>4000</v>
      </c>
      <c r="E65" s="273"/>
      <c r="F65" s="272">
        <f t="shared" si="4"/>
        <v>0</v>
      </c>
      <c r="G65" s="272">
        <f t="shared" si="5"/>
        <v>0</v>
      </c>
    </row>
    <row r="66" spans="1:8" s="282" customFormat="1" ht="57.75" thickBot="1" x14ac:dyDescent="0.25">
      <c r="A66" s="277">
        <v>48</v>
      </c>
      <c r="B66" s="278" t="s">
        <v>474</v>
      </c>
      <c r="C66" s="279">
        <v>1</v>
      </c>
      <c r="D66" s="272">
        <v>45000</v>
      </c>
      <c r="E66" s="273"/>
      <c r="F66" s="272">
        <f t="shared" si="4"/>
        <v>0</v>
      </c>
      <c r="G66" s="280">
        <f t="shared" si="5"/>
        <v>0</v>
      </c>
      <c r="H66" s="281" t="s">
        <v>475</v>
      </c>
    </row>
    <row r="67" spans="1:8" ht="18" x14ac:dyDescent="0.2">
      <c r="A67" s="268">
        <v>49</v>
      </c>
      <c r="B67" s="283" t="s">
        <v>476</v>
      </c>
      <c r="C67" s="272">
        <v>5</v>
      </c>
      <c r="D67" s="272">
        <v>150</v>
      </c>
      <c r="E67" s="273"/>
      <c r="F67" s="272">
        <f t="shared" si="4"/>
        <v>0</v>
      </c>
      <c r="G67" s="272">
        <f t="shared" si="5"/>
        <v>0</v>
      </c>
    </row>
    <row r="68" spans="1:8" ht="15.75" x14ac:dyDescent="0.2">
      <c r="A68" s="268">
        <v>50</v>
      </c>
      <c r="B68" s="269" t="s">
        <v>477</v>
      </c>
      <c r="C68" s="269"/>
      <c r="D68" s="269"/>
      <c r="E68" s="274"/>
      <c r="F68" s="269"/>
      <c r="G68" s="270"/>
    </row>
    <row r="69" spans="1:8" ht="18" x14ac:dyDescent="0.2">
      <c r="A69" s="268">
        <v>51</v>
      </c>
      <c r="B69" s="271" t="s">
        <v>478</v>
      </c>
      <c r="C69" s="272">
        <v>1</v>
      </c>
      <c r="D69" s="272">
        <v>450</v>
      </c>
      <c r="E69" s="273"/>
      <c r="F69" s="272">
        <f t="shared" ref="F69:F75" si="6">E69*D69</f>
        <v>0</v>
      </c>
      <c r="G69" s="272">
        <f t="shared" ref="G69:G75" si="7">F69</f>
        <v>0</v>
      </c>
    </row>
    <row r="70" spans="1:8" ht="18" x14ac:dyDescent="0.2">
      <c r="A70" s="268">
        <v>52</v>
      </c>
      <c r="B70" s="271" t="s">
        <v>479</v>
      </c>
      <c r="C70" s="272">
        <v>1</v>
      </c>
      <c r="D70" s="272">
        <v>500</v>
      </c>
      <c r="E70" s="273"/>
      <c r="F70" s="272">
        <f t="shared" si="6"/>
        <v>0</v>
      </c>
      <c r="G70" s="272">
        <f t="shared" si="7"/>
        <v>0</v>
      </c>
    </row>
    <row r="71" spans="1:8" ht="18" x14ac:dyDescent="0.2">
      <c r="A71" s="268">
        <v>53</v>
      </c>
      <c r="B71" s="271" t="s">
        <v>480</v>
      </c>
      <c r="C71" s="272">
        <v>1</v>
      </c>
      <c r="D71" s="272">
        <v>3500</v>
      </c>
      <c r="E71" s="273"/>
      <c r="F71" s="272">
        <f t="shared" si="6"/>
        <v>0</v>
      </c>
      <c r="G71" s="272">
        <f t="shared" si="7"/>
        <v>0</v>
      </c>
    </row>
    <row r="72" spans="1:8" ht="18" x14ac:dyDescent="0.2">
      <c r="A72" s="268">
        <v>54</v>
      </c>
      <c r="B72" s="271" t="s">
        <v>481</v>
      </c>
      <c r="C72" s="272">
        <v>1</v>
      </c>
      <c r="D72" s="272">
        <v>450</v>
      </c>
      <c r="E72" s="273"/>
      <c r="F72" s="272">
        <f t="shared" si="6"/>
        <v>0</v>
      </c>
      <c r="G72" s="272">
        <f t="shared" si="7"/>
        <v>0</v>
      </c>
    </row>
    <row r="73" spans="1:8" ht="18" x14ac:dyDescent="0.2">
      <c r="A73" s="268">
        <v>55</v>
      </c>
      <c r="B73" s="271" t="s">
        <v>482</v>
      </c>
      <c r="C73" s="272">
        <v>1</v>
      </c>
      <c r="D73" s="272">
        <v>12000</v>
      </c>
      <c r="E73" s="273"/>
      <c r="F73" s="272">
        <f t="shared" si="6"/>
        <v>0</v>
      </c>
      <c r="G73" s="272">
        <f t="shared" si="7"/>
        <v>0</v>
      </c>
    </row>
    <row r="74" spans="1:8" ht="18" x14ac:dyDescent="0.2">
      <c r="A74" s="268">
        <v>56</v>
      </c>
      <c r="B74" s="271" t="s">
        <v>483</v>
      </c>
      <c r="C74" s="272">
        <v>1</v>
      </c>
      <c r="D74" s="272">
        <v>1690</v>
      </c>
      <c r="E74" s="273"/>
      <c r="F74" s="272">
        <f t="shared" si="6"/>
        <v>0</v>
      </c>
      <c r="G74" s="272">
        <f t="shared" si="7"/>
        <v>0</v>
      </c>
    </row>
    <row r="75" spans="1:8" ht="18" x14ac:dyDescent="0.2">
      <c r="A75" s="268">
        <v>57</v>
      </c>
      <c r="B75" s="271" t="s">
        <v>484</v>
      </c>
      <c r="C75" s="272">
        <v>1</v>
      </c>
      <c r="D75" s="272">
        <v>7500</v>
      </c>
      <c r="E75" s="273"/>
      <c r="F75" s="272">
        <f t="shared" si="6"/>
        <v>0</v>
      </c>
      <c r="G75" s="272">
        <f t="shared" si="7"/>
        <v>0</v>
      </c>
    </row>
    <row r="76" spans="1:8" ht="15.75" x14ac:dyDescent="0.2">
      <c r="A76" s="268">
        <v>58</v>
      </c>
      <c r="B76" s="269" t="s">
        <v>485</v>
      </c>
      <c r="C76" s="269"/>
      <c r="D76" s="269"/>
      <c r="E76" s="274"/>
      <c r="F76" s="269"/>
      <c r="G76" s="270"/>
    </row>
    <row r="77" spans="1:8" ht="18" x14ac:dyDescent="0.2">
      <c r="A77" s="268">
        <v>59</v>
      </c>
      <c r="B77" s="271" t="s">
        <v>486</v>
      </c>
      <c r="C77" s="272">
        <v>1</v>
      </c>
      <c r="D77" s="272">
        <v>8500</v>
      </c>
      <c r="E77" s="273"/>
      <c r="F77" s="272">
        <f t="shared" ref="F77:F87" si="8">E77*D77</f>
        <v>0</v>
      </c>
      <c r="G77" s="272">
        <f t="shared" ref="G77:G87" si="9">F77</f>
        <v>0</v>
      </c>
    </row>
    <row r="78" spans="1:8" ht="18" x14ac:dyDescent="0.2">
      <c r="A78" s="268">
        <v>60</v>
      </c>
      <c r="B78" s="271" t="s">
        <v>487</v>
      </c>
      <c r="C78" s="272">
        <v>1</v>
      </c>
      <c r="D78" s="272">
        <v>10000</v>
      </c>
      <c r="E78" s="273"/>
      <c r="F78" s="272">
        <f t="shared" si="8"/>
        <v>0</v>
      </c>
      <c r="G78" s="272">
        <f t="shared" si="9"/>
        <v>0</v>
      </c>
    </row>
    <row r="79" spans="1:8" ht="18" x14ac:dyDescent="0.2">
      <c r="A79" s="268">
        <v>61</v>
      </c>
      <c r="B79" s="271" t="s">
        <v>488</v>
      </c>
      <c r="C79" s="272">
        <v>1</v>
      </c>
      <c r="D79" s="272">
        <v>500</v>
      </c>
      <c r="E79" s="273"/>
      <c r="F79" s="272">
        <f t="shared" si="8"/>
        <v>0</v>
      </c>
      <c r="G79" s="272">
        <f t="shared" si="9"/>
        <v>0</v>
      </c>
    </row>
    <row r="80" spans="1:8" ht="18" x14ac:dyDescent="0.2">
      <c r="A80" s="268">
        <v>62</v>
      </c>
      <c r="B80" s="271" t="s">
        <v>489</v>
      </c>
      <c r="C80" s="272">
        <v>1</v>
      </c>
      <c r="D80" s="272">
        <v>8500</v>
      </c>
      <c r="E80" s="273"/>
      <c r="F80" s="272">
        <f t="shared" si="8"/>
        <v>0</v>
      </c>
      <c r="G80" s="272">
        <f t="shared" si="9"/>
        <v>0</v>
      </c>
    </row>
    <row r="81" spans="1:7" ht="18" x14ac:dyDescent="0.2">
      <c r="A81" s="268">
        <v>63</v>
      </c>
      <c r="B81" s="271" t="s">
        <v>490</v>
      </c>
      <c r="C81" s="272">
        <v>1</v>
      </c>
      <c r="D81" s="272">
        <v>10000</v>
      </c>
      <c r="E81" s="273"/>
      <c r="F81" s="272">
        <f t="shared" si="8"/>
        <v>0</v>
      </c>
      <c r="G81" s="272">
        <f t="shared" si="9"/>
        <v>0</v>
      </c>
    </row>
    <row r="82" spans="1:7" ht="18" x14ac:dyDescent="0.2">
      <c r="A82" s="268">
        <v>64</v>
      </c>
      <c r="B82" s="271" t="s">
        <v>491</v>
      </c>
      <c r="C82" s="272">
        <v>1</v>
      </c>
      <c r="D82" s="272">
        <v>6500</v>
      </c>
      <c r="E82" s="273"/>
      <c r="F82" s="272">
        <f t="shared" si="8"/>
        <v>0</v>
      </c>
      <c r="G82" s="272">
        <f t="shared" si="9"/>
        <v>0</v>
      </c>
    </row>
    <row r="83" spans="1:7" ht="18" x14ac:dyDescent="0.2">
      <c r="A83" s="268">
        <v>65</v>
      </c>
      <c r="B83" s="271" t="s">
        <v>492</v>
      </c>
      <c r="C83" s="272">
        <v>1</v>
      </c>
      <c r="D83" s="272">
        <v>200</v>
      </c>
      <c r="E83" s="273"/>
      <c r="F83" s="272">
        <f t="shared" si="8"/>
        <v>0</v>
      </c>
      <c r="G83" s="272">
        <f t="shared" si="9"/>
        <v>0</v>
      </c>
    </row>
    <row r="84" spans="1:7" ht="18" x14ac:dyDescent="0.2">
      <c r="A84" s="268">
        <v>66</v>
      </c>
      <c r="B84" s="271" t="s">
        <v>493</v>
      </c>
      <c r="C84" s="272">
        <v>8</v>
      </c>
      <c r="D84" s="272">
        <v>250</v>
      </c>
      <c r="E84" s="273"/>
      <c r="F84" s="272">
        <f t="shared" si="8"/>
        <v>0</v>
      </c>
      <c r="G84" s="272">
        <f t="shared" si="9"/>
        <v>0</v>
      </c>
    </row>
    <row r="85" spans="1:7" ht="18" x14ac:dyDescent="0.2">
      <c r="A85" s="268">
        <v>67</v>
      </c>
      <c r="B85" s="271" t="s">
        <v>494</v>
      </c>
      <c r="C85" s="272">
        <v>1</v>
      </c>
      <c r="D85" s="272">
        <v>2500</v>
      </c>
      <c r="E85" s="273"/>
      <c r="F85" s="272">
        <f t="shared" si="8"/>
        <v>0</v>
      </c>
      <c r="G85" s="272">
        <f t="shared" si="9"/>
        <v>0</v>
      </c>
    </row>
    <row r="86" spans="1:7" ht="18" x14ac:dyDescent="0.2">
      <c r="A86" s="268">
        <v>68</v>
      </c>
      <c r="B86" s="271" t="s">
        <v>495</v>
      </c>
      <c r="C86" s="272">
        <v>1</v>
      </c>
      <c r="D86" s="272">
        <v>2000</v>
      </c>
      <c r="E86" s="273"/>
      <c r="F86" s="272">
        <f t="shared" si="8"/>
        <v>0</v>
      </c>
      <c r="G86" s="272">
        <f t="shared" si="9"/>
        <v>0</v>
      </c>
    </row>
    <row r="87" spans="1:7" ht="18" x14ac:dyDescent="0.2">
      <c r="A87" s="268">
        <v>69</v>
      </c>
      <c r="B87" s="271" t="s">
        <v>496</v>
      </c>
      <c r="C87" s="272">
        <v>1</v>
      </c>
      <c r="D87" s="272">
        <v>5000</v>
      </c>
      <c r="E87" s="273"/>
      <c r="F87" s="272">
        <f t="shared" si="8"/>
        <v>0</v>
      </c>
      <c r="G87" s="272">
        <f t="shared" si="9"/>
        <v>0</v>
      </c>
    </row>
    <row r="88" spans="1:7" ht="15.75" x14ac:dyDescent="0.2">
      <c r="A88" s="268">
        <v>70</v>
      </c>
      <c r="B88" s="269" t="s">
        <v>497</v>
      </c>
      <c r="C88" s="269"/>
      <c r="D88" s="269"/>
      <c r="E88" s="274"/>
      <c r="F88" s="269"/>
      <c r="G88" s="270"/>
    </row>
    <row r="89" spans="1:7" ht="18" x14ac:dyDescent="0.2">
      <c r="A89" s="268">
        <v>71</v>
      </c>
      <c r="B89" s="271" t="s">
        <v>498</v>
      </c>
      <c r="C89" s="272">
        <v>1</v>
      </c>
      <c r="D89" s="272">
        <v>450</v>
      </c>
      <c r="E89" s="273"/>
      <c r="F89" s="272">
        <f t="shared" ref="F89:F95" si="10">E89*D89</f>
        <v>0</v>
      </c>
      <c r="G89" s="272">
        <f t="shared" ref="G89:G95" si="11">F89</f>
        <v>0</v>
      </c>
    </row>
    <row r="90" spans="1:7" ht="18" x14ac:dyDescent="0.2">
      <c r="A90" s="268">
        <v>72</v>
      </c>
      <c r="B90" s="271" t="s">
        <v>499</v>
      </c>
      <c r="C90" s="272">
        <v>1</v>
      </c>
      <c r="D90" s="272">
        <v>3000</v>
      </c>
      <c r="E90" s="273"/>
      <c r="F90" s="272">
        <f t="shared" si="10"/>
        <v>0</v>
      </c>
      <c r="G90" s="272">
        <f t="shared" si="11"/>
        <v>0</v>
      </c>
    </row>
    <row r="91" spans="1:7" ht="18" x14ac:dyDescent="0.2">
      <c r="A91" s="268">
        <v>73</v>
      </c>
      <c r="B91" s="271" t="s">
        <v>500</v>
      </c>
      <c r="C91" s="272">
        <v>1</v>
      </c>
      <c r="D91" s="272">
        <v>3500</v>
      </c>
      <c r="E91" s="273"/>
      <c r="F91" s="272">
        <f t="shared" si="10"/>
        <v>0</v>
      </c>
      <c r="G91" s="272">
        <f t="shared" si="11"/>
        <v>0</v>
      </c>
    </row>
    <row r="92" spans="1:7" ht="18" x14ac:dyDescent="0.2">
      <c r="A92" s="268">
        <v>74</v>
      </c>
      <c r="B92" s="271" t="s">
        <v>501</v>
      </c>
      <c r="C92" s="272">
        <v>1</v>
      </c>
      <c r="D92" s="272">
        <v>3500</v>
      </c>
      <c r="E92" s="273"/>
      <c r="F92" s="272">
        <f t="shared" si="10"/>
        <v>0</v>
      </c>
      <c r="G92" s="272">
        <f t="shared" si="11"/>
        <v>0</v>
      </c>
    </row>
    <row r="93" spans="1:7" ht="18" x14ac:dyDescent="0.2">
      <c r="A93" s="268">
        <v>75</v>
      </c>
      <c r="B93" s="271" t="s">
        <v>502</v>
      </c>
      <c r="C93" s="272">
        <v>1</v>
      </c>
      <c r="D93" s="272">
        <v>3500</v>
      </c>
      <c r="E93" s="273"/>
      <c r="F93" s="272">
        <f t="shared" si="10"/>
        <v>0</v>
      </c>
      <c r="G93" s="272">
        <f t="shared" si="11"/>
        <v>0</v>
      </c>
    </row>
    <row r="94" spans="1:7" ht="18" x14ac:dyDescent="0.2">
      <c r="A94" s="268">
        <v>76</v>
      </c>
      <c r="B94" s="271" t="s">
        <v>503</v>
      </c>
      <c r="C94" s="272">
        <v>1</v>
      </c>
      <c r="D94" s="272">
        <v>2000</v>
      </c>
      <c r="E94" s="273"/>
      <c r="F94" s="272">
        <f t="shared" si="10"/>
        <v>0</v>
      </c>
      <c r="G94" s="272">
        <f t="shared" si="11"/>
        <v>0</v>
      </c>
    </row>
    <row r="95" spans="1:7" ht="36" x14ac:dyDescent="0.2">
      <c r="A95" s="268">
        <v>77</v>
      </c>
      <c r="B95" s="271" t="s">
        <v>504</v>
      </c>
      <c r="C95" s="272">
        <v>1</v>
      </c>
      <c r="D95" s="272">
        <v>1200</v>
      </c>
      <c r="E95" s="273"/>
      <c r="F95" s="272">
        <f t="shared" si="10"/>
        <v>0</v>
      </c>
      <c r="G95" s="272">
        <f t="shared" si="11"/>
        <v>0</v>
      </c>
    </row>
    <row r="96" spans="1:7" ht="15.75" x14ac:dyDescent="0.2">
      <c r="A96" s="268">
        <v>78</v>
      </c>
      <c r="B96" s="269" t="s">
        <v>505</v>
      </c>
      <c r="C96" s="269"/>
      <c r="D96" s="269"/>
      <c r="E96" s="274"/>
      <c r="F96" s="269"/>
      <c r="G96" s="270"/>
    </row>
    <row r="97" spans="1:7" ht="18" x14ac:dyDescent="0.2">
      <c r="A97" s="268">
        <v>79</v>
      </c>
      <c r="B97" s="271" t="s">
        <v>506</v>
      </c>
      <c r="C97" s="272">
        <v>1</v>
      </c>
      <c r="D97" s="272">
        <v>2000</v>
      </c>
      <c r="E97" s="273"/>
      <c r="F97" s="272">
        <f t="shared" ref="F97:F102" si="12">E97*D97</f>
        <v>0</v>
      </c>
      <c r="G97" s="272">
        <f t="shared" ref="G97:G102" si="13">F97</f>
        <v>0</v>
      </c>
    </row>
    <row r="98" spans="1:7" ht="36" x14ac:dyDescent="0.2">
      <c r="A98" s="268">
        <v>80</v>
      </c>
      <c r="B98" s="271" t="s">
        <v>507</v>
      </c>
      <c r="C98" s="272">
        <v>1</v>
      </c>
      <c r="D98" s="272">
        <v>2500</v>
      </c>
      <c r="E98" s="273"/>
      <c r="F98" s="272">
        <f t="shared" si="12"/>
        <v>0</v>
      </c>
      <c r="G98" s="272">
        <f t="shared" si="13"/>
        <v>0</v>
      </c>
    </row>
    <row r="99" spans="1:7" ht="18" x14ac:dyDescent="0.2">
      <c r="A99" s="268">
        <v>81</v>
      </c>
      <c r="B99" s="271" t="s">
        <v>508</v>
      </c>
      <c r="C99" s="272">
        <v>4</v>
      </c>
      <c r="D99" s="272">
        <v>50</v>
      </c>
      <c r="E99" s="273"/>
      <c r="F99" s="272">
        <f t="shared" si="12"/>
        <v>0</v>
      </c>
      <c r="G99" s="272">
        <f t="shared" si="13"/>
        <v>0</v>
      </c>
    </row>
    <row r="100" spans="1:7" ht="18" x14ac:dyDescent="0.2">
      <c r="A100" s="268">
        <v>82</v>
      </c>
      <c r="B100" s="271" t="s">
        <v>509</v>
      </c>
      <c r="C100" s="272">
        <v>1</v>
      </c>
      <c r="D100" s="272">
        <v>900</v>
      </c>
      <c r="E100" s="273"/>
      <c r="F100" s="272">
        <f t="shared" si="12"/>
        <v>0</v>
      </c>
      <c r="G100" s="272">
        <f t="shared" si="13"/>
        <v>0</v>
      </c>
    </row>
    <row r="101" spans="1:7" ht="18" x14ac:dyDescent="0.2">
      <c r="A101" s="268">
        <v>83</v>
      </c>
      <c r="B101" s="271" t="s">
        <v>510</v>
      </c>
      <c r="C101" s="272">
        <v>1</v>
      </c>
      <c r="D101" s="272">
        <v>6500</v>
      </c>
      <c r="E101" s="273"/>
      <c r="F101" s="272">
        <f t="shared" si="12"/>
        <v>0</v>
      </c>
      <c r="G101" s="272">
        <f t="shared" si="13"/>
        <v>0</v>
      </c>
    </row>
    <row r="102" spans="1:7" ht="18" x14ac:dyDescent="0.2">
      <c r="A102" s="268">
        <v>84</v>
      </c>
      <c r="B102" s="271" t="s">
        <v>511</v>
      </c>
      <c r="C102" s="272">
        <v>1</v>
      </c>
      <c r="D102" s="272">
        <v>450</v>
      </c>
      <c r="E102" s="273"/>
      <c r="F102" s="272">
        <f t="shared" si="12"/>
        <v>0</v>
      </c>
      <c r="G102" s="272">
        <f t="shared" si="13"/>
        <v>0</v>
      </c>
    </row>
    <row r="103" spans="1:7" ht="15.75" x14ac:dyDescent="0.2">
      <c r="A103" s="268">
        <v>85</v>
      </c>
      <c r="B103" s="269" t="s">
        <v>512</v>
      </c>
      <c r="C103" s="269"/>
      <c r="D103" s="269"/>
      <c r="E103" s="274"/>
      <c r="F103" s="269"/>
      <c r="G103" s="270"/>
    </row>
    <row r="104" spans="1:7" ht="36" x14ac:dyDescent="0.2">
      <c r="A104" s="268">
        <v>86</v>
      </c>
      <c r="B104" s="271" t="s">
        <v>513</v>
      </c>
      <c r="C104" s="272">
        <v>1</v>
      </c>
      <c r="D104" s="272">
        <v>3000</v>
      </c>
      <c r="E104" s="273"/>
      <c r="F104" s="272">
        <f t="shared" ref="F104:F105" si="14">E104*D104</f>
        <v>0</v>
      </c>
      <c r="G104" s="272">
        <f t="shared" ref="G104:G105" si="15">F104</f>
        <v>0</v>
      </c>
    </row>
    <row r="105" spans="1:7" ht="18" x14ac:dyDescent="0.2">
      <c r="A105" s="268">
        <v>87</v>
      </c>
      <c r="B105" s="271" t="s">
        <v>514</v>
      </c>
      <c r="C105" s="272">
        <v>1</v>
      </c>
      <c r="D105" s="272">
        <v>1500</v>
      </c>
      <c r="E105" s="273"/>
      <c r="F105" s="272">
        <f t="shared" si="14"/>
        <v>0</v>
      </c>
      <c r="G105" s="272">
        <f t="shared" si="15"/>
        <v>0</v>
      </c>
    </row>
    <row r="106" spans="1:7" s="259" customFormat="1" ht="18.75" thickBot="1" x14ac:dyDescent="0.25">
      <c r="A106" s="284"/>
      <c r="B106" s="285" t="s">
        <v>74</v>
      </c>
      <c r="C106" s="284"/>
      <c r="D106" s="284"/>
      <c r="E106" s="284"/>
      <c r="F106" s="284">
        <f>SUM(F19:F105)</f>
        <v>0</v>
      </c>
      <c r="G106" s="284">
        <f>SUM(G19:G105)</f>
        <v>0</v>
      </c>
    </row>
    <row r="107" spans="1:7" ht="75.75" thickBot="1" x14ac:dyDescent="0.25">
      <c r="F107" s="288" t="s">
        <v>317</v>
      </c>
      <c r="G107" s="288" t="s">
        <v>318</v>
      </c>
    </row>
  </sheetData>
  <sheetProtection algorithmName="SHA-512" hashValue="2q9VSrFFqQ7h5MeltGb1qU+eqcBXYGJEgyplR3QVm++1w7ltIihEWML/yoTMh8nsDclAGyHCzG72cEOIXFNbww==" saltValue="FU/eSRrG6czTUXtQ454S4g==" spinCount="100000" sheet="1" objects="1" scenarios="1"/>
  <mergeCells count="9">
    <mergeCell ref="B11:F11"/>
    <mergeCell ref="B12:F12"/>
    <mergeCell ref="B13:F13"/>
    <mergeCell ref="A15:G15"/>
    <mergeCell ref="B5:F5"/>
    <mergeCell ref="B6:F6"/>
    <mergeCell ref="B7:F7"/>
    <mergeCell ref="B8:F8"/>
    <mergeCell ref="B10:F10"/>
  </mergeCells>
  <pageMargins left="0.70866141732283472" right="0.70866141732283472" top="0.74803149606299213" bottom="0.74803149606299213" header="0.31496062992125984" footer="0.31496062992125984"/>
  <pageSetup paperSize="9" scale="76" fitToHeight="0" orientation="portrait" verticalDpi="0" r:id="rId1"/>
  <headerFooter>
    <oddHeader>&amp;C&amp;"-,מודגש"&amp;14&amp;A</oddHeader>
    <oddFooter>עמוד &amp;P מתוך &amp;N</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מסמך" ma:contentTypeID="0x01010053341AECA9AC4D16BEBCB25A3AF69283" ma:contentTypeVersion="1" ma:contentTypeDescription="צור מסמך חדש." ma:contentTypeScope="" ma:versionID="28fb3e67608af3ded7869f15c8e80614">
  <xsd:schema xmlns:xsd="http://www.w3.org/2001/XMLSchema" xmlns:xs="http://www.w3.org/2001/XMLSchema" xmlns:p="http://schemas.microsoft.com/office/2006/metadata/properties" xmlns:ns1="http://schemas.microsoft.com/sharepoint/v3" targetNamespace="http://schemas.microsoft.com/office/2006/metadata/properties" ma:root="true" ma:fieldsID="08da46b6ae811ef844734bd8bf08ae2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מתזמן תאריך התחלה" ma:description="" ma:internalName="PublishingStartDate">
      <xsd:simpleType>
        <xsd:restriction base="dms:Unknown"/>
      </xsd:simpleType>
    </xsd:element>
    <xsd:element name="PublishingExpirationDate" ma:index="9" nillable="true" ma:displayName="מתזמן תאריך סיום"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9963A4-DA3B-4997-9559-9B0D5BA51065}">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B81B6BBE-62A9-4532-9D74-C5E2CF9310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15</vt:i4>
      </vt:variant>
      <vt:variant>
        <vt:lpstr>טווחים בעלי שם</vt:lpstr>
      </vt:variant>
      <vt:variant>
        <vt:i4>25</vt:i4>
      </vt:variant>
    </vt:vector>
  </HeadingPairs>
  <TitlesOfParts>
    <vt:vector size="40" baseType="lpstr">
      <vt:lpstr>מבוא</vt:lpstr>
      <vt:lpstr>שאלון</vt:lpstr>
      <vt:lpstr>הנחיות</vt:lpstr>
      <vt:lpstr>ריכוז תקציב</vt:lpstr>
      <vt:lpstr>ציוד כללי</vt:lpstr>
      <vt:lpstr>טבלה מרכזת תקן מקור</vt:lpstr>
      <vt:lpstr>הנגשת ראייה</vt:lpstr>
      <vt:lpstr>הנגשת שמע</vt:lpstr>
      <vt:lpstr>ריפוי בעיסוק ופיזיותרפיה</vt:lpstr>
      <vt:lpstr>חדר סנוזלן</vt:lpstr>
      <vt:lpstr>חממה טיפולית</vt:lpstr>
      <vt:lpstr>חוגים</vt:lpstr>
      <vt:lpstr>עם הפנים לקהילה</vt:lpstr>
      <vt:lpstr>שימור שיפור ופנאי</vt:lpstr>
      <vt:lpstr>תוספות מיוחדות</vt:lpstr>
      <vt:lpstr>מבוא!_MailOriginal</vt:lpstr>
      <vt:lpstr>'הנגשת ראייה'!WPrint_Area_W</vt:lpstr>
      <vt:lpstr>'הנגשת שמע'!WPrint_Area_W</vt:lpstr>
      <vt:lpstr>הנחיות!WPrint_Area_W</vt:lpstr>
      <vt:lpstr>'חדר סנוזלן'!WPrint_Area_W</vt:lpstr>
      <vt:lpstr>חוגים!WPrint_Area_W</vt:lpstr>
      <vt:lpstr>'חממה טיפולית'!WPrint_Area_W</vt:lpstr>
      <vt:lpstr>מבוא!WPrint_Area_W</vt:lpstr>
      <vt:lpstr>'עם הפנים לקהילה'!WPrint_Area_W</vt:lpstr>
      <vt:lpstr>'ציוד כללי'!WPrint_Area_W</vt:lpstr>
      <vt:lpstr>'ריכוז תקציב'!WPrint_Area_W</vt:lpstr>
      <vt:lpstr>'ריפוי בעיסוק ופיזיותרפיה'!WPrint_Area_W</vt:lpstr>
      <vt:lpstr>שאלון!WPrint_Area_W</vt:lpstr>
      <vt:lpstr>'שימור שיפור ופנאי'!WPrint_Area_W</vt:lpstr>
      <vt:lpstr>'תוספות מיוחדות'!WPrint_Area_W</vt:lpstr>
      <vt:lpstr>'הנגשת ראייה'!WPrint_TitlesW</vt:lpstr>
      <vt:lpstr>'הנגשת שמע'!WPrint_TitlesW</vt:lpstr>
      <vt:lpstr>'חדר סנוזלן'!WPrint_TitlesW</vt:lpstr>
      <vt:lpstr>חוגים!WPrint_TitlesW</vt:lpstr>
      <vt:lpstr>'חממה טיפולית'!WPrint_TitlesW</vt:lpstr>
      <vt:lpstr>'עם הפנים לקהילה'!WPrint_TitlesW</vt:lpstr>
      <vt:lpstr>'ציוד כללי'!WPrint_TitlesW</vt:lpstr>
      <vt:lpstr>'ריפוי בעיסוק ופיזיותרפיה'!WPrint_TitlesW</vt:lpstr>
      <vt:lpstr>'שימור שיפור ופנאי'!WPrint_TitlesW</vt:lpstr>
      <vt:lpstr>'תוספות מיוחדות'!WPrint_TitlesW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MosheGreen</dc:creator>
  <cp:keywords/>
  <dc:description/>
  <cp:lastModifiedBy>הילה ידיד-ברזילי</cp:lastModifiedBy>
  <cp:revision/>
  <dcterms:created xsi:type="dcterms:W3CDTF">2009-11-25T09:10:09Z</dcterms:created>
  <dcterms:modified xsi:type="dcterms:W3CDTF">2023-08-28T13:12:58Z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חשבון מערכת</vt:lpwstr>
  </property>
  <property fmtid="{D5CDD505-2E9C-101B-9397-08002B2CF9AE}" pid="3" name="xd_Signature">
    <vt:lpwstr/>
  </property>
  <property fmtid="{D5CDD505-2E9C-101B-9397-08002B2CF9AE}" pid="4" name="Order">
    <vt:r8>4100</vt:r8>
  </property>
  <property fmtid="{D5CDD505-2E9C-101B-9397-08002B2CF9AE}" pid="5" name="TemplateUrl">
    <vt:lpwstr/>
  </property>
  <property fmtid="{D5CDD505-2E9C-101B-9397-08002B2CF9AE}" pid="6" name="xd_ProgID">
    <vt:lpwstr/>
  </property>
  <property fmtid="{D5CDD505-2E9C-101B-9397-08002B2CF9AE}" pid="7" name="PublishingStartDate">
    <vt:lpwstr/>
  </property>
  <property fmtid="{D5CDD505-2E9C-101B-9397-08002B2CF9AE}" pid="8" name="PublishingExpirationDate">
    <vt:lpwstr/>
  </property>
  <property fmtid="{D5CDD505-2E9C-101B-9397-08002B2CF9AE}" pid="9" name="display_urn:schemas-microsoft-com:office:office#Author">
    <vt:lpwstr>חשבון מערכת</vt:lpwstr>
  </property>
  <property fmtid="{D5CDD505-2E9C-101B-9397-08002B2CF9AE}" pid="10" name="_NewReviewCycle">
    <vt:lpwstr/>
  </property>
  <property fmtid="{D5CDD505-2E9C-101B-9397-08002B2CF9AE}" pid="11" name="ContentTypeId">
    <vt:lpwstr>0x01010053341AECA9AC4D16BEBCB25A3AF69283</vt:lpwstr>
  </property>
  <property fmtid="{D5CDD505-2E9C-101B-9397-08002B2CF9AE}" pid="12" name="_SourceUrl">
    <vt:lpwstr/>
  </property>
  <property fmtid="{D5CDD505-2E9C-101B-9397-08002B2CF9AE}" pid="13" name="_SharedFileIndex">
    <vt:lpwstr/>
  </property>
</Properties>
</file>