
<file path=[Content_Types].xml><?xml version="1.0" encoding="utf-8"?>
<Types xmlns="http://schemas.openxmlformats.org/package/2006/content-types">
  <Default Extension="bin" ContentType="application/vnd.openxmlformats-officedocument.spreadsheetml.printerSettings"/>
  <Default Extension="png" ContentType="image/png"/>
  <Default Extension="jfif" ContentType="image/jpe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חוברת_עבודה_זו" hidePivotFieldList="1"/>
  <mc:AlternateContent xmlns:mc="http://schemas.openxmlformats.org/markup-compatibility/2006">
    <mc:Choice Requires="x15">
      <x15ac:absPath xmlns:x15ac="http://schemas.microsoft.com/office/spreadsheetml/2010/11/ac" url="\\nioifs1\FolderRedirect\SHIRANIS\Documents\"/>
    </mc:Choice>
  </mc:AlternateContent>
  <workbookProtection workbookAlgorithmName="SHA-512" workbookHashValue="cbA62PNVQ431feE/IBECsFL+IO4S+kHlLkQ6fEl3T//VWnGSuh2sXLl2qLjPfLnWtFWtDyok3G8GWjtU2EEScQ==" workbookSaltValue="vlzrZPeH5QQEaOT4EgO4aA==" workbookSpinCount="100000" lockStructure="1"/>
  <bookViews>
    <workbookView xWindow="0" yWindow="0" windowWidth="23040" windowHeight="9225"/>
  </bookViews>
  <sheets>
    <sheet name="מבוא" sheetId="27" r:id="rId1"/>
    <sheet name="שאלון" sheetId="36" r:id="rId2"/>
    <sheet name="ריכוז תקציב" sheetId="42" r:id="rId3"/>
    <sheet name="ציוד כללי" sheetId="38" r:id="rId4"/>
    <sheet name="הנגשת ראייה" sheetId="35" r:id="rId5"/>
    <sheet name="הנגשת שמע" sheetId="26" r:id="rId6"/>
    <sheet name="ריפוי בעיסוק ופיזיותרפיה" sheetId="28" r:id="rId7"/>
    <sheet name="חדר סנוזלן" sheetId="29" r:id="rId8"/>
    <sheet name="חממה טיפולית" sheetId="30" r:id="rId9"/>
    <sheet name="חוגים" sheetId="33" r:id="rId10"/>
    <sheet name="עם הפנים לקהילה" sheetId="45" r:id="rId11"/>
    <sheet name="שימור שיפור ופנאי" sheetId="34" r:id="rId12"/>
    <sheet name="תוספות מיוחדות" sheetId="44" r:id="rId13"/>
  </sheets>
  <definedNames>
    <definedName name="_xlnm._FilterDatabase" localSheetId="4" hidden="1">'הנגשת ראייה'!#REF!</definedName>
    <definedName name="_xlnm._FilterDatabase" localSheetId="10" hidden="1">'עם הפנים לקהילה'!$B$14:$C$24</definedName>
    <definedName name="_xlnm._FilterDatabase" localSheetId="3" hidden="1">'ציוד כללי'!$B$10:$C$201</definedName>
    <definedName name="_xlnm._FilterDatabase" localSheetId="6" hidden="1">'ריפוי בעיסוק ופיזיותרפיה'!$B$17:$D$105</definedName>
    <definedName name="_MailOriginal" localSheetId="0">מבוא!$B$2</definedName>
    <definedName name="_xlnm.Print_Area" localSheetId="4">'הנגשת ראייה'!$A$15:$F$36</definedName>
    <definedName name="_xlnm.Print_Area" localSheetId="5">'הנגשת שמע'!$A$14:$F$31</definedName>
    <definedName name="_xlnm.Print_Area" localSheetId="7">'חדר סנוזלן'!$A$16:$G$46</definedName>
    <definedName name="_xlnm.Print_Area" localSheetId="9">חוגים!$A$11:$F$23</definedName>
    <definedName name="_xlnm.Print_Area" localSheetId="8">'חממה טיפולית'!$A$16:$F$40</definedName>
    <definedName name="_xlnm.Print_Area" localSheetId="0">מבוא!$A$4:$B$38</definedName>
    <definedName name="_xlnm.Print_Area" localSheetId="10">'עם הפנים לקהילה'!$A$12:$G$26</definedName>
    <definedName name="_xlnm.Print_Area" localSheetId="3">'ציוד כללי'!$L$6:$S$201</definedName>
    <definedName name="_xlnm.Print_Area" localSheetId="2">'ריכוז תקציב'!$B$1:$F$32</definedName>
    <definedName name="_xlnm.Print_Area" localSheetId="6">'ריפוי בעיסוק ופיזיותרפיה'!$A$15:$G$107</definedName>
    <definedName name="_xlnm.Print_Area" localSheetId="1">שאלון!#REF!</definedName>
    <definedName name="_xlnm.Print_Area" localSheetId="11">'שימור שיפור ופנאי'!$A$12:$G$70</definedName>
    <definedName name="_xlnm.Print_Area" localSheetId="12">'תוספות מיוחדות'!$A$5:$K$22</definedName>
    <definedName name="_xlnm.Print_Titles" localSheetId="4">'הנגשת ראייה'!$17:$17</definedName>
    <definedName name="_xlnm.Print_Titles" localSheetId="5">'הנגשת שמע'!$16:$16</definedName>
    <definedName name="_xlnm.Print_Titles" localSheetId="7">'חדר סנוזלן'!$18:$18</definedName>
    <definedName name="_xlnm.Print_Titles" localSheetId="9">חוגים!$13:$13</definedName>
    <definedName name="_xlnm.Print_Titles" localSheetId="8">'חממה טיפולית'!$18:$18</definedName>
    <definedName name="_xlnm.Print_Titles" localSheetId="10">'עם הפנים לקהילה'!$14:$14</definedName>
    <definedName name="_xlnm.Print_Titles" localSheetId="3">'ציוד כללי'!$9:$10</definedName>
    <definedName name="_xlnm.Print_Titles" localSheetId="6">'ריפוי בעיסוק ופיזיותרפיה'!$17:$17</definedName>
    <definedName name="_xlnm.Print_Titles" localSheetId="11">'שימור שיפור ופנאי'!$22:$22</definedName>
    <definedName name="_xlnm.Print_Titles" localSheetId="12">'תוספות מיוחדות'!$7:$7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6" l="1"/>
  <c r="O11" i="38"/>
  <c r="P11" i="38" s="1"/>
  <c r="O6" i="38"/>
  <c r="F3" i="42"/>
  <c r="C3" i="42"/>
  <c r="D4" i="38"/>
  <c r="J4" i="38"/>
  <c r="P4" i="38"/>
  <c r="O196" i="38"/>
  <c r="O200" i="38"/>
  <c r="P200" i="38" s="1"/>
  <c r="P196" i="38"/>
  <c r="H6" i="38" l="1"/>
  <c r="E20" i="33" l="1"/>
  <c r="F20" i="33"/>
  <c r="E21" i="33"/>
  <c r="F21" i="33"/>
  <c r="L10" i="38"/>
  <c r="C20" i="30" l="1"/>
  <c r="C21" i="30"/>
  <c r="C22" i="30"/>
  <c r="C23" i="30"/>
  <c r="C24" i="30"/>
  <c r="C25" i="30"/>
  <c r="C26" i="30"/>
  <c r="C27" i="30"/>
  <c r="C28" i="30"/>
  <c r="C29" i="30"/>
  <c r="C30" i="30"/>
  <c r="C31" i="30"/>
  <c r="C32" i="30"/>
  <c r="C33" i="30"/>
  <c r="C34" i="30"/>
  <c r="C35" i="30"/>
  <c r="C36" i="30"/>
  <c r="C37" i="30"/>
  <c r="C38" i="30"/>
  <c r="C19" i="30"/>
  <c r="F18" i="26"/>
  <c r="E19" i="26"/>
  <c r="F19" i="26" s="1"/>
  <c r="E20" i="26"/>
  <c r="F20" i="26" s="1"/>
  <c r="E21" i="26"/>
  <c r="F21" i="26" s="1"/>
  <c r="E22" i="26"/>
  <c r="F22" i="26" s="1"/>
  <c r="E23" i="26"/>
  <c r="F23" i="26" s="1"/>
  <c r="E24" i="26"/>
  <c r="F24" i="26" s="1"/>
  <c r="E25" i="26"/>
  <c r="F25" i="26" s="1"/>
  <c r="E26" i="26"/>
  <c r="F26" i="26" s="1"/>
  <c r="E27" i="26"/>
  <c r="F27" i="26" s="1"/>
  <c r="E28" i="26"/>
  <c r="F28" i="26" s="1"/>
  <c r="E29" i="26"/>
  <c r="F29" i="26" s="1"/>
  <c r="E15" i="33"/>
  <c r="E16" i="33"/>
  <c r="F16" i="33" s="1"/>
  <c r="E17" i="33"/>
  <c r="E18" i="33"/>
  <c r="E19" i="33"/>
  <c r="E14" i="33"/>
  <c r="F14" i="33" s="1"/>
  <c r="F24" i="34"/>
  <c r="G24" i="34" s="1"/>
  <c r="F25" i="34"/>
  <c r="G25" i="34" s="1"/>
  <c r="F26" i="34"/>
  <c r="G26" i="34" s="1"/>
  <c r="F27" i="34"/>
  <c r="G27" i="34" s="1"/>
  <c r="F28" i="34"/>
  <c r="G28" i="34" s="1"/>
  <c r="F29" i="34"/>
  <c r="G29" i="34" s="1"/>
  <c r="F30" i="34"/>
  <c r="G30" i="34" s="1"/>
  <c r="F31" i="34"/>
  <c r="G31" i="34" s="1"/>
  <c r="F19" i="35"/>
  <c r="F20" i="35"/>
  <c r="F29" i="35"/>
  <c r="F30" i="35"/>
  <c r="F31" i="35"/>
  <c r="F32" i="35"/>
  <c r="F33" i="35"/>
  <c r="F34" i="35"/>
  <c r="E16" i="45"/>
  <c r="F16" i="45" s="1"/>
  <c r="E17" i="45"/>
  <c r="F17" i="45" s="1"/>
  <c r="E18" i="45"/>
  <c r="F18" i="45" s="1"/>
  <c r="E19" i="45"/>
  <c r="F19" i="45" s="1"/>
  <c r="E20" i="45"/>
  <c r="F20" i="45" s="1"/>
  <c r="E21" i="45"/>
  <c r="F21" i="45" s="1"/>
  <c r="E22" i="45"/>
  <c r="F22" i="45" s="1"/>
  <c r="E23" i="45"/>
  <c r="F23" i="45" s="1"/>
  <c r="E24" i="45"/>
  <c r="F24" i="45" s="1"/>
  <c r="E15" i="45"/>
  <c r="F18" i="35"/>
  <c r="F15" i="33"/>
  <c r="F17" i="33"/>
  <c r="F18" i="33"/>
  <c r="F19" i="33"/>
  <c r="C8" i="44"/>
  <c r="F22" i="33" l="1"/>
  <c r="F26" i="42" s="1"/>
  <c r="F15" i="45"/>
  <c r="F25" i="45" s="1"/>
  <c r="F27" i="42" s="1"/>
  <c r="F69" i="34"/>
  <c r="G69" i="34" s="1"/>
  <c r="F68" i="34"/>
  <c r="G68" i="34" s="1"/>
  <c r="F67" i="34"/>
  <c r="G67" i="34" s="1"/>
  <c r="F66" i="34"/>
  <c r="G66" i="34" s="1"/>
  <c r="F65" i="34"/>
  <c r="G65" i="34" s="1"/>
  <c r="F64" i="34"/>
  <c r="G64" i="34" s="1"/>
  <c r="F63" i="34"/>
  <c r="G63" i="34" s="1"/>
  <c r="F62" i="34"/>
  <c r="G62" i="34" s="1"/>
  <c r="F61" i="34"/>
  <c r="G61" i="34" s="1"/>
  <c r="F60" i="34"/>
  <c r="G60" i="34" s="1"/>
  <c r="F59" i="34"/>
  <c r="G59" i="34" s="1"/>
  <c r="F58" i="34"/>
  <c r="G58" i="34" s="1"/>
  <c r="F57" i="34"/>
  <c r="G57" i="34" s="1"/>
  <c r="F56" i="34"/>
  <c r="G56" i="34" s="1"/>
  <c r="F55" i="34"/>
  <c r="G55" i="34" s="1"/>
  <c r="F54" i="34"/>
  <c r="G54" i="34" s="1"/>
  <c r="F53" i="34"/>
  <c r="G53" i="34" s="1"/>
  <c r="F52" i="34"/>
  <c r="G52" i="34" s="1"/>
  <c r="F51" i="34"/>
  <c r="G51" i="34" s="1"/>
  <c r="F50" i="34"/>
  <c r="G50" i="34" s="1"/>
  <c r="F49" i="34"/>
  <c r="G49" i="34" s="1"/>
  <c r="F48" i="34"/>
  <c r="G48" i="34" s="1"/>
  <c r="F47" i="34"/>
  <c r="G47" i="34" s="1"/>
  <c r="F46" i="34"/>
  <c r="G46" i="34" s="1"/>
  <c r="F45" i="34"/>
  <c r="G45" i="34" s="1"/>
  <c r="F44" i="34"/>
  <c r="G44" i="34" s="1"/>
  <c r="F43" i="34"/>
  <c r="G43" i="34" s="1"/>
  <c r="F42" i="34"/>
  <c r="G42" i="34" s="1"/>
  <c r="F41" i="34"/>
  <c r="G41" i="34" s="1"/>
  <c r="F40" i="34"/>
  <c r="G40" i="34" s="1"/>
  <c r="F39" i="34"/>
  <c r="G39" i="34" s="1"/>
  <c r="F38" i="34"/>
  <c r="G38" i="34" s="1"/>
  <c r="F23" i="34"/>
  <c r="G23" i="34" s="1"/>
  <c r="E25" i="45"/>
  <c r="C27" i="42" s="1"/>
  <c r="E38" i="30"/>
  <c r="F38" i="30" s="1"/>
  <c r="E37" i="30"/>
  <c r="F37" i="30" s="1"/>
  <c r="E36" i="30"/>
  <c r="F36" i="30" s="1"/>
  <c r="E35" i="30"/>
  <c r="F35" i="30" s="1"/>
  <c r="E34" i="30"/>
  <c r="F34" i="30" s="1"/>
  <c r="E33" i="30"/>
  <c r="F33" i="30" s="1"/>
  <c r="E32" i="30"/>
  <c r="F32" i="30" s="1"/>
  <c r="E31" i="30"/>
  <c r="F31" i="30" s="1"/>
  <c r="E30" i="30"/>
  <c r="F30" i="30" s="1"/>
  <c r="E29" i="30"/>
  <c r="F29" i="30" s="1"/>
  <c r="E28" i="30"/>
  <c r="F28" i="30" s="1"/>
  <c r="E27" i="30"/>
  <c r="F27" i="30" s="1"/>
  <c r="E26" i="30"/>
  <c r="F26" i="30" s="1"/>
  <c r="E25" i="30"/>
  <c r="F25" i="30" s="1"/>
  <c r="E24" i="30"/>
  <c r="F24" i="30" s="1"/>
  <c r="E23" i="30"/>
  <c r="F23" i="30" s="1"/>
  <c r="E22" i="30"/>
  <c r="F22" i="30" s="1"/>
  <c r="E21" i="30"/>
  <c r="F21" i="30" s="1"/>
  <c r="E20" i="30"/>
  <c r="E19" i="30"/>
  <c r="F20" i="29"/>
  <c r="G20" i="29" s="1"/>
  <c r="F21" i="29"/>
  <c r="G21" i="29" s="1"/>
  <c r="F22" i="29"/>
  <c r="G22" i="29" s="1"/>
  <c r="F23" i="29"/>
  <c r="G23" i="29" s="1"/>
  <c r="F24" i="29"/>
  <c r="G24" i="29" s="1"/>
  <c r="F25" i="29"/>
  <c r="G25" i="29" s="1"/>
  <c r="F26" i="29"/>
  <c r="G26" i="29" s="1"/>
  <c r="F27" i="29"/>
  <c r="G27" i="29" s="1"/>
  <c r="F28" i="29"/>
  <c r="G28" i="29" s="1"/>
  <c r="F29" i="29"/>
  <c r="G29" i="29" s="1"/>
  <c r="F30" i="29"/>
  <c r="G30" i="29" s="1"/>
  <c r="F31" i="29"/>
  <c r="G31" i="29" s="1"/>
  <c r="F32" i="29"/>
  <c r="G32" i="29" s="1"/>
  <c r="F33" i="29"/>
  <c r="G33" i="29" s="1"/>
  <c r="F34" i="29"/>
  <c r="G34" i="29" s="1"/>
  <c r="F35" i="29"/>
  <c r="G35" i="29" s="1"/>
  <c r="F36" i="29"/>
  <c r="G36" i="29" s="1"/>
  <c r="F37" i="29"/>
  <c r="G37" i="29" s="1"/>
  <c r="F38" i="29"/>
  <c r="G38" i="29" s="1"/>
  <c r="F39" i="29"/>
  <c r="G39" i="29" s="1"/>
  <c r="F40" i="29"/>
  <c r="G40" i="29" s="1"/>
  <c r="F41" i="29"/>
  <c r="G41" i="29" s="1"/>
  <c r="F42" i="29"/>
  <c r="G42" i="29" s="1"/>
  <c r="F43" i="29"/>
  <c r="G43" i="29" s="1"/>
  <c r="F44" i="29"/>
  <c r="G44" i="29" s="1"/>
  <c r="F19" i="29"/>
  <c r="F105" i="28"/>
  <c r="G105" i="28" s="1"/>
  <c r="F104" i="28"/>
  <c r="G104" i="28" s="1"/>
  <c r="F102" i="28"/>
  <c r="G102" i="28" s="1"/>
  <c r="F101" i="28"/>
  <c r="G101" i="28" s="1"/>
  <c r="F100" i="28"/>
  <c r="G100" i="28" s="1"/>
  <c r="F99" i="28"/>
  <c r="G99" i="28" s="1"/>
  <c r="F98" i="28"/>
  <c r="G98" i="28" s="1"/>
  <c r="F97" i="28"/>
  <c r="G97" i="28" s="1"/>
  <c r="F95" i="28"/>
  <c r="G95" i="28" s="1"/>
  <c r="F94" i="28"/>
  <c r="G94" i="28" s="1"/>
  <c r="F93" i="28"/>
  <c r="G93" i="28" s="1"/>
  <c r="F92" i="28"/>
  <c r="G92" i="28" s="1"/>
  <c r="F91" i="28"/>
  <c r="G91" i="28" s="1"/>
  <c r="F90" i="28"/>
  <c r="G90" i="28" s="1"/>
  <c r="F89" i="28"/>
  <c r="G89" i="28" s="1"/>
  <c r="F87" i="28"/>
  <c r="G87" i="28" s="1"/>
  <c r="F86" i="28"/>
  <c r="G86" i="28" s="1"/>
  <c r="F85" i="28"/>
  <c r="G85" i="28" s="1"/>
  <c r="F84" i="28"/>
  <c r="G84" i="28" s="1"/>
  <c r="F83" i="28"/>
  <c r="G83" i="28" s="1"/>
  <c r="F82" i="28"/>
  <c r="G82" i="28" s="1"/>
  <c r="F81" i="28"/>
  <c r="G81" i="28" s="1"/>
  <c r="F80" i="28"/>
  <c r="G80" i="28" s="1"/>
  <c r="F79" i="28"/>
  <c r="G79" i="28" s="1"/>
  <c r="F78" i="28"/>
  <c r="G78" i="28" s="1"/>
  <c r="F77" i="28"/>
  <c r="G77" i="28" s="1"/>
  <c r="F75" i="28"/>
  <c r="G75" i="28" s="1"/>
  <c r="F74" i="28"/>
  <c r="G74" i="28" s="1"/>
  <c r="F73" i="28"/>
  <c r="G73" i="28" s="1"/>
  <c r="F72" i="28"/>
  <c r="G72" i="28" s="1"/>
  <c r="F71" i="28"/>
  <c r="G71" i="28" s="1"/>
  <c r="F70" i="28"/>
  <c r="G70" i="28" s="1"/>
  <c r="F69" i="28"/>
  <c r="G69" i="28" s="1"/>
  <c r="F67" i="28"/>
  <c r="G67" i="28" s="1"/>
  <c r="F66" i="28"/>
  <c r="G66" i="28" s="1"/>
  <c r="F65" i="28"/>
  <c r="G65" i="28" s="1"/>
  <c r="F64" i="28"/>
  <c r="G64" i="28" s="1"/>
  <c r="F63" i="28"/>
  <c r="G63" i="28" s="1"/>
  <c r="F62" i="28"/>
  <c r="G62" i="28" s="1"/>
  <c r="F61" i="28"/>
  <c r="G61" i="28" s="1"/>
  <c r="F60" i="28"/>
  <c r="G60" i="28" s="1"/>
  <c r="F59" i="28"/>
  <c r="G59" i="28" s="1"/>
  <c r="F58" i="28"/>
  <c r="G58" i="28" s="1"/>
  <c r="F57" i="28"/>
  <c r="G57" i="28" s="1"/>
  <c r="F56" i="28"/>
  <c r="G56" i="28" s="1"/>
  <c r="F55" i="28"/>
  <c r="G55" i="28" s="1"/>
  <c r="F54" i="28"/>
  <c r="G54" i="28" s="1"/>
  <c r="F53" i="28"/>
  <c r="G53" i="28" s="1"/>
  <c r="F52" i="28"/>
  <c r="G52" i="28" s="1"/>
  <c r="F51" i="28"/>
  <c r="G51" i="28" s="1"/>
  <c r="F50" i="28"/>
  <c r="G50" i="28" s="1"/>
  <c r="F49" i="28"/>
  <c r="G49" i="28" s="1"/>
  <c r="F48" i="28"/>
  <c r="G48" i="28" s="1"/>
  <c r="F47" i="28"/>
  <c r="G47" i="28" s="1"/>
  <c r="F46" i="28"/>
  <c r="G46" i="28" s="1"/>
  <c r="F45" i="28"/>
  <c r="G45" i="28" s="1"/>
  <c r="F43" i="28"/>
  <c r="G43" i="28" s="1"/>
  <c r="F42" i="28"/>
  <c r="G42" i="28" s="1"/>
  <c r="F41" i="28"/>
  <c r="G41" i="28" s="1"/>
  <c r="F40" i="28"/>
  <c r="G40" i="28" s="1"/>
  <c r="F39" i="28"/>
  <c r="G39" i="28" s="1"/>
  <c r="F38" i="28"/>
  <c r="G38" i="28" s="1"/>
  <c r="F37" i="28"/>
  <c r="G37" i="28" s="1"/>
  <c r="F36" i="28"/>
  <c r="G36" i="28" s="1"/>
  <c r="F35" i="28"/>
  <c r="G35" i="28" s="1"/>
  <c r="F34" i="28"/>
  <c r="G34" i="28" s="1"/>
  <c r="F33" i="28"/>
  <c r="G33" i="28" s="1"/>
  <c r="F32" i="28"/>
  <c r="G32" i="28" s="1"/>
  <c r="F31" i="28"/>
  <c r="G31" i="28" s="1"/>
  <c r="F30" i="28"/>
  <c r="G30" i="28" s="1"/>
  <c r="F29" i="28"/>
  <c r="G29" i="28" s="1"/>
  <c r="F20" i="28"/>
  <c r="G20" i="28" s="1"/>
  <c r="F21" i="28"/>
  <c r="G21" i="28" s="1"/>
  <c r="F22" i="28"/>
  <c r="G22" i="28" s="1"/>
  <c r="F23" i="28"/>
  <c r="G23" i="28" s="1"/>
  <c r="F24" i="28"/>
  <c r="G24" i="28" s="1"/>
  <c r="F25" i="28"/>
  <c r="G25" i="28" s="1"/>
  <c r="F26" i="28"/>
  <c r="G26" i="28" s="1"/>
  <c r="F27" i="28"/>
  <c r="G27" i="28" s="1"/>
  <c r="F19" i="28"/>
  <c r="F106" i="28" l="1"/>
  <c r="C23" i="42" s="1"/>
  <c r="G19" i="28"/>
  <c r="G106" i="28" s="1"/>
  <c r="F23" i="42" s="1"/>
  <c r="F45" i="29"/>
  <c r="C24" i="42" s="1"/>
  <c r="G19" i="29"/>
  <c r="G45" i="29" s="1"/>
  <c r="F24" i="42" s="1"/>
  <c r="E39" i="30"/>
  <c r="C25" i="42" s="1"/>
  <c r="F19" i="30"/>
  <c r="F20" i="30"/>
  <c r="F32" i="34"/>
  <c r="F15" i="34" s="1"/>
  <c r="G32" i="34"/>
  <c r="G15" i="34" s="1"/>
  <c r="F70" i="34"/>
  <c r="F16" i="34" s="1"/>
  <c r="G70" i="34"/>
  <c r="G16" i="34" s="1"/>
  <c r="F39" i="30" l="1"/>
  <c r="F25" i="42" s="1"/>
  <c r="G17" i="34"/>
  <c r="F28" i="42" s="1"/>
  <c r="F17" i="34"/>
  <c r="C28" i="42" s="1"/>
  <c r="C9" i="44" l="1"/>
  <c r="C10" i="44"/>
  <c r="E10" i="44" s="1"/>
  <c r="F10" i="44" s="1"/>
  <c r="C11" i="44"/>
  <c r="E11" i="44" s="1"/>
  <c r="F11" i="44" s="1"/>
  <c r="C12" i="44"/>
  <c r="E12" i="44" s="1"/>
  <c r="F12" i="44" s="1"/>
  <c r="C13" i="44"/>
  <c r="C14" i="44"/>
  <c r="C15" i="44"/>
  <c r="E15" i="44" s="1"/>
  <c r="F15" i="44" s="1"/>
  <c r="C16" i="44"/>
  <c r="E16" i="44" s="1"/>
  <c r="F16" i="44" s="1"/>
  <c r="C17" i="44"/>
  <c r="C18" i="44"/>
  <c r="C19" i="44"/>
  <c r="C20" i="44"/>
  <c r="E20" i="44"/>
  <c r="F20" i="44" s="1"/>
  <c r="E19" i="44"/>
  <c r="F19" i="44" s="1"/>
  <c r="E18" i="44"/>
  <c r="F18" i="44" s="1"/>
  <c r="E17" i="44"/>
  <c r="F17" i="44" s="1"/>
  <c r="E14" i="44"/>
  <c r="F14" i="44" s="1"/>
  <c r="E13" i="44"/>
  <c r="F13" i="44" s="1"/>
  <c r="E9" i="44"/>
  <c r="F9" i="44" s="1"/>
  <c r="E8" i="44"/>
  <c r="F8" i="44" s="1"/>
  <c r="E22" i="33"/>
  <c r="C26" i="42" s="1"/>
  <c r="E28" i="35"/>
  <c r="F28" i="35" s="1"/>
  <c r="E27" i="35"/>
  <c r="F27" i="35" s="1"/>
  <c r="E26" i="35"/>
  <c r="F26" i="35" s="1"/>
  <c r="E25" i="35"/>
  <c r="F25" i="35" s="1"/>
  <c r="E24" i="35"/>
  <c r="F24" i="35" s="1"/>
  <c r="E23" i="35"/>
  <c r="F23" i="35" s="1"/>
  <c r="E22" i="35"/>
  <c r="F22" i="35" s="1"/>
  <c r="E21" i="35"/>
  <c r="F21" i="35" s="1"/>
  <c r="F35" i="35" s="1"/>
  <c r="E17" i="26"/>
  <c r="E35" i="35" l="1"/>
  <c r="C21" i="42" s="1"/>
  <c r="E30" i="26"/>
  <c r="C22" i="42" s="1"/>
  <c r="F17" i="26"/>
  <c r="F30" i="26" s="1"/>
  <c r="F22" i="42" s="1"/>
  <c r="F21" i="42"/>
  <c r="E21" i="44"/>
  <c r="C29" i="42" s="1"/>
  <c r="F21" i="44"/>
  <c r="F29" i="42" s="1"/>
  <c r="C30" i="42" l="1"/>
  <c r="F30" i="42"/>
  <c r="Q200" i="38"/>
  <c r="M200" i="38"/>
  <c r="L200" i="38"/>
  <c r="O199" i="38"/>
  <c r="P199" i="38" s="1"/>
  <c r="Q199" i="38"/>
  <c r="M199" i="38"/>
  <c r="L199" i="38"/>
  <c r="O198" i="38"/>
  <c r="P198" i="38" s="1"/>
  <c r="Q198" i="38"/>
  <c r="M198" i="38"/>
  <c r="L198" i="38"/>
  <c r="O197" i="38"/>
  <c r="P197" i="38" s="1"/>
  <c r="Q197" i="38"/>
  <c r="M197" i="38"/>
  <c r="L197" i="38"/>
  <c r="Q196" i="38"/>
  <c r="M196" i="38"/>
  <c r="L196" i="38"/>
  <c r="O195" i="38"/>
  <c r="P195" i="38" s="1"/>
  <c r="Q195" i="38"/>
  <c r="M195" i="38"/>
  <c r="L195" i="38"/>
  <c r="O194" i="38"/>
  <c r="P194" i="38" s="1"/>
  <c r="Q194" i="38"/>
  <c r="M194" i="38"/>
  <c r="L194" i="38"/>
  <c r="O193" i="38"/>
  <c r="P193" i="38" s="1"/>
  <c r="Q193" i="38"/>
  <c r="M193" i="38"/>
  <c r="L193" i="38"/>
  <c r="O192" i="38"/>
  <c r="P192" i="38" s="1"/>
  <c r="Q192" i="38"/>
  <c r="M192" i="38"/>
  <c r="L192" i="38"/>
  <c r="O191" i="38"/>
  <c r="P191" i="38" s="1"/>
  <c r="Q191" i="38"/>
  <c r="M191" i="38"/>
  <c r="L191" i="38"/>
  <c r="O190" i="38"/>
  <c r="P190" i="38" s="1"/>
  <c r="Q190" i="38"/>
  <c r="M190" i="38"/>
  <c r="L190" i="38"/>
  <c r="O189" i="38"/>
  <c r="P189" i="38" s="1"/>
  <c r="Q189" i="38"/>
  <c r="M189" i="38"/>
  <c r="L189" i="38"/>
  <c r="O188" i="38"/>
  <c r="P188" i="38" s="1"/>
  <c r="Q188" i="38"/>
  <c r="M188" i="38"/>
  <c r="L188" i="38"/>
  <c r="O187" i="38"/>
  <c r="P187" i="38" s="1"/>
  <c r="Q187" i="38"/>
  <c r="M187" i="38"/>
  <c r="L187" i="38"/>
  <c r="O186" i="38"/>
  <c r="P186" i="38" s="1"/>
  <c r="Q186" i="38"/>
  <c r="M186" i="38"/>
  <c r="L186" i="38"/>
  <c r="O185" i="38"/>
  <c r="P185" i="38" s="1"/>
  <c r="Q185" i="38"/>
  <c r="M185" i="38"/>
  <c r="L185" i="38"/>
  <c r="O184" i="38"/>
  <c r="P184" i="38" s="1"/>
  <c r="Q184" i="38"/>
  <c r="M184" i="38"/>
  <c r="L184" i="38"/>
  <c r="O183" i="38"/>
  <c r="P183" i="38" s="1"/>
  <c r="Q183" i="38"/>
  <c r="M183" i="38"/>
  <c r="L183" i="38"/>
  <c r="O182" i="38"/>
  <c r="P182" i="38" s="1"/>
  <c r="Q182" i="38"/>
  <c r="M182" i="38"/>
  <c r="L182" i="38"/>
  <c r="O181" i="38"/>
  <c r="P181" i="38" s="1"/>
  <c r="Q181" i="38"/>
  <c r="M181" i="38"/>
  <c r="L181" i="38"/>
  <c r="O180" i="38"/>
  <c r="P180" i="38" s="1"/>
  <c r="Q180" i="38"/>
  <c r="M180" i="38"/>
  <c r="L180" i="38"/>
  <c r="O179" i="38"/>
  <c r="P179" i="38" s="1"/>
  <c r="Q179" i="38"/>
  <c r="M179" i="38"/>
  <c r="L179" i="38"/>
  <c r="O178" i="38"/>
  <c r="P178" i="38" s="1"/>
  <c r="Q178" i="38"/>
  <c r="M178" i="38"/>
  <c r="L178" i="38"/>
  <c r="O177" i="38"/>
  <c r="P177" i="38" s="1"/>
  <c r="Q177" i="38"/>
  <c r="M177" i="38"/>
  <c r="L177" i="38"/>
  <c r="O176" i="38"/>
  <c r="P176" i="38" s="1"/>
  <c r="Q176" i="38"/>
  <c r="M176" i="38"/>
  <c r="L176" i="38"/>
  <c r="O175" i="38"/>
  <c r="P175" i="38" s="1"/>
  <c r="Q175" i="38"/>
  <c r="M175" i="38"/>
  <c r="L175" i="38"/>
  <c r="O174" i="38"/>
  <c r="P174" i="38" s="1"/>
  <c r="Q174" i="38"/>
  <c r="M174" i="38"/>
  <c r="L174" i="38"/>
  <c r="O173" i="38"/>
  <c r="P173" i="38" s="1"/>
  <c r="Q173" i="38"/>
  <c r="M173" i="38"/>
  <c r="L173" i="38"/>
  <c r="O172" i="38"/>
  <c r="P172" i="38" s="1"/>
  <c r="Q172" i="38"/>
  <c r="M172" i="38"/>
  <c r="L172" i="38"/>
  <c r="O171" i="38"/>
  <c r="P171" i="38" s="1"/>
  <c r="Q171" i="38"/>
  <c r="M171" i="38"/>
  <c r="L171" i="38"/>
  <c r="O170" i="38"/>
  <c r="P170" i="38" s="1"/>
  <c r="Q170" i="38"/>
  <c r="M170" i="38"/>
  <c r="L170" i="38"/>
  <c r="O169" i="38"/>
  <c r="P169" i="38" s="1"/>
  <c r="Q169" i="38"/>
  <c r="M169" i="38"/>
  <c r="L169" i="38"/>
  <c r="O168" i="38"/>
  <c r="P168" i="38" s="1"/>
  <c r="Q168" i="38"/>
  <c r="M168" i="38"/>
  <c r="L168" i="38"/>
  <c r="O167" i="38"/>
  <c r="P167" i="38" s="1"/>
  <c r="Q167" i="38"/>
  <c r="M167" i="38"/>
  <c r="L167" i="38"/>
  <c r="O166" i="38"/>
  <c r="P166" i="38" s="1"/>
  <c r="Q166" i="38"/>
  <c r="M166" i="38"/>
  <c r="L166" i="38"/>
  <c r="O165" i="38"/>
  <c r="P165" i="38" s="1"/>
  <c r="Q165" i="38"/>
  <c r="M165" i="38"/>
  <c r="L165" i="38"/>
  <c r="O164" i="38"/>
  <c r="P164" i="38" s="1"/>
  <c r="Q164" i="38"/>
  <c r="M164" i="38"/>
  <c r="L164" i="38"/>
  <c r="O163" i="38"/>
  <c r="P163" i="38" s="1"/>
  <c r="Q163" i="38"/>
  <c r="M163" i="38"/>
  <c r="L163" i="38"/>
  <c r="O162" i="38"/>
  <c r="P162" i="38" s="1"/>
  <c r="Q162" i="38"/>
  <c r="M162" i="38"/>
  <c r="L162" i="38"/>
  <c r="O161" i="38"/>
  <c r="P161" i="38" s="1"/>
  <c r="Q161" i="38"/>
  <c r="M161" i="38"/>
  <c r="L161" i="38"/>
  <c r="O160" i="38"/>
  <c r="P160" i="38" s="1"/>
  <c r="Q160" i="38"/>
  <c r="M160" i="38"/>
  <c r="L160" i="38"/>
  <c r="O159" i="38"/>
  <c r="P159" i="38" s="1"/>
  <c r="Q159" i="38"/>
  <c r="M159" i="38"/>
  <c r="L159" i="38"/>
  <c r="O158" i="38"/>
  <c r="P158" i="38" s="1"/>
  <c r="Q158" i="38"/>
  <c r="M158" i="38"/>
  <c r="L158" i="38"/>
  <c r="O157" i="38"/>
  <c r="P157" i="38" s="1"/>
  <c r="Q157" i="38"/>
  <c r="M157" i="38"/>
  <c r="L157" i="38"/>
  <c r="O156" i="38"/>
  <c r="P156" i="38" s="1"/>
  <c r="Q156" i="38"/>
  <c r="M156" i="38"/>
  <c r="L156" i="38"/>
  <c r="O155" i="38"/>
  <c r="P155" i="38" s="1"/>
  <c r="Q155" i="38"/>
  <c r="M155" i="38"/>
  <c r="L155" i="38"/>
  <c r="O154" i="38"/>
  <c r="P154" i="38" s="1"/>
  <c r="Q154" i="38"/>
  <c r="M154" i="38"/>
  <c r="L154" i="38"/>
  <c r="O153" i="38"/>
  <c r="P153" i="38" s="1"/>
  <c r="Q153" i="38"/>
  <c r="M153" i="38"/>
  <c r="L153" i="38"/>
  <c r="O152" i="38"/>
  <c r="P152" i="38" s="1"/>
  <c r="Q152" i="38"/>
  <c r="M152" i="38"/>
  <c r="L152" i="38"/>
  <c r="O151" i="38"/>
  <c r="P151" i="38" s="1"/>
  <c r="Q151" i="38"/>
  <c r="M151" i="38"/>
  <c r="L151" i="38"/>
  <c r="O150" i="38"/>
  <c r="P150" i="38" s="1"/>
  <c r="Q150" i="38"/>
  <c r="M150" i="38"/>
  <c r="L150" i="38"/>
  <c r="O149" i="38"/>
  <c r="P149" i="38" s="1"/>
  <c r="Q149" i="38"/>
  <c r="M149" i="38"/>
  <c r="L149" i="38"/>
  <c r="O148" i="38"/>
  <c r="P148" i="38" s="1"/>
  <c r="Q148" i="38"/>
  <c r="M148" i="38"/>
  <c r="L148" i="38"/>
  <c r="O147" i="38"/>
  <c r="P147" i="38" s="1"/>
  <c r="Q147" i="38"/>
  <c r="M147" i="38"/>
  <c r="L147" i="38"/>
  <c r="O146" i="38"/>
  <c r="P146" i="38" s="1"/>
  <c r="Q146" i="38"/>
  <c r="M146" i="38"/>
  <c r="L146" i="38"/>
  <c r="O145" i="38"/>
  <c r="P145" i="38" s="1"/>
  <c r="Q145" i="38"/>
  <c r="M145" i="38"/>
  <c r="L145" i="38"/>
  <c r="O144" i="38"/>
  <c r="P144" i="38" s="1"/>
  <c r="Q144" i="38"/>
  <c r="M144" i="38"/>
  <c r="L144" i="38"/>
  <c r="O143" i="38"/>
  <c r="P143" i="38" s="1"/>
  <c r="Q143" i="38"/>
  <c r="M143" i="38"/>
  <c r="L143" i="38"/>
  <c r="O142" i="38"/>
  <c r="P142" i="38" s="1"/>
  <c r="Q142" i="38"/>
  <c r="M142" i="38"/>
  <c r="L142" i="38"/>
  <c r="O141" i="38"/>
  <c r="P141" i="38" s="1"/>
  <c r="Q141" i="38"/>
  <c r="M141" i="38"/>
  <c r="L141" i="38"/>
  <c r="O140" i="38"/>
  <c r="P140" i="38" s="1"/>
  <c r="Q140" i="38"/>
  <c r="M140" i="38"/>
  <c r="L140" i="38"/>
  <c r="O139" i="38"/>
  <c r="P139" i="38" s="1"/>
  <c r="Q139" i="38"/>
  <c r="M139" i="38"/>
  <c r="L139" i="38"/>
  <c r="O138" i="38"/>
  <c r="P138" i="38" s="1"/>
  <c r="Q138" i="38"/>
  <c r="M138" i="38"/>
  <c r="L138" i="38"/>
  <c r="O137" i="38"/>
  <c r="P137" i="38" s="1"/>
  <c r="Q137" i="38"/>
  <c r="M137" i="38"/>
  <c r="L137" i="38"/>
  <c r="O136" i="38"/>
  <c r="P136" i="38" s="1"/>
  <c r="Q136" i="38"/>
  <c r="M136" i="38"/>
  <c r="L136" i="38"/>
  <c r="O135" i="38"/>
  <c r="P135" i="38" s="1"/>
  <c r="Q135" i="38"/>
  <c r="M135" i="38"/>
  <c r="L135" i="38"/>
  <c r="O134" i="38"/>
  <c r="P134" i="38" s="1"/>
  <c r="Q134" i="38"/>
  <c r="M134" i="38"/>
  <c r="L134" i="38"/>
  <c r="O133" i="38"/>
  <c r="P133" i="38" s="1"/>
  <c r="Q133" i="38"/>
  <c r="M133" i="38"/>
  <c r="L133" i="38"/>
  <c r="O132" i="38"/>
  <c r="P132" i="38" s="1"/>
  <c r="Q132" i="38"/>
  <c r="M132" i="38"/>
  <c r="L132" i="38"/>
  <c r="O131" i="38"/>
  <c r="P131" i="38" s="1"/>
  <c r="Q131" i="38"/>
  <c r="M131" i="38"/>
  <c r="L131" i="38"/>
  <c r="O130" i="38"/>
  <c r="P130" i="38" s="1"/>
  <c r="Q130" i="38"/>
  <c r="M130" i="38"/>
  <c r="L130" i="38"/>
  <c r="O129" i="38"/>
  <c r="P129" i="38" s="1"/>
  <c r="Q129" i="38"/>
  <c r="M129" i="38"/>
  <c r="L129" i="38"/>
  <c r="O128" i="38"/>
  <c r="P128" i="38" s="1"/>
  <c r="Q128" i="38"/>
  <c r="M128" i="38"/>
  <c r="L128" i="38"/>
  <c r="O127" i="38"/>
  <c r="P127" i="38" s="1"/>
  <c r="Q127" i="38"/>
  <c r="M127" i="38"/>
  <c r="L127" i="38"/>
  <c r="O126" i="38"/>
  <c r="P126" i="38" s="1"/>
  <c r="Q126" i="38"/>
  <c r="M126" i="38"/>
  <c r="L126" i="38"/>
  <c r="O125" i="38"/>
  <c r="P125" i="38" s="1"/>
  <c r="Q125" i="38"/>
  <c r="M125" i="38"/>
  <c r="L125" i="38"/>
  <c r="O124" i="38"/>
  <c r="P124" i="38" s="1"/>
  <c r="Q124" i="38"/>
  <c r="M124" i="38"/>
  <c r="L124" i="38"/>
  <c r="O123" i="38"/>
  <c r="P123" i="38" s="1"/>
  <c r="Q123" i="38"/>
  <c r="M123" i="38"/>
  <c r="L123" i="38"/>
  <c r="O122" i="38"/>
  <c r="P122" i="38" s="1"/>
  <c r="Q122" i="38"/>
  <c r="M122" i="38"/>
  <c r="L122" i="38"/>
  <c r="O121" i="38"/>
  <c r="P121" i="38" s="1"/>
  <c r="Q121" i="38"/>
  <c r="M121" i="38"/>
  <c r="L121" i="38"/>
  <c r="O120" i="38"/>
  <c r="P120" i="38" s="1"/>
  <c r="Q120" i="38"/>
  <c r="M120" i="38"/>
  <c r="L120" i="38"/>
  <c r="O119" i="38"/>
  <c r="P119" i="38" s="1"/>
  <c r="Q119" i="38"/>
  <c r="M119" i="38"/>
  <c r="L119" i="38"/>
  <c r="O118" i="38"/>
  <c r="P118" i="38" s="1"/>
  <c r="Q118" i="38"/>
  <c r="M118" i="38"/>
  <c r="L118" i="38"/>
  <c r="O117" i="38"/>
  <c r="P117" i="38" s="1"/>
  <c r="Q117" i="38"/>
  <c r="M117" i="38"/>
  <c r="L117" i="38"/>
  <c r="O116" i="38"/>
  <c r="P116" i="38" s="1"/>
  <c r="Q116" i="38"/>
  <c r="M116" i="38"/>
  <c r="L116" i="38"/>
  <c r="O115" i="38"/>
  <c r="P115" i="38" s="1"/>
  <c r="Q115" i="38"/>
  <c r="M115" i="38"/>
  <c r="L115" i="38"/>
  <c r="O114" i="38"/>
  <c r="P114" i="38" s="1"/>
  <c r="Q114" i="38"/>
  <c r="M114" i="38"/>
  <c r="L114" i="38"/>
  <c r="O113" i="38"/>
  <c r="P113" i="38" s="1"/>
  <c r="Q113" i="38"/>
  <c r="M113" i="38"/>
  <c r="L113" i="38"/>
  <c r="O112" i="38"/>
  <c r="P112" i="38" s="1"/>
  <c r="Q112" i="38"/>
  <c r="M112" i="38"/>
  <c r="L112" i="38"/>
  <c r="O111" i="38"/>
  <c r="P111" i="38" s="1"/>
  <c r="Q111" i="38"/>
  <c r="M111" i="38"/>
  <c r="L111" i="38"/>
  <c r="O110" i="38"/>
  <c r="P110" i="38" s="1"/>
  <c r="Q110" i="38"/>
  <c r="M110" i="38"/>
  <c r="L110" i="38"/>
  <c r="O109" i="38"/>
  <c r="P109" i="38" s="1"/>
  <c r="Q109" i="38"/>
  <c r="M109" i="38"/>
  <c r="L109" i="38"/>
  <c r="O108" i="38"/>
  <c r="P108" i="38" s="1"/>
  <c r="Q108" i="38"/>
  <c r="M108" i="38"/>
  <c r="L108" i="38"/>
  <c r="O107" i="38"/>
  <c r="P107" i="38" s="1"/>
  <c r="Q107" i="38"/>
  <c r="M107" i="38"/>
  <c r="L107" i="38"/>
  <c r="O106" i="38"/>
  <c r="P106" i="38" s="1"/>
  <c r="Q106" i="38"/>
  <c r="M106" i="38"/>
  <c r="L106" i="38"/>
  <c r="O105" i="38"/>
  <c r="P105" i="38" s="1"/>
  <c r="Q105" i="38"/>
  <c r="M105" i="38"/>
  <c r="L105" i="38"/>
  <c r="O104" i="38"/>
  <c r="P104" i="38" s="1"/>
  <c r="Q104" i="38"/>
  <c r="M104" i="38"/>
  <c r="L104" i="38"/>
  <c r="O103" i="38"/>
  <c r="P103" i="38" s="1"/>
  <c r="Q103" i="38"/>
  <c r="M103" i="38"/>
  <c r="L103" i="38"/>
  <c r="O102" i="38"/>
  <c r="P102" i="38" s="1"/>
  <c r="Q102" i="38"/>
  <c r="M102" i="38"/>
  <c r="L102" i="38"/>
  <c r="O101" i="38"/>
  <c r="P101" i="38" s="1"/>
  <c r="Q101" i="38"/>
  <c r="M101" i="38"/>
  <c r="L101" i="38"/>
  <c r="O100" i="38"/>
  <c r="P100" i="38" s="1"/>
  <c r="Q100" i="38"/>
  <c r="M100" i="38"/>
  <c r="L100" i="38"/>
  <c r="O99" i="38"/>
  <c r="P99" i="38" s="1"/>
  <c r="Q99" i="38"/>
  <c r="M99" i="38"/>
  <c r="L99" i="38"/>
  <c r="O98" i="38"/>
  <c r="P98" i="38" s="1"/>
  <c r="Q98" i="38"/>
  <c r="M98" i="38"/>
  <c r="L98" i="38"/>
  <c r="O97" i="38"/>
  <c r="P97" i="38" s="1"/>
  <c r="Q97" i="38"/>
  <c r="M97" i="38"/>
  <c r="L97" i="38"/>
  <c r="O96" i="38"/>
  <c r="P96" i="38" s="1"/>
  <c r="Q96" i="38"/>
  <c r="M96" i="38"/>
  <c r="L96" i="38"/>
  <c r="O95" i="38"/>
  <c r="P95" i="38" s="1"/>
  <c r="Q95" i="38"/>
  <c r="M95" i="38"/>
  <c r="L95" i="38"/>
  <c r="O94" i="38"/>
  <c r="P94" i="38" s="1"/>
  <c r="Q94" i="38"/>
  <c r="M94" i="38"/>
  <c r="L94" i="38"/>
  <c r="O93" i="38"/>
  <c r="P93" i="38" s="1"/>
  <c r="Q93" i="38"/>
  <c r="M93" i="38"/>
  <c r="L93" i="38"/>
  <c r="O92" i="38"/>
  <c r="P92" i="38" s="1"/>
  <c r="Q92" i="38"/>
  <c r="M92" i="38"/>
  <c r="L92" i="38"/>
  <c r="O91" i="38"/>
  <c r="P91" i="38" s="1"/>
  <c r="Q91" i="38"/>
  <c r="M91" i="38"/>
  <c r="L91" i="38"/>
  <c r="O90" i="38"/>
  <c r="P90" i="38" s="1"/>
  <c r="Q90" i="38"/>
  <c r="M90" i="38"/>
  <c r="L90" i="38"/>
  <c r="O89" i="38"/>
  <c r="P89" i="38" s="1"/>
  <c r="Q89" i="38"/>
  <c r="M89" i="38"/>
  <c r="L89" i="38"/>
  <c r="O88" i="38"/>
  <c r="P88" i="38" s="1"/>
  <c r="Q88" i="38"/>
  <c r="M88" i="38"/>
  <c r="L88" i="38"/>
  <c r="O87" i="38"/>
  <c r="P87" i="38" s="1"/>
  <c r="Q87" i="38"/>
  <c r="M87" i="38"/>
  <c r="L87" i="38"/>
  <c r="O86" i="38"/>
  <c r="P86" i="38" s="1"/>
  <c r="Q86" i="38"/>
  <c r="M86" i="38"/>
  <c r="L86" i="38"/>
  <c r="O85" i="38"/>
  <c r="P85" i="38" s="1"/>
  <c r="Q85" i="38"/>
  <c r="M85" i="38"/>
  <c r="L85" i="38"/>
  <c r="O84" i="38"/>
  <c r="P84" i="38" s="1"/>
  <c r="Q84" i="38"/>
  <c r="M84" i="38"/>
  <c r="L84" i="38"/>
  <c r="O83" i="38"/>
  <c r="P83" i="38" s="1"/>
  <c r="Q83" i="38"/>
  <c r="M83" i="38"/>
  <c r="L83" i="38"/>
  <c r="O82" i="38"/>
  <c r="P82" i="38" s="1"/>
  <c r="Q82" i="38"/>
  <c r="M82" i="38"/>
  <c r="L82" i="38"/>
  <c r="O81" i="38"/>
  <c r="P81" i="38" s="1"/>
  <c r="Q81" i="38"/>
  <c r="M81" i="38"/>
  <c r="L81" i="38"/>
  <c r="O80" i="38"/>
  <c r="P80" i="38" s="1"/>
  <c r="Q80" i="38"/>
  <c r="M80" i="38"/>
  <c r="L80" i="38"/>
  <c r="O79" i="38"/>
  <c r="P79" i="38" s="1"/>
  <c r="Q79" i="38"/>
  <c r="M79" i="38"/>
  <c r="L79" i="38"/>
  <c r="O78" i="38"/>
  <c r="P78" i="38" s="1"/>
  <c r="Q78" i="38"/>
  <c r="M78" i="38"/>
  <c r="L78" i="38"/>
  <c r="O77" i="38"/>
  <c r="P77" i="38" s="1"/>
  <c r="Q77" i="38"/>
  <c r="M77" i="38"/>
  <c r="L77" i="38"/>
  <c r="O76" i="38"/>
  <c r="P76" i="38" s="1"/>
  <c r="Q76" i="38"/>
  <c r="M76" i="38"/>
  <c r="L76" i="38"/>
  <c r="O75" i="38"/>
  <c r="P75" i="38" s="1"/>
  <c r="Q75" i="38"/>
  <c r="M75" i="38"/>
  <c r="L75" i="38"/>
  <c r="O74" i="38"/>
  <c r="P74" i="38" s="1"/>
  <c r="Q74" i="38"/>
  <c r="M74" i="38"/>
  <c r="L74" i="38"/>
  <c r="O73" i="38"/>
  <c r="P73" i="38" s="1"/>
  <c r="Q73" i="38"/>
  <c r="M73" i="38"/>
  <c r="L73" i="38"/>
  <c r="O72" i="38"/>
  <c r="P72" i="38" s="1"/>
  <c r="Q72" i="38"/>
  <c r="M72" i="38"/>
  <c r="L72" i="38"/>
  <c r="O71" i="38"/>
  <c r="P71" i="38" s="1"/>
  <c r="Q71" i="38"/>
  <c r="M71" i="38"/>
  <c r="L71" i="38"/>
  <c r="O70" i="38"/>
  <c r="P70" i="38" s="1"/>
  <c r="Q70" i="38"/>
  <c r="M70" i="38"/>
  <c r="L70" i="38"/>
  <c r="O69" i="38"/>
  <c r="P69" i="38" s="1"/>
  <c r="Q69" i="38"/>
  <c r="M69" i="38"/>
  <c r="L69" i="38"/>
  <c r="O68" i="38"/>
  <c r="P68" i="38" s="1"/>
  <c r="Q68" i="38"/>
  <c r="M68" i="38"/>
  <c r="L68" i="38"/>
  <c r="O67" i="38"/>
  <c r="P67" i="38" s="1"/>
  <c r="Q67" i="38"/>
  <c r="M67" i="38"/>
  <c r="L67" i="38"/>
  <c r="O66" i="38"/>
  <c r="P66" i="38" s="1"/>
  <c r="Q66" i="38"/>
  <c r="M66" i="38"/>
  <c r="L66" i="38"/>
  <c r="O65" i="38"/>
  <c r="P65" i="38" s="1"/>
  <c r="Q65" i="38"/>
  <c r="M65" i="38"/>
  <c r="L65" i="38"/>
  <c r="O64" i="38"/>
  <c r="P64" i="38" s="1"/>
  <c r="Q64" i="38"/>
  <c r="M64" i="38"/>
  <c r="L64" i="38"/>
  <c r="O63" i="38"/>
  <c r="P63" i="38" s="1"/>
  <c r="Q63" i="38"/>
  <c r="M63" i="38"/>
  <c r="L63" i="38"/>
  <c r="O62" i="38"/>
  <c r="P62" i="38" s="1"/>
  <c r="Q62" i="38"/>
  <c r="M62" i="38"/>
  <c r="L62" i="38"/>
  <c r="O61" i="38"/>
  <c r="P61" i="38" s="1"/>
  <c r="Q61" i="38"/>
  <c r="M61" i="38"/>
  <c r="L61" i="38"/>
  <c r="O60" i="38"/>
  <c r="P60" i="38" s="1"/>
  <c r="Q60" i="38"/>
  <c r="M60" i="38"/>
  <c r="L60" i="38"/>
  <c r="O59" i="38"/>
  <c r="P59" i="38" s="1"/>
  <c r="Q59" i="38"/>
  <c r="M59" i="38"/>
  <c r="L59" i="38"/>
  <c r="O58" i="38"/>
  <c r="P58" i="38" s="1"/>
  <c r="Q58" i="38"/>
  <c r="M58" i="38"/>
  <c r="L58" i="38"/>
  <c r="O57" i="38"/>
  <c r="P57" i="38" s="1"/>
  <c r="Q57" i="38"/>
  <c r="M57" i="38"/>
  <c r="L57" i="38"/>
  <c r="O56" i="38"/>
  <c r="P56" i="38" s="1"/>
  <c r="Q56" i="38"/>
  <c r="M56" i="38"/>
  <c r="L56" i="38"/>
  <c r="O55" i="38"/>
  <c r="P55" i="38" s="1"/>
  <c r="Q55" i="38"/>
  <c r="M55" i="38"/>
  <c r="L55" i="38"/>
  <c r="O54" i="38"/>
  <c r="P54" i="38" s="1"/>
  <c r="Q54" i="38"/>
  <c r="M54" i="38"/>
  <c r="L54" i="38"/>
  <c r="O53" i="38"/>
  <c r="P53" i="38" s="1"/>
  <c r="Q53" i="38"/>
  <c r="M53" i="38"/>
  <c r="L53" i="38"/>
  <c r="O52" i="38"/>
  <c r="P52" i="38" s="1"/>
  <c r="Q52" i="38"/>
  <c r="M52" i="38"/>
  <c r="L52" i="38"/>
  <c r="O51" i="38"/>
  <c r="P51" i="38" s="1"/>
  <c r="Q51" i="38"/>
  <c r="M51" i="38"/>
  <c r="L51" i="38"/>
  <c r="O50" i="38"/>
  <c r="P50" i="38" s="1"/>
  <c r="Q50" i="38"/>
  <c r="M50" i="38"/>
  <c r="L50" i="38"/>
  <c r="O49" i="38"/>
  <c r="P49" i="38" s="1"/>
  <c r="Q49" i="38"/>
  <c r="M49" i="38"/>
  <c r="L49" i="38"/>
  <c r="O48" i="38"/>
  <c r="P48" i="38" s="1"/>
  <c r="Q48" i="38"/>
  <c r="M48" i="38"/>
  <c r="L48" i="38"/>
  <c r="O47" i="38"/>
  <c r="P47" i="38" s="1"/>
  <c r="Q47" i="38"/>
  <c r="M47" i="38"/>
  <c r="L47" i="38"/>
  <c r="O46" i="38"/>
  <c r="P46" i="38" s="1"/>
  <c r="Q46" i="38"/>
  <c r="M46" i="38"/>
  <c r="L46" i="38"/>
  <c r="O45" i="38"/>
  <c r="P45" i="38" s="1"/>
  <c r="Q45" i="38"/>
  <c r="M45" i="38"/>
  <c r="L45" i="38"/>
  <c r="O44" i="38"/>
  <c r="P44" i="38" s="1"/>
  <c r="Q44" i="38"/>
  <c r="M44" i="38"/>
  <c r="L44" i="38"/>
  <c r="O43" i="38"/>
  <c r="P43" i="38" s="1"/>
  <c r="Q43" i="38"/>
  <c r="M43" i="38"/>
  <c r="L43" i="38"/>
  <c r="O42" i="38"/>
  <c r="P42" i="38" s="1"/>
  <c r="Q42" i="38"/>
  <c r="M42" i="38"/>
  <c r="L42" i="38"/>
  <c r="O41" i="38"/>
  <c r="P41" i="38" s="1"/>
  <c r="Q41" i="38"/>
  <c r="M41" i="38"/>
  <c r="L41" i="38"/>
  <c r="O40" i="38"/>
  <c r="P40" i="38" s="1"/>
  <c r="Q40" i="38"/>
  <c r="M40" i="38"/>
  <c r="L40" i="38"/>
  <c r="O39" i="38"/>
  <c r="P39" i="38" s="1"/>
  <c r="Q39" i="38"/>
  <c r="M39" i="38"/>
  <c r="L39" i="38"/>
  <c r="O38" i="38"/>
  <c r="P38" i="38" s="1"/>
  <c r="Q38" i="38"/>
  <c r="M38" i="38"/>
  <c r="L38" i="38"/>
  <c r="O37" i="38"/>
  <c r="P37" i="38" s="1"/>
  <c r="Q37" i="38"/>
  <c r="M37" i="38"/>
  <c r="L37" i="38"/>
  <c r="O36" i="38"/>
  <c r="P36" i="38" s="1"/>
  <c r="Q36" i="38"/>
  <c r="M36" i="38"/>
  <c r="L36" i="38"/>
  <c r="O35" i="38"/>
  <c r="P35" i="38" s="1"/>
  <c r="Q35" i="38"/>
  <c r="M35" i="38"/>
  <c r="L35" i="38"/>
  <c r="O34" i="38"/>
  <c r="P34" i="38" s="1"/>
  <c r="Q34" i="38"/>
  <c r="M34" i="38"/>
  <c r="L34" i="38"/>
  <c r="O33" i="38"/>
  <c r="P33" i="38" s="1"/>
  <c r="Q33" i="38"/>
  <c r="M33" i="38"/>
  <c r="L33" i="38"/>
  <c r="O32" i="38"/>
  <c r="P32" i="38" s="1"/>
  <c r="Q32" i="38"/>
  <c r="M32" i="38"/>
  <c r="L32" i="38"/>
  <c r="O31" i="38"/>
  <c r="P31" i="38" s="1"/>
  <c r="Q31" i="38"/>
  <c r="M31" i="38"/>
  <c r="L31" i="38"/>
  <c r="O30" i="38"/>
  <c r="P30" i="38" s="1"/>
  <c r="Q30" i="38"/>
  <c r="M30" i="38"/>
  <c r="L30" i="38"/>
  <c r="O29" i="38"/>
  <c r="P29" i="38" s="1"/>
  <c r="Q29" i="38"/>
  <c r="M29" i="38"/>
  <c r="L29" i="38"/>
  <c r="O28" i="38"/>
  <c r="P28" i="38" s="1"/>
  <c r="Q28" i="38"/>
  <c r="M28" i="38"/>
  <c r="L28" i="38"/>
  <c r="O27" i="38"/>
  <c r="P27" i="38" s="1"/>
  <c r="Q27" i="38"/>
  <c r="M27" i="38"/>
  <c r="L27" i="38"/>
  <c r="O26" i="38"/>
  <c r="P26" i="38" s="1"/>
  <c r="Q26" i="38"/>
  <c r="M26" i="38"/>
  <c r="L26" i="38"/>
  <c r="O25" i="38"/>
  <c r="P25" i="38" s="1"/>
  <c r="Q25" i="38"/>
  <c r="M25" i="38"/>
  <c r="L25" i="38"/>
  <c r="O24" i="38"/>
  <c r="P24" i="38" s="1"/>
  <c r="Q24" i="38"/>
  <c r="M24" i="38"/>
  <c r="L24" i="38"/>
  <c r="O23" i="38"/>
  <c r="P23" i="38" s="1"/>
  <c r="Q23" i="38"/>
  <c r="M23" i="38"/>
  <c r="L23" i="38"/>
  <c r="O22" i="38"/>
  <c r="P22" i="38" s="1"/>
  <c r="Q22" i="38"/>
  <c r="M22" i="38"/>
  <c r="L22" i="38"/>
  <c r="O21" i="38"/>
  <c r="P21" i="38" s="1"/>
  <c r="Q21" i="38"/>
  <c r="M21" i="38"/>
  <c r="L21" i="38"/>
  <c r="O20" i="38"/>
  <c r="P20" i="38" s="1"/>
  <c r="Q20" i="38"/>
  <c r="M20" i="38"/>
  <c r="L20" i="38"/>
  <c r="O19" i="38"/>
  <c r="P19" i="38" s="1"/>
  <c r="Q19" i="38"/>
  <c r="M19" i="38"/>
  <c r="L19" i="38"/>
  <c r="O18" i="38"/>
  <c r="P18" i="38" s="1"/>
  <c r="Q18" i="38"/>
  <c r="M18" i="38"/>
  <c r="L18" i="38"/>
  <c r="O17" i="38"/>
  <c r="P17" i="38" s="1"/>
  <c r="Q17" i="38"/>
  <c r="M17" i="38"/>
  <c r="L17" i="38"/>
  <c r="O16" i="38"/>
  <c r="P16" i="38" s="1"/>
  <c r="Q16" i="38"/>
  <c r="M16" i="38"/>
  <c r="L16" i="38"/>
  <c r="O15" i="38"/>
  <c r="P15" i="38" s="1"/>
  <c r="Q15" i="38"/>
  <c r="M15" i="38"/>
  <c r="L15" i="38"/>
  <c r="O14" i="38"/>
  <c r="P14" i="38" s="1"/>
  <c r="Q14" i="38"/>
  <c r="M14" i="38"/>
  <c r="L14" i="38"/>
  <c r="O13" i="38"/>
  <c r="P13" i="38" s="1"/>
  <c r="Q13" i="38"/>
  <c r="M13" i="38"/>
  <c r="L13" i="38"/>
  <c r="O12" i="38"/>
  <c r="P12" i="38" s="1"/>
  <c r="Q12" i="38"/>
  <c r="M12" i="38"/>
  <c r="L12" i="38"/>
  <c r="Q11" i="38"/>
  <c r="M11" i="38"/>
  <c r="L11" i="38"/>
  <c r="G11" i="38" l="1"/>
  <c r="N11" i="38"/>
  <c r="G12" i="38"/>
  <c r="N12" i="38"/>
  <c r="G13" i="38"/>
  <c r="N13" i="38"/>
  <c r="G14" i="38"/>
  <c r="N14" i="38"/>
  <c r="G15" i="38"/>
  <c r="N15" i="38"/>
  <c r="G16" i="38"/>
  <c r="N16" i="38"/>
  <c r="G17" i="38"/>
  <c r="N17" i="38"/>
  <c r="G18" i="38"/>
  <c r="N18" i="38"/>
  <c r="G19" i="38"/>
  <c r="N19" i="38"/>
  <c r="G20" i="38"/>
  <c r="N20" i="38"/>
  <c r="G21" i="38"/>
  <c r="N21" i="38"/>
  <c r="G22" i="38"/>
  <c r="N22" i="38"/>
  <c r="G23" i="38"/>
  <c r="N23" i="38"/>
  <c r="G24" i="38"/>
  <c r="N24" i="38"/>
  <c r="G25" i="38"/>
  <c r="N25" i="38"/>
  <c r="G26" i="38"/>
  <c r="N26" i="38"/>
  <c r="G27" i="38"/>
  <c r="N27" i="38"/>
  <c r="G28" i="38"/>
  <c r="N28" i="38"/>
  <c r="G29" i="38"/>
  <c r="N29" i="38"/>
  <c r="G30" i="38"/>
  <c r="N30" i="38"/>
  <c r="G31" i="38"/>
  <c r="N31" i="38"/>
  <c r="G32" i="38"/>
  <c r="N32" i="38"/>
  <c r="G33" i="38"/>
  <c r="N33" i="38"/>
  <c r="G34" i="38"/>
  <c r="N34" i="38"/>
  <c r="G35" i="38"/>
  <c r="N35" i="38"/>
  <c r="G36" i="38"/>
  <c r="N36" i="38"/>
  <c r="G37" i="38"/>
  <c r="N37" i="38"/>
  <c r="G38" i="38"/>
  <c r="N38" i="38"/>
  <c r="G39" i="38"/>
  <c r="N39" i="38"/>
  <c r="G40" i="38"/>
  <c r="N40" i="38"/>
  <c r="G41" i="38"/>
  <c r="N41" i="38"/>
  <c r="G42" i="38"/>
  <c r="N42" i="38"/>
  <c r="G43" i="38"/>
  <c r="N43" i="38"/>
  <c r="G44" i="38"/>
  <c r="N44" i="38"/>
  <c r="G45" i="38"/>
  <c r="N45" i="38"/>
  <c r="G46" i="38"/>
  <c r="N46" i="38"/>
  <c r="G47" i="38"/>
  <c r="N47" i="38"/>
  <c r="G48" i="38"/>
  <c r="N48" i="38"/>
  <c r="G49" i="38"/>
  <c r="N49" i="38"/>
  <c r="G50" i="38"/>
  <c r="N50" i="38"/>
  <c r="G51" i="38"/>
  <c r="N51" i="38"/>
  <c r="G52" i="38"/>
  <c r="N52" i="38"/>
  <c r="G53" i="38"/>
  <c r="N53" i="38"/>
  <c r="G54" i="38"/>
  <c r="N54" i="38"/>
  <c r="G55" i="38"/>
  <c r="N55" i="38"/>
  <c r="G56" i="38"/>
  <c r="N56" i="38"/>
  <c r="G57" i="38"/>
  <c r="N57" i="38"/>
  <c r="G58" i="38"/>
  <c r="N58" i="38"/>
  <c r="G59" i="38"/>
  <c r="N59" i="38"/>
  <c r="G60" i="38"/>
  <c r="N60" i="38"/>
  <c r="G61" i="38"/>
  <c r="N61" i="38"/>
  <c r="G62" i="38"/>
  <c r="N62" i="38"/>
  <c r="G63" i="38"/>
  <c r="N63" i="38"/>
  <c r="G64" i="38"/>
  <c r="N64" i="38"/>
  <c r="G65" i="38"/>
  <c r="N65" i="38"/>
  <c r="G66" i="38"/>
  <c r="N66" i="38"/>
  <c r="G67" i="38"/>
  <c r="N67" i="38"/>
  <c r="G68" i="38"/>
  <c r="N68" i="38"/>
  <c r="G69" i="38"/>
  <c r="N69" i="38"/>
  <c r="G70" i="38"/>
  <c r="N70" i="38"/>
  <c r="G71" i="38"/>
  <c r="N71" i="38"/>
  <c r="G72" i="38"/>
  <c r="N72" i="38"/>
  <c r="G73" i="38"/>
  <c r="N73" i="38"/>
  <c r="G74" i="38"/>
  <c r="N74" i="38"/>
  <c r="G75" i="38"/>
  <c r="N75" i="38"/>
  <c r="G76" i="38"/>
  <c r="N76" i="38"/>
  <c r="G77" i="38"/>
  <c r="N77" i="38"/>
  <c r="G78" i="38"/>
  <c r="N78" i="38"/>
  <c r="G79" i="38"/>
  <c r="N79" i="38"/>
  <c r="G80" i="38"/>
  <c r="N80" i="38"/>
  <c r="G81" i="38"/>
  <c r="N81" i="38"/>
  <c r="G82" i="38"/>
  <c r="N82" i="38"/>
  <c r="G83" i="38"/>
  <c r="N83" i="38"/>
  <c r="G84" i="38"/>
  <c r="N84" i="38"/>
  <c r="G85" i="38"/>
  <c r="N85" i="38"/>
  <c r="G86" i="38"/>
  <c r="N86" i="38"/>
  <c r="G87" i="38"/>
  <c r="N87" i="38"/>
  <c r="G88" i="38"/>
  <c r="N88" i="38"/>
  <c r="G89" i="38"/>
  <c r="N89" i="38"/>
  <c r="G90" i="38"/>
  <c r="N90" i="38"/>
  <c r="G91" i="38"/>
  <c r="N91" i="38"/>
  <c r="G92" i="38"/>
  <c r="N92" i="38"/>
  <c r="G93" i="38"/>
  <c r="N93" i="38"/>
  <c r="G94" i="38"/>
  <c r="N94" i="38"/>
  <c r="G95" i="38"/>
  <c r="N95" i="38"/>
  <c r="G96" i="38"/>
  <c r="N96" i="38"/>
  <c r="G97" i="38"/>
  <c r="N97" i="38"/>
  <c r="G98" i="38"/>
  <c r="N98" i="38"/>
  <c r="G99" i="38"/>
  <c r="N99" i="38"/>
  <c r="G100" i="38"/>
  <c r="N100" i="38"/>
  <c r="G101" i="38"/>
  <c r="N101" i="38"/>
  <c r="G102" i="38"/>
  <c r="N102" i="38"/>
  <c r="G103" i="38"/>
  <c r="N103" i="38"/>
  <c r="G104" i="38"/>
  <c r="N104" i="38"/>
  <c r="G105" i="38"/>
  <c r="N105" i="38"/>
  <c r="G106" i="38"/>
  <c r="N106" i="38"/>
  <c r="G107" i="38"/>
  <c r="N107" i="38"/>
  <c r="G108" i="38"/>
  <c r="N108" i="38"/>
  <c r="G109" i="38"/>
  <c r="N109" i="38"/>
  <c r="G110" i="38"/>
  <c r="N110" i="38"/>
  <c r="G111" i="38"/>
  <c r="N111" i="38"/>
  <c r="G112" i="38"/>
  <c r="N112" i="38"/>
  <c r="G113" i="38"/>
  <c r="N113" i="38"/>
  <c r="G114" i="38"/>
  <c r="N114" i="38"/>
  <c r="G115" i="38"/>
  <c r="N115" i="38"/>
  <c r="G116" i="38"/>
  <c r="N116" i="38"/>
  <c r="G117" i="38"/>
  <c r="N117" i="38"/>
  <c r="G118" i="38"/>
  <c r="N118" i="38"/>
  <c r="G119" i="38"/>
  <c r="N119" i="38"/>
  <c r="G120" i="38"/>
  <c r="N120" i="38"/>
  <c r="G121" i="38"/>
  <c r="N121" i="38"/>
  <c r="G122" i="38"/>
  <c r="N122" i="38"/>
  <c r="G123" i="38"/>
  <c r="N123" i="38"/>
  <c r="G124" i="38"/>
  <c r="N124" i="38"/>
  <c r="G125" i="38"/>
  <c r="N125" i="38"/>
  <c r="G126" i="38"/>
  <c r="N126" i="38"/>
  <c r="G127" i="38"/>
  <c r="N127" i="38"/>
  <c r="G128" i="38"/>
  <c r="N128" i="38"/>
  <c r="G129" i="38"/>
  <c r="N129" i="38"/>
  <c r="G130" i="38"/>
  <c r="N130" i="38"/>
  <c r="G131" i="38"/>
  <c r="N131" i="38"/>
  <c r="G132" i="38"/>
  <c r="N132" i="38"/>
  <c r="G133" i="38"/>
  <c r="N133" i="38"/>
  <c r="G134" i="38"/>
  <c r="N134" i="38"/>
  <c r="G135" i="38"/>
  <c r="N135" i="38"/>
  <c r="G136" i="38"/>
  <c r="N136" i="38"/>
  <c r="G137" i="38"/>
  <c r="N137" i="38"/>
  <c r="G138" i="38"/>
  <c r="N138" i="38"/>
  <c r="G139" i="38"/>
  <c r="N139" i="38"/>
  <c r="G140" i="38"/>
  <c r="N140" i="38"/>
  <c r="G141" i="38"/>
  <c r="N141" i="38"/>
  <c r="G142" i="38"/>
  <c r="N142" i="38"/>
  <c r="G143" i="38"/>
  <c r="N143" i="38"/>
  <c r="G144" i="38"/>
  <c r="N144" i="38"/>
  <c r="G145" i="38"/>
  <c r="N145" i="38"/>
  <c r="G146" i="38"/>
  <c r="N146" i="38"/>
  <c r="G147" i="38"/>
  <c r="N147" i="38"/>
  <c r="G148" i="38"/>
  <c r="N148" i="38"/>
  <c r="G149" i="38"/>
  <c r="N149" i="38"/>
  <c r="G150" i="38"/>
  <c r="N150" i="38"/>
  <c r="G151" i="38"/>
  <c r="N151" i="38"/>
  <c r="G152" i="38"/>
  <c r="N152" i="38"/>
  <c r="G153" i="38"/>
  <c r="N153" i="38"/>
  <c r="G154" i="38"/>
  <c r="N154" i="38"/>
  <c r="G155" i="38"/>
  <c r="N155" i="38"/>
  <c r="G156" i="38"/>
  <c r="N156" i="38"/>
  <c r="G157" i="38"/>
  <c r="N157" i="38"/>
  <c r="G158" i="38"/>
  <c r="N158" i="38"/>
  <c r="G159" i="38"/>
  <c r="N159" i="38"/>
  <c r="G160" i="38"/>
  <c r="N160" i="38"/>
  <c r="G161" i="38"/>
  <c r="N161" i="38"/>
  <c r="G162" i="38"/>
  <c r="N162" i="38"/>
  <c r="G163" i="38"/>
  <c r="N163" i="38"/>
  <c r="G164" i="38"/>
  <c r="N164" i="38"/>
  <c r="G165" i="38"/>
  <c r="N165" i="38"/>
  <c r="G166" i="38"/>
  <c r="N166" i="38"/>
  <c r="G167" i="38"/>
  <c r="N167" i="38"/>
  <c r="G168" i="38"/>
  <c r="N168" i="38"/>
  <c r="G169" i="38"/>
  <c r="N169" i="38"/>
  <c r="G170" i="38"/>
  <c r="N170" i="38"/>
  <c r="G171" i="38"/>
  <c r="N171" i="38"/>
  <c r="G172" i="38"/>
  <c r="N172" i="38"/>
  <c r="G173" i="38"/>
  <c r="N173" i="38"/>
  <c r="G174" i="38"/>
  <c r="N174" i="38"/>
  <c r="G175" i="38"/>
  <c r="N175" i="38"/>
  <c r="G176" i="38"/>
  <c r="N176" i="38"/>
  <c r="G177" i="38"/>
  <c r="N177" i="38"/>
  <c r="G178" i="38"/>
  <c r="N178" i="38"/>
  <c r="G179" i="38"/>
  <c r="N179" i="38"/>
  <c r="G180" i="38"/>
  <c r="N180" i="38"/>
  <c r="G181" i="38"/>
  <c r="N181" i="38"/>
  <c r="G182" i="38"/>
  <c r="N182" i="38"/>
  <c r="G183" i="38"/>
  <c r="N183" i="38"/>
  <c r="G184" i="38"/>
  <c r="N184" i="38"/>
  <c r="G185" i="38"/>
  <c r="N185" i="38"/>
  <c r="G186" i="38"/>
  <c r="N186" i="38"/>
  <c r="G187" i="38"/>
  <c r="N187" i="38"/>
  <c r="G188" i="38"/>
  <c r="N188" i="38"/>
  <c r="G189" i="38"/>
  <c r="N189" i="38"/>
  <c r="G190" i="38"/>
  <c r="N190" i="38"/>
  <c r="G191" i="38"/>
  <c r="N191" i="38"/>
  <c r="G192" i="38"/>
  <c r="N192" i="38"/>
  <c r="G193" i="38"/>
  <c r="N193" i="38"/>
  <c r="G194" i="38"/>
  <c r="N194" i="38"/>
  <c r="G195" i="38"/>
  <c r="N195" i="38"/>
  <c r="G196" i="38"/>
  <c r="N196" i="38"/>
  <c r="G197" i="38"/>
  <c r="N197" i="38"/>
  <c r="G198" i="38"/>
  <c r="N198" i="38"/>
  <c r="G199" i="38"/>
  <c r="N199" i="38"/>
  <c r="G200" i="38"/>
  <c r="N200" i="38"/>
  <c r="R11" i="38"/>
  <c r="R12" i="38"/>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88" i="38"/>
  <c r="R89" i="38"/>
  <c r="R90" i="38"/>
  <c r="R91" i="38"/>
  <c r="R92" i="38"/>
  <c r="R93" i="38"/>
  <c r="R94" i="38"/>
  <c r="R95" i="38"/>
  <c r="R96" i="38"/>
  <c r="R97" i="38"/>
  <c r="R98" i="38"/>
  <c r="R99" i="38"/>
  <c r="R100" i="38"/>
  <c r="R101" i="38"/>
  <c r="R102" i="38"/>
  <c r="R103" i="38"/>
  <c r="R104" i="38"/>
  <c r="R105" i="38"/>
  <c r="R106" i="38"/>
  <c r="R107" i="38"/>
  <c r="R108" i="38"/>
  <c r="R109" i="38"/>
  <c r="R110" i="38"/>
  <c r="R111" i="38"/>
  <c r="R112" i="38"/>
  <c r="R113" i="38"/>
  <c r="R114" i="38"/>
  <c r="R115" i="38"/>
  <c r="R116" i="38"/>
  <c r="R117" i="38"/>
  <c r="R118" i="38"/>
  <c r="R119" i="38"/>
  <c r="R120" i="38"/>
  <c r="R121" i="38"/>
  <c r="R122" i="38"/>
  <c r="R123" i="38"/>
  <c r="R124" i="38"/>
  <c r="R125" i="38"/>
  <c r="R126" i="38"/>
  <c r="R127" i="38"/>
  <c r="R128" i="38"/>
  <c r="R129" i="38"/>
  <c r="R130" i="38"/>
  <c r="R131" i="38"/>
  <c r="R132" i="38"/>
  <c r="R133" i="38"/>
  <c r="R134" i="38"/>
  <c r="R135" i="38"/>
  <c r="R136" i="38"/>
  <c r="R137" i="38"/>
  <c r="R138" i="38"/>
  <c r="R139" i="38"/>
  <c r="R140" i="38"/>
  <c r="R141" i="38"/>
  <c r="R142" i="38"/>
  <c r="R143" i="38"/>
  <c r="R144" i="38"/>
  <c r="R145" i="38"/>
  <c r="R146" i="38"/>
  <c r="R147" i="38"/>
  <c r="R148" i="38"/>
  <c r="R149" i="38"/>
  <c r="R150" i="38"/>
  <c r="R151" i="38"/>
  <c r="R152" i="38"/>
  <c r="R153" i="38"/>
  <c r="R154" i="38"/>
  <c r="R155" i="38"/>
  <c r="R156" i="38"/>
  <c r="R157" i="38"/>
  <c r="R158" i="38"/>
  <c r="R159" i="38"/>
  <c r="R160" i="38"/>
  <c r="R161" i="38"/>
  <c r="R162" i="38"/>
  <c r="R163" i="38"/>
  <c r="R164" i="38"/>
  <c r="R165" i="38"/>
  <c r="R166" i="38"/>
  <c r="R167" i="38"/>
  <c r="R168" i="38"/>
  <c r="R169" i="38"/>
  <c r="R170" i="38"/>
  <c r="R171" i="38"/>
  <c r="R172" i="38"/>
  <c r="R173" i="38"/>
  <c r="R174" i="38"/>
  <c r="R175" i="38"/>
  <c r="R176" i="38"/>
  <c r="R177" i="38"/>
  <c r="R178" i="38"/>
  <c r="R179" i="38"/>
  <c r="R180" i="38"/>
  <c r="R181" i="38"/>
  <c r="R182" i="38"/>
  <c r="R183" i="38"/>
  <c r="R184" i="38"/>
  <c r="R185" i="38"/>
  <c r="R186" i="38"/>
  <c r="R187" i="38"/>
  <c r="R188" i="38"/>
  <c r="R189" i="38"/>
  <c r="R190" i="38"/>
  <c r="R191" i="38"/>
  <c r="R192" i="38"/>
  <c r="R193" i="38"/>
  <c r="R194" i="38"/>
  <c r="R195" i="38"/>
  <c r="R196" i="38"/>
  <c r="R197" i="38"/>
  <c r="R198" i="38"/>
  <c r="R199" i="38"/>
  <c r="R20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I101" i="38"/>
  <c r="I102" i="38"/>
  <c r="I103" i="38"/>
  <c r="I104" i="38"/>
  <c r="I105" i="38"/>
  <c r="I106" i="38"/>
  <c r="I107" i="38"/>
  <c r="I108" i="38"/>
  <c r="I109" i="38"/>
  <c r="I110" i="38"/>
  <c r="I111" i="38"/>
  <c r="I112" i="38"/>
  <c r="I113" i="38"/>
  <c r="I114" i="38"/>
  <c r="I115" i="38"/>
  <c r="I116" i="38"/>
  <c r="I117" i="38"/>
  <c r="I118" i="38"/>
  <c r="I119" i="38"/>
  <c r="I120" i="38"/>
  <c r="I121" i="38"/>
  <c r="I122" i="38"/>
  <c r="I123" i="38"/>
  <c r="I124" i="38"/>
  <c r="I125" i="38"/>
  <c r="I126" i="38"/>
  <c r="I127" i="38"/>
  <c r="I128" i="38"/>
  <c r="I129" i="38"/>
  <c r="I130" i="38"/>
  <c r="I131" i="38"/>
  <c r="I132" i="38"/>
  <c r="I133" i="38"/>
  <c r="I134" i="38"/>
  <c r="I135" i="38"/>
  <c r="I136" i="38"/>
  <c r="I137" i="38"/>
  <c r="I138" i="38"/>
  <c r="I139" i="38"/>
  <c r="I140" i="38"/>
  <c r="I141" i="38"/>
  <c r="I142" i="38"/>
  <c r="I143" i="38"/>
  <c r="I144" i="38"/>
  <c r="I145" i="38"/>
  <c r="I146" i="38"/>
  <c r="I147" i="38"/>
  <c r="I148" i="38"/>
  <c r="I149" i="38"/>
  <c r="I150" i="38"/>
  <c r="I151" i="38"/>
  <c r="I152" i="38"/>
  <c r="I153" i="38"/>
  <c r="I154" i="38"/>
  <c r="I155" i="38"/>
  <c r="I156" i="38"/>
  <c r="I157" i="38"/>
  <c r="I158" i="38"/>
  <c r="I159" i="38"/>
  <c r="I160" i="38"/>
  <c r="I161" i="38"/>
  <c r="I162" i="38"/>
  <c r="I163" i="38"/>
  <c r="I164" i="38"/>
  <c r="I165" i="38"/>
  <c r="I166" i="38"/>
  <c r="I167" i="38"/>
  <c r="I168" i="38"/>
  <c r="I169" i="38"/>
  <c r="I170" i="38"/>
  <c r="I171" i="38"/>
  <c r="I172" i="38"/>
  <c r="I173" i="38"/>
  <c r="I174" i="38"/>
  <c r="I175" i="38"/>
  <c r="I176" i="38"/>
  <c r="I177" i="38"/>
  <c r="I178" i="38"/>
  <c r="I179" i="38"/>
  <c r="I180" i="38"/>
  <c r="I181" i="38"/>
  <c r="I182" i="38"/>
  <c r="I183" i="38"/>
  <c r="I184" i="38"/>
  <c r="I185" i="38"/>
  <c r="I186" i="38"/>
  <c r="I187" i="38"/>
  <c r="I188" i="38"/>
  <c r="I189" i="38"/>
  <c r="I190" i="38"/>
  <c r="I191" i="38"/>
  <c r="I192" i="38"/>
  <c r="I193" i="38"/>
  <c r="I194" i="38"/>
  <c r="I195" i="38"/>
  <c r="I196" i="38"/>
  <c r="I197" i="38"/>
  <c r="I198" i="38"/>
  <c r="I199" i="38"/>
  <c r="I200" i="38"/>
  <c r="C8" i="42" l="1" a="1"/>
  <c r="C8" i="42" s="1"/>
  <c r="F8" i="42" a="1"/>
  <c r="F8" i="42" s="1"/>
  <c r="F9" i="42" a="1"/>
  <c r="F9" i="42" s="1"/>
  <c r="F10" i="42" a="1"/>
  <c r="F10" i="42" s="1"/>
  <c r="F11" i="42" a="1"/>
  <c r="F11" i="42" s="1"/>
  <c r="F12" i="42" a="1"/>
  <c r="F12" i="42" s="1"/>
  <c r="F13" i="42" a="1"/>
  <c r="F13" i="42" s="1"/>
  <c r="F14" i="42" a="1"/>
  <c r="F14" i="42" s="1"/>
  <c r="F15" i="42" a="1"/>
  <c r="F15" i="42" s="1"/>
  <c r="C9" i="42" a="1"/>
  <c r="C9" i="42" s="1"/>
  <c r="C10" i="42" a="1"/>
  <c r="C10" i="42" s="1"/>
  <c r="C11" i="42" a="1"/>
  <c r="C11" i="42" s="1"/>
  <c r="C12" i="42" a="1"/>
  <c r="C12" i="42" s="1"/>
  <c r="C13" i="42" a="1"/>
  <c r="C13" i="42" s="1"/>
  <c r="C14" i="42" a="1"/>
  <c r="C14" i="42" s="1"/>
  <c r="C15" i="42" a="1"/>
  <c r="C15" i="42" s="1"/>
  <c r="I201" i="38"/>
  <c r="J6" i="38" s="1"/>
  <c r="R201" i="38" l="1"/>
  <c r="R6" i="38" s="1"/>
  <c r="H53" i="35"/>
  <c r="H52" i="35"/>
  <c r="H47" i="35"/>
  <c r="H44" i="35"/>
  <c r="F16" i="42" l="1"/>
  <c r="F32" i="42" s="1"/>
  <c r="H50" i="26"/>
  <c r="H51" i="26"/>
  <c r="H49" i="26"/>
  <c r="H48" i="26"/>
  <c r="H47" i="26"/>
  <c r="H46" i="26"/>
  <c r="H44" i="26"/>
  <c r="H39" i="26"/>
  <c r="H43" i="26"/>
  <c r="H42" i="26"/>
  <c r="H41" i="26"/>
  <c r="C16" i="42" l="1"/>
  <c r="C32" i="42" s="1"/>
</calcChain>
</file>

<file path=xl/comments1.xml><?xml version="1.0" encoding="utf-8"?>
<comments xmlns="http://schemas.openxmlformats.org/spreadsheetml/2006/main">
  <authors>
    <author>איתן רובין</author>
    <author>admin</author>
  </authors>
  <commentList>
    <comment ref="B26" authorId="0" shapeId="0">
      <text>
        <r>
          <rPr>
            <sz val="9"/>
            <color indexed="81"/>
            <rFont val="Tahoma"/>
            <family val="2"/>
          </rPr>
          <t>שולחן שניתן לכוון את גובהו חשמלית</t>
        </r>
      </text>
    </comment>
    <comment ref="B27" authorId="0" shapeId="0">
      <text>
        <r>
          <rPr>
            <sz val="9"/>
            <color indexed="81"/>
            <rFont val="Tahoma"/>
            <family val="2"/>
          </rPr>
          <t>שולחן בו ניתן לכוון ידנית את גובה השולחן עם כוונון טלסקופי של רגלי השולחן</t>
        </r>
      </text>
    </comment>
    <comment ref="B50" authorId="0" shapeId="0">
      <text>
        <r>
          <rPr>
            <sz val="9"/>
            <color indexed="81"/>
            <rFont val="Tahoma"/>
            <family val="2"/>
          </rPr>
          <t>כרטיס נטען לרכישת אפליקציות מוטוריות וקוגניטיביות ניתן לרכוש בבנק הדואר</t>
        </r>
      </text>
    </comment>
    <comment ref="B51" authorId="0" shapeId="0">
      <text>
        <r>
          <rPr>
            <sz val="9"/>
            <color indexed="81"/>
            <rFont val="Tahoma"/>
            <family val="2"/>
          </rPr>
          <t>כרטיס נטען לרכישת אפליקציות מוטוריות וקוגניטיביות ניתן לרכוש בבנק הדואר</t>
        </r>
      </text>
    </comment>
    <comment ref="B61" authorId="0" shapeId="0">
      <text>
        <r>
          <rPr>
            <sz val="9"/>
            <color indexed="81"/>
            <rFont val="Tahoma"/>
            <family val="2"/>
          </rPr>
          <t xml:space="preserve">מכשיר שמאפשר לשלוט בהפעלת מכשירי חשמל עם מתג עבור אנשים עם מוגבלות מוטורית
</t>
        </r>
      </text>
    </comment>
    <comment ref="B62" authorId="0" shapeId="0">
      <text>
        <r>
          <rPr>
            <sz val="9"/>
            <color indexed="81"/>
            <rFont val="Tahoma"/>
            <family val="2"/>
          </rPr>
          <t>מתג בקוטר 6.5 ס"מ שניתן להפעיל איתו את החשמלון</t>
        </r>
      </text>
    </comment>
    <comment ref="B63" authorId="0" shapeId="0">
      <text>
        <r>
          <rPr>
            <sz val="9"/>
            <color indexed="81"/>
            <rFont val="Tahoma"/>
            <family val="2"/>
          </rPr>
          <t>מתג בקוטר 20 ס"מ שניתן להפעיל איתו את החשמלון</t>
        </r>
      </text>
    </comment>
    <comment ref="B66" authorId="1" shapeId="0">
      <text>
        <r>
          <rPr>
            <b/>
            <sz val="11"/>
            <color indexed="81"/>
            <rFont val="Tahoma"/>
            <charset val="177"/>
          </rPr>
          <t>admin:</t>
        </r>
        <r>
          <rPr>
            <sz val="11"/>
            <color indexed="81"/>
            <rFont val="Tahoma"/>
            <charset val="177"/>
          </rPr>
          <t xml:space="preserve">
מערכות טכנולוגיות שיקומיות ניידות או נייחות לשם תרגול מיומנויות מוטוריות וקוגניטיביות. לדוגמא: מערכת מציאות מדומה (VR), מערכת תרגול מוטורי של גפיים תחתונות ועליונות, תרגול תנועה, שיווי משקל ומוטוריקה, מערכת לשיפור ושיקום של יכולות קוגניטיביות.</t>
        </r>
      </text>
    </comment>
    <comment ref="B86" authorId="0" shapeId="0">
      <text>
        <r>
          <rPr>
            <sz val="9"/>
            <color indexed="81"/>
            <rFont val="Tahoma"/>
            <family val="2"/>
          </rPr>
          <t xml:space="preserve">מערכת אימון חכמה בטכנולוגיה תגובה מבוססת אור, המאפשרת מדידה של ביצועים בדיוק מרבי ושיפור הזריזות, האיזון, התיאום, זמן התגובה, הכוח ועוד.
</t>
        </r>
      </text>
    </comment>
    <comment ref="B87" authorId="0" shapeId="0">
      <text>
        <r>
          <rPr>
            <sz val="9"/>
            <color indexed="81"/>
            <rFont val="Tahoma"/>
            <family val="2"/>
          </rPr>
          <t xml:space="preserve">כלי טכנולוגי לקידום מיומנויות קורדינאציה ושיווי משקל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<sst xmlns="http://schemas.openxmlformats.org/spreadsheetml/2006/main" count="1388" uniqueCount="687">
  <si>
    <t>תקן הצטיידות לבתי אבות - דצמבר 2022</t>
  </si>
  <si>
    <t>מס'</t>
  </si>
  <si>
    <t>מבוא כללי</t>
  </si>
  <si>
    <r>
      <t>התקן נכתב "</t>
    </r>
    <r>
      <rPr>
        <b/>
        <u/>
        <sz val="12"/>
        <color rgb="FF000000"/>
        <rFont val="Arial"/>
        <family val="2"/>
      </rPr>
      <t>בלשון זכר</t>
    </r>
    <r>
      <rPr>
        <u/>
        <sz val="12"/>
        <color rgb="FF000000"/>
        <rFont val="Arial"/>
        <family val="2"/>
      </rPr>
      <t>" ובכל מקום שנכתב בלשון זכר הכוונה היא גם ל</t>
    </r>
    <r>
      <rPr>
        <b/>
        <u/>
        <sz val="12"/>
        <color rgb="FF000000"/>
        <rFont val="Arial"/>
        <family val="2"/>
      </rPr>
      <t>לשון נקבה</t>
    </r>
    <r>
      <rPr>
        <u/>
        <sz val="12"/>
        <color rgb="FF000000"/>
        <rFont val="Arial"/>
        <family val="2"/>
      </rPr>
      <t>.</t>
    </r>
  </si>
  <si>
    <t xml:space="preserve">תקן הצטיידות נועד לסייע בעת הגשת בקשה ובכך לחסוך את הצורך להביא 2 הצעות מחיר. </t>
  </si>
  <si>
    <t>במידה ויבקש הגוף לבצע רכישות שונות מהתקן, הרציונאל ושתי הצעות מחיר יוצגו בגיליון נפרד בפני קרן סיעוד שתחליט בנושא.</t>
  </si>
  <si>
    <r>
      <t xml:space="preserve">מחירי הפריטים השונים הינם </t>
    </r>
    <r>
      <rPr>
        <b/>
        <sz val="12"/>
        <color rgb="FF000000"/>
        <rFont val="Arial"/>
        <family val="2"/>
      </rPr>
      <t>בש"ח וכוללים מע"מ</t>
    </r>
    <r>
      <rPr>
        <sz val="12"/>
        <color rgb="FF000000"/>
        <rFont val="Arial"/>
        <family val="2"/>
      </rPr>
      <t xml:space="preserve"> והינם מחירי מקסימום מעודכנים לרבעון 2 של שנת 2022.</t>
    </r>
  </si>
  <si>
    <r>
      <t xml:space="preserve">גיליון 'תוספות מיוחדות' מאפשר הוספת פריטים  </t>
    </r>
    <r>
      <rPr>
        <b/>
        <sz val="12"/>
        <color rgb="FF000000"/>
        <rFont val="Arial"/>
        <family val="2"/>
      </rPr>
      <t>שאינם מופיעים בתקן</t>
    </r>
    <r>
      <rPr>
        <sz val="12"/>
        <color rgb="FF000000"/>
        <rFont val="Arial"/>
        <family val="2"/>
      </rPr>
      <t xml:space="preserve"> עפ"י צרכי בית האבות, יש לצרף 2 הצעות מחיר והנמקה ולקבל אישור מראש של קרן סיעוד.</t>
    </r>
  </si>
  <si>
    <t xml:space="preserve">התקן כולל גיליונות נוספים המתייחסים לתחומים מקצועיים ואחרים כמו: הנגשת שמע, פיזיותרפיה, הנגשת ראייה, שימור ושיפור, עם הפנים לקהילה וכדו'. יש לפעול עפ"י ההנחיות בגיליונות אלו. </t>
  </si>
  <si>
    <t>הנחיות למילוי הבקשה</t>
  </si>
  <si>
    <r>
      <t xml:space="preserve"> מלא את הפרטים בגיליון '</t>
    </r>
    <r>
      <rPr>
        <b/>
        <sz val="12"/>
        <color rgb="FF000000"/>
        <rFont val="Arial"/>
        <family val="2"/>
      </rPr>
      <t>שאלון'</t>
    </r>
    <r>
      <rPr>
        <sz val="12"/>
        <color rgb="FF000000"/>
        <rFont val="Arial"/>
        <family val="2"/>
      </rPr>
      <t>.</t>
    </r>
  </si>
  <si>
    <r>
      <t>עבור  לגיליון '</t>
    </r>
    <r>
      <rPr>
        <b/>
        <sz val="16"/>
        <color rgb="FF000000"/>
        <rFont val="Arial"/>
        <family val="2"/>
      </rPr>
      <t>ציוד כללי</t>
    </r>
    <r>
      <rPr>
        <sz val="16"/>
        <color rgb="FF000000"/>
        <rFont val="Arial"/>
        <family val="2"/>
      </rPr>
      <t xml:space="preserve">' כדי לעדכן את בקשת התקציב עפ"י צרכי בית האבות. 
יש לעדכן </t>
    </r>
    <r>
      <rPr>
        <b/>
        <sz val="16"/>
        <color rgb="FF000000"/>
        <rFont val="Arial"/>
        <family val="2"/>
      </rPr>
      <t>רק את כמות הפריטים בטור הכמות הצבוע בצבע צהוב</t>
    </r>
    <r>
      <rPr>
        <sz val="16"/>
        <color rgb="FF000000"/>
        <rFont val="Arial"/>
        <family val="2"/>
      </rPr>
      <t xml:space="preserve">. 
</t>
    </r>
    <r>
      <rPr>
        <b/>
        <sz val="16"/>
        <color rgb="FF000000"/>
        <rFont val="Arial"/>
        <family val="2"/>
      </rPr>
      <t>אין למחוק שורות או לבצע שינויים אחרים - השינוי המותר הוא רק בכמות הפריטים וטור הערות/נימוק!</t>
    </r>
  </si>
  <si>
    <t>המלצות כלליות להצטיידות</t>
  </si>
  <si>
    <r>
      <t xml:space="preserve">יש </t>
    </r>
    <r>
      <rPr>
        <b/>
        <sz val="12"/>
        <rFont val="Arial"/>
        <family val="2"/>
      </rPr>
      <t>לתת עדיפות</t>
    </r>
    <r>
      <rPr>
        <sz val="12"/>
        <rFont val="Arial"/>
        <family val="2"/>
      </rPr>
      <t xml:space="preserve"> לרכישת ציוד המיוצר בארץ לעומת ספקים המייבאים את הציוד שלהם מחו"ל. </t>
    </r>
  </si>
  <si>
    <r>
      <t xml:space="preserve">יש לפעול, בנושא ההצטיידות, עפ"י ההנחיות והתקנות של </t>
    </r>
    <r>
      <rPr>
        <b/>
        <sz val="12"/>
        <color rgb="FF000000"/>
        <rFont val="Arial"/>
        <family val="2"/>
      </rPr>
      <t>נגישות השירות</t>
    </r>
    <r>
      <rPr>
        <sz val="12"/>
        <color rgb="FF000000"/>
        <rFont val="Arial"/>
        <family val="2"/>
      </rPr>
      <t>. מומלץ להיעזר ביועצי קרן סיעוד על מנת להצטייד כנדרש ועפ"י החוק.</t>
    </r>
  </si>
  <si>
    <t xml:space="preserve">יש לדרוש  מהספקים תקופת אחריות מורחבת, ככל שניתן, ולוודא קיומם של שירותי אחזקה ותיקונים. </t>
  </si>
  <si>
    <t>הצטיידות בכסאות תעשה כאשר חלקם עם ידיות וחלקם ללא ידיות על-פי צרכי בית האבות. מומלץ לרכוש כיסאות נערמים לנוחיות הניקיון וחיסכון בשטח ריצפה.</t>
  </si>
  <si>
    <t>הצטיידות בשולחנות - מומלץ לרכוש חלק מהשולחנות שניתן להזיזם בקלות (גלגלים ל- 2 רגליים) ו/או חלק מהשולחנות מתקפלים.</t>
  </si>
  <si>
    <t>דלפק קבלה / מזכירות רצוי שיהיה חצוי - חצי נמוך וחצי גבוה לנגישות נאותה לקשישים ולכיסאות גלגלים.</t>
  </si>
  <si>
    <t>המטבח המופיע בתקן הינו מטבח מחמם.</t>
  </si>
  <si>
    <t>למילוי ע"י הארגון המבקש ו/או בית האבות המבקש</t>
  </si>
  <si>
    <t>תאריך הגשת הבקשה:</t>
  </si>
  <si>
    <t>שם הארגון המבקש:</t>
  </si>
  <si>
    <t>ח"פ/ע"ר של הארגון:</t>
  </si>
  <si>
    <t>כתובת הארגון המבקש:</t>
  </si>
  <si>
    <t>שם בית האבות:</t>
  </si>
  <si>
    <t>כתובת בית האבות:</t>
  </si>
  <si>
    <t>מספר  מחלקות התשושים/עצמאיים:</t>
  </si>
  <si>
    <t>מספר  הדיירים הכולל במחלקות תשושים/עצמאיים התשושים/עצמאיים:</t>
  </si>
  <si>
    <t>שם איש קשר:</t>
  </si>
  <si>
    <t>אימייל איש קשר:</t>
  </si>
  <si>
    <t>טלפון איש קשר:</t>
  </si>
  <si>
    <t>לא מובן</t>
  </si>
  <si>
    <t>טבלת תקציב מבוקש בש"ח כולל מע"מ</t>
  </si>
  <si>
    <t>טבלת תקציב מאושר בש"ח כולל מע"מ</t>
  </si>
  <si>
    <t>בית אבות</t>
  </si>
  <si>
    <t>טבלה 1: ריכוז מגיליון 'ציוד כללי' - בקשת בית האבות</t>
  </si>
  <si>
    <t>טבלה 1: ריכוז מגיליון 'ציוד כללי' - אישור מנהל התכנית</t>
  </si>
  <si>
    <t>סוג פריט</t>
  </si>
  <si>
    <t>סהכ עלות</t>
  </si>
  <si>
    <t>אביזרים</t>
  </si>
  <si>
    <t>מספרה/טיפוח חן</t>
  </si>
  <si>
    <t>כלי חשמל</t>
  </si>
  <si>
    <t>כללי</t>
  </si>
  <si>
    <t>מטבח וחדר אוכל</t>
  </si>
  <si>
    <t>מיחשוב</t>
  </si>
  <si>
    <t>ציוד אלקטרוני</t>
  </si>
  <si>
    <t>ריהוט</t>
  </si>
  <si>
    <t>סה"כ</t>
  </si>
  <si>
    <t>טבלה 2: ריכוז מגיליונות מקצועיים ותוספות</t>
  </si>
  <si>
    <t>הנגשת ראייה</t>
  </si>
  <si>
    <t>הנגשת שמע</t>
  </si>
  <si>
    <t>ריפוי בעיסוק ופיזיותרפיה</t>
  </si>
  <si>
    <t>חדר סנוזלן</t>
  </si>
  <si>
    <t>חממה/גינה טיפולית</t>
  </si>
  <si>
    <t>חוגים</t>
  </si>
  <si>
    <t>עם הפנים לקהילה</t>
  </si>
  <si>
    <t>שימור שיפור ופנאי</t>
  </si>
  <si>
    <t>תוספות מיוחדות</t>
  </si>
  <si>
    <t>סה"כ תקציב הצטיידות</t>
  </si>
  <si>
    <t>טבלת ציוד כללי - בתי אבות (בש"ח וכוללים מע"מ)</t>
  </si>
  <si>
    <t>שם בית האבות</t>
  </si>
  <si>
    <t>מס' מחלקות תשושים עצמאיים</t>
  </si>
  <si>
    <t>מס' דיירים במחלקות תשושים/עצמאיים</t>
  </si>
  <si>
    <t>סה"כ  תקציב מבוקש</t>
  </si>
  <si>
    <t>סה"כ תקציב מאושר</t>
  </si>
  <si>
    <t>רשימת ציוד כללי</t>
  </si>
  <si>
    <t>בקשת בית האבות</t>
  </si>
  <si>
    <t>אישור מנהל התכנית</t>
  </si>
  <si>
    <t>מס"ד</t>
  </si>
  <si>
    <t>קטגוריה</t>
  </si>
  <si>
    <t>תיאור פריט</t>
  </si>
  <si>
    <t>עלות פריט תקן</t>
  </si>
  <si>
    <t>כמות מבוקשת</t>
  </si>
  <si>
    <t>סה"כ עלות מבוקשת</t>
  </si>
  <si>
    <t>הערות/נימוק</t>
  </si>
  <si>
    <t>כמות מאושרת</t>
  </si>
  <si>
    <t>סטייה מבקשת בית האבות</t>
  </si>
  <si>
    <t>סה"כ עלות מאושרת</t>
  </si>
  <si>
    <t>הערות</t>
  </si>
  <si>
    <t xml:space="preserve"> שילוט לחדרים (תקציב)</t>
  </si>
  <si>
    <t>חדר מזכירות וקבלה</t>
  </si>
  <si>
    <t>אביזרים (לוח מודעות, פח, פריטי עיצוב)</t>
  </si>
  <si>
    <t>חדר מנהל</t>
  </si>
  <si>
    <t>שירותי צוות ומלתחה</t>
  </si>
  <si>
    <t>אביזרים (מתקן לסבון נוזלי, מתקן טואלט, מתקן מגבות נייר,פח וכדו')</t>
  </si>
  <si>
    <t>שירותים ציבוריים</t>
  </si>
  <si>
    <t>אביזרים (מתקן לסבון נוזלי, מתקן טואלט, מתקן מגבות נייר,פח,ידיות אחיזה)</t>
  </si>
  <si>
    <t>אולם כניסה</t>
  </si>
  <si>
    <t>אביזרים (פח אשפה, מיכלי צמחים, מתקן מטריות, שעון קיר, אביזרי עיצוב)</t>
  </si>
  <si>
    <t>חצר פעילות ומנוחה</t>
  </si>
  <si>
    <t>אביזרים (פח אשפה, מיכלי צמחים, פריטי עיצוב)</t>
  </si>
  <si>
    <t>חדר מחשבים</t>
  </si>
  <si>
    <t>אביזרים (פח, עיצוב וכדו')</t>
  </si>
  <si>
    <t>מחסנים - מטבח, כללי, תעסוקה</t>
  </si>
  <si>
    <t>ארגז כלי עבודה כולל מקדחה ומברגה</t>
  </si>
  <si>
    <t>חדר רחצה</t>
  </si>
  <si>
    <t>וילון מקלחת</t>
  </si>
  <si>
    <t>ידיות אחיזה</t>
  </si>
  <si>
    <t>חדר אוכל</t>
  </si>
  <si>
    <t>לוח מודעות 80/120</t>
  </si>
  <si>
    <t>חדרי פעילות/תעסוקה</t>
  </si>
  <si>
    <t>חדרי צוות/רב תחומי</t>
  </si>
  <si>
    <t>מאזני אדם</t>
  </si>
  <si>
    <t>מדף לסבונים + סבוניה</t>
  </si>
  <si>
    <t>מושב הגבהה לשירותים</t>
  </si>
  <si>
    <t>מזוזות</t>
  </si>
  <si>
    <t>מיכל לאיסוף מחטים משומשות</t>
  </si>
  <si>
    <t>מתקן לגלילי נייר חד פעמי</t>
  </si>
  <si>
    <t>חדר ניקיון</t>
  </si>
  <si>
    <t>סולם</t>
  </si>
  <si>
    <t>מכבסה</t>
  </si>
  <si>
    <t>סלי כביסה</t>
  </si>
  <si>
    <t>סלסלות אישיות לעבודות הקשישים</t>
  </si>
  <si>
    <t>עגלת ניקיון</t>
  </si>
  <si>
    <t>פח אשפה</t>
  </si>
  <si>
    <t>פריטי עיצוב, תמונות, מיכל צמחים וכדו' (תקציב)</t>
  </si>
  <si>
    <t>קולב בגדים</t>
  </si>
  <si>
    <t>קרש גיהוץ + מגהץ</t>
  </si>
  <si>
    <t>שטיח למניעת החלקה</t>
  </si>
  <si>
    <t>שילוט חיצוני לבית האבות (תקציב)</t>
  </si>
  <si>
    <t>שעון נוכחות</t>
  </si>
  <si>
    <t>שעון קיר</t>
  </si>
  <si>
    <t>תמונות וקישוטי קיר (תקציב)</t>
  </si>
  <si>
    <t>ארון איחסון (רוחב 80-100 ס"מ)</t>
  </si>
  <si>
    <t>ארון תחתון+כיור+ברז+משטח</t>
  </si>
  <si>
    <t>דלפק עבודה למספרה</t>
  </si>
  <si>
    <t>כיסא טיפולים</t>
  </si>
  <si>
    <t>כיסא לייבוש + הדום</t>
  </si>
  <si>
    <t>כיסא מספרה</t>
  </si>
  <si>
    <t>כיסא פעילות/עובד</t>
  </si>
  <si>
    <t>כיסא+כיור חפיפה</t>
  </si>
  <si>
    <t>מייבש שיער מקצועי</t>
  </si>
  <si>
    <t>מכונת ייבוש</t>
  </si>
  <si>
    <t>מכונת תספורת</t>
  </si>
  <si>
    <t>מנורה מכוונת</t>
  </si>
  <si>
    <t>מראה</t>
  </si>
  <si>
    <t>מתלה נייד למגבות</t>
  </si>
  <si>
    <t xml:space="preserve">סטרליזטור </t>
  </si>
  <si>
    <t>עגלת טיפולים</t>
  </si>
  <si>
    <t>רגלית פדיקור</t>
  </si>
  <si>
    <t>שרפרף למטפל</t>
  </si>
  <si>
    <t xml:space="preserve">מייבש כביסה  </t>
  </si>
  <si>
    <t>מייבש שיער</t>
  </si>
  <si>
    <t>מכונת כביסה 7 ק"ג</t>
  </si>
  <si>
    <t>מכונת שטיפה</t>
  </si>
  <si>
    <t>מתקן טיהור אויר חשמלי</t>
  </si>
  <si>
    <t>מתקן מים קרים</t>
  </si>
  <si>
    <t>מתקן שתיה קלה (דיספנסר)</t>
  </si>
  <si>
    <t>תנור חימום</t>
  </si>
  <si>
    <t>מד חום אינפרא אדום</t>
  </si>
  <si>
    <t>מד לחץ דם, חום, דופק  וסוטורציה</t>
  </si>
  <si>
    <t>מזרקי אפיפן</t>
  </si>
  <si>
    <t>עיצוב פנים - תקציב למעצב/ת</t>
  </si>
  <si>
    <t>קטלן יתושים</t>
  </si>
  <si>
    <t>מטבח</t>
  </si>
  <si>
    <t>ארון חימום תבניות</t>
  </si>
  <si>
    <t>כוננית לאיחסון כלים וסירים</t>
  </si>
  <si>
    <t>כלי אוכל</t>
  </si>
  <si>
    <t>כלי הכנה-מטבח מחמם</t>
  </si>
  <si>
    <t>כלי עבודה מסוגים שונים</t>
  </si>
  <si>
    <t>מדיח כלים דלפקי</t>
  </si>
  <si>
    <t>מדיח כלים דלת מתרוממת+מעמד</t>
  </si>
  <si>
    <t>מיחם אוטומטי 150 כוסות</t>
  </si>
  <si>
    <t>מיכלים מבודדים להעברת מזון</t>
  </si>
  <si>
    <t>מיקסר מקצועי</t>
  </si>
  <si>
    <t>מכונה לקילוף תפוחי אדמה</t>
  </si>
  <si>
    <t>מעבד מזון מקצועי</t>
  </si>
  <si>
    <t>חדר אוכל-כלי הגשה</t>
  </si>
  <si>
    <t>מפות בד</t>
  </si>
  <si>
    <t>מקפיא תעשייתי דלת אחת</t>
  </si>
  <si>
    <t>מקרר תעשייתי דלת אחת</t>
  </si>
  <si>
    <t>מקרר תעשייתי שתי דלתות</t>
  </si>
  <si>
    <t>מרכך מים אוטומטי למטבח</t>
  </si>
  <si>
    <t>מרקיה, סלסלת לחם, סט מלח פלפל סוכר, מתקן מפיות, קיסמי שיניים</t>
  </si>
  <si>
    <t>עגלת 3 קומות</t>
  </si>
  <si>
    <t>עגלת נירוסטה לפח אשפה</t>
  </si>
  <si>
    <t>קומביסטימר+מעמד</t>
  </si>
  <si>
    <t>קוצץ ירקות מקצועי</t>
  </si>
  <si>
    <t>קערות הגשה, מצקות וכפות הגשה, ארגזי פלסטויק לאיסוף</t>
  </si>
  <si>
    <t>קערות וקעריות מסוגים שונים</t>
  </si>
  <si>
    <t>שולחן ( 2 מ') עם כיור כפול + מדף תחתוןן</t>
  </si>
  <si>
    <t>שולחן עבודה ללא כיורים + מדף תחתון</t>
  </si>
  <si>
    <t>שולחן עם כיור יחיד ( 2 מ') + מדף תחתוןן</t>
  </si>
  <si>
    <t>תנור בישול ואפייה</t>
  </si>
  <si>
    <t>תנור מיקרוגל</t>
  </si>
  <si>
    <t>תפריט דיגיטלי עם אפשרות להזמנות</t>
  </si>
  <si>
    <t>מגרסת נייר משרדית</t>
  </si>
  <si>
    <t>מדפסת משולבת</t>
  </si>
  <si>
    <t>מחשב נייד לתצוגות</t>
  </si>
  <si>
    <t xml:space="preserve">מחשב+תוכנות </t>
  </si>
  <si>
    <t>מחשב+תוכנות הפעלה ומשרד</t>
  </si>
  <si>
    <t>דפיברלטור</t>
  </si>
  <si>
    <t>טלוויזיה 42 (כולל הובלה והתקנה)</t>
  </si>
  <si>
    <t>טלוויזיה 65 (כולל הובלה והתקנה)</t>
  </si>
  <si>
    <t>טלוויזיה 85 (כולל הובלה והתקנה)</t>
  </si>
  <si>
    <t>מגדיל טווח WIFI</t>
  </si>
  <si>
    <t>מערכת אזעקה ומצלמות</t>
  </si>
  <si>
    <t>מערכת התרעה נגד אש</t>
  </si>
  <si>
    <t>מערכת טלפונים</t>
  </si>
  <si>
    <t>מערכת כריזת חירום</t>
  </si>
  <si>
    <t>חדר מנוחה</t>
  </si>
  <si>
    <t>ארון איחסון משרדי (רוחב כ- 1 מטר)</t>
  </si>
  <si>
    <t>ארון ארכיב</t>
  </si>
  <si>
    <t>מלתחה</t>
  </si>
  <si>
    <t>ארון לתליית מעילים (רוחב 1 מטר)</t>
  </si>
  <si>
    <t>ארון משרדי נמוך</t>
  </si>
  <si>
    <t>ארון עזרה ראשונה</t>
  </si>
  <si>
    <t>ארון תיקיות</t>
  </si>
  <si>
    <t>ארון תצוגה/ויטרינה - רוחב 1מטר</t>
  </si>
  <si>
    <t>ארונית מגירות מפלסטיק</t>
  </si>
  <si>
    <t>דלפק קבלה</t>
  </si>
  <si>
    <t>וילונות הצללה (עלות למ"ר))</t>
  </si>
  <si>
    <t>יחידת מדפים</t>
  </si>
  <si>
    <t>כוננית פתוחה</t>
  </si>
  <si>
    <t xml:space="preserve">כורסת הסבה  </t>
  </si>
  <si>
    <t>כורסת מנוחה</t>
  </si>
  <si>
    <t>כורסת מנוחה חשמלית</t>
  </si>
  <si>
    <t>כיסא אוכל</t>
  </si>
  <si>
    <t>כיסא גלגלים</t>
  </si>
  <si>
    <t>כיסא גן</t>
  </si>
  <si>
    <t>כיסא מחשב</t>
  </si>
  <si>
    <t>כיסא מנהל</t>
  </si>
  <si>
    <t>כיסא רחצה תיקני על גלגלים</t>
  </si>
  <si>
    <t>כספת</t>
  </si>
  <si>
    <t>מדף להנחת אביזרים</t>
  </si>
  <si>
    <t>מיטה + מזרון לטקס</t>
  </si>
  <si>
    <t>מיטה חשמלית</t>
  </si>
  <si>
    <t>מראות קיר</t>
  </si>
  <si>
    <t>מראת קיר גבוהה</t>
  </si>
  <si>
    <t>ספסל גן</t>
  </si>
  <si>
    <t>ספסל הלבשה</t>
  </si>
  <si>
    <t>עמדת מחשב ומדפסת</t>
  </si>
  <si>
    <t>פרגוד אחות 3 כנפיים</t>
  </si>
  <si>
    <t>שולחן אוכל (4 מקומות)</t>
  </si>
  <si>
    <t>שולחן גן</t>
  </si>
  <si>
    <t>שולחן מחשב</t>
  </si>
  <si>
    <t>שולחן מחשב מתכנן</t>
  </si>
  <si>
    <t>שולחן משרדי + שלוחה + מגירות</t>
  </si>
  <si>
    <t xml:space="preserve">שולחן פינתי נמוך 60/60  </t>
  </si>
  <si>
    <t>שולחן פעילות 6 מקומות</t>
  </si>
  <si>
    <t>שמשיית גן</t>
  </si>
  <si>
    <t>תא אישי עם נעילה</t>
  </si>
  <si>
    <t>תקן הצטיידות הנגשת ראייה</t>
  </si>
  <si>
    <t>הוכן בסיוע ד"ר נורית נוי – הנגשת ראיה, nuritnoy@macam.ac.il, הנייד – 054-4290337</t>
  </si>
  <si>
    <t>א</t>
  </si>
  <si>
    <r>
      <t xml:space="preserve">לפניך טבלה המכילה פירוט של פריטי ציוד והנחיות הנוגעות לתחום המקצועי של הנגשת ראייה. </t>
    </r>
    <r>
      <rPr>
        <b/>
        <u/>
        <sz val="12"/>
        <color rgb="FF000000"/>
        <rFont val="Arial"/>
        <family val="2"/>
      </rPr>
      <t>לפני מילוי הטבלה יש לעיין בטבלה המקצועית שלמטה.</t>
    </r>
  </si>
  <si>
    <t>ב</t>
  </si>
  <si>
    <t>המלצות הצטיידות ינתנו בשיתוף מורשה נגישות שירות, של הביטוח הלאומי, מומחה לתחום.</t>
  </si>
  <si>
    <t xml:space="preserve"> </t>
  </si>
  <si>
    <t>ג</t>
  </si>
  <si>
    <t>לאחר גיבוש הצרכים יש למלא את טבלת פירוט תקציב ההצטיידות המצורפת למטה.</t>
  </si>
  <si>
    <t>ד</t>
  </si>
  <si>
    <t>יש לשים לב שחלק מהפריטים שלהלן מופיעים בטבלת ההצטיידות הראשית בלשונית "ציוד כללי". בלשונית זו ניתנים הסברים מקצועיים ואיפיון.</t>
  </si>
  <si>
    <t>ה</t>
  </si>
  <si>
    <t>לאחר מילוי הטבלה הסכום המצטבר (סה"כ) יצטרף ללשונית 'ריכוז תקציב'.</t>
  </si>
  <si>
    <t>ו</t>
  </si>
  <si>
    <t xml:space="preserve"> משך תקופת האחריות הניתנת לכל המערכות לא תפחת מ- 5 שנים.</t>
  </si>
  <si>
    <t>ז</t>
  </si>
  <si>
    <t>על המחירים לכלול , הובלה, הספקה, הפעלה, חיווט והתקנה של המערכות.</t>
  </si>
  <si>
    <t>ח</t>
  </si>
  <si>
    <t xml:space="preserve">על המחירים לכלול מתן הדרכה לצוות לשימוש ותפעול כל המערכות. </t>
  </si>
  <si>
    <t>ט</t>
  </si>
  <si>
    <t>הספק יתחייב לבדיקה תקופתית לתקינות המערכות בכל משך האחריות (אחת לשנה מתום השנה הראשונה).</t>
  </si>
  <si>
    <t>טבלת פירוט תקציב הצטיידות (בש"ח וכולל מע"מ)</t>
  </si>
  <si>
    <t>תיאור הפריט</t>
  </si>
  <si>
    <t>הצללה</t>
  </si>
  <si>
    <t>כורסאות/כיסאות</t>
  </si>
  <si>
    <t>הציוד מופיע בלשונית 'ציוד כללי'</t>
  </si>
  <si>
    <t>כסאות ושולחנות</t>
  </si>
  <si>
    <t>אביזר מדידה לפינת  קפה</t>
  </si>
  <si>
    <t>מחשב נגיש</t>
  </si>
  <si>
    <t xml:space="preserve">מגדלות בעוצמות שונות </t>
  </si>
  <si>
    <t>מנורות שולחן עם צואר גמיש</t>
  </si>
  <si>
    <t xml:space="preserve">טמ"ס </t>
  </si>
  <si>
    <t>מזהה צבע</t>
  </si>
  <si>
    <t>משחקי חברה</t>
  </si>
  <si>
    <t>שילוט קולי</t>
  </si>
  <si>
    <t>וילונות סינון אור</t>
  </si>
  <si>
    <t>תאורה כללית עם עמעם</t>
  </si>
  <si>
    <t>בהתייעצות עם אשת המקצוע</t>
  </si>
  <si>
    <t>ספסלים נגישים</t>
  </si>
  <si>
    <t>תאי איכסון</t>
  </si>
  <si>
    <t>מקלדת לאנשים לקויי ראייה</t>
  </si>
  <si>
    <t>חדר מחשבים - תוכנת NVDA</t>
  </si>
  <si>
    <t>התא שלעיל יצטרף לטבלת תקציב מבוקש בלשונית 'ריכוז תקציב'</t>
  </si>
  <si>
    <t>התא שלעיל יצטרף לטבלת תקציב מאושר בלשונית 'ריכוז תקציב'</t>
  </si>
  <si>
    <t>רשימת פריטים והסברים להצטיידות</t>
  </si>
  <si>
    <t>מספר פריט</t>
  </si>
  <si>
    <t xml:space="preserve">שם הפריט </t>
  </si>
  <si>
    <t>מיקום במרכז היום</t>
  </si>
  <si>
    <t>כמות תקן</t>
  </si>
  <si>
    <t>רכיבי המערכת</t>
  </si>
  <si>
    <t>עלות פריט</t>
  </si>
  <si>
    <t>סה"כ עלות</t>
  </si>
  <si>
    <t>בכניסה הראשית ובכניסה אחורית או מגינה אחורית</t>
  </si>
  <si>
    <t>סוכך קבוע כולל התקנה</t>
  </si>
  <si>
    <t xml:space="preserve">מבואה </t>
  </si>
  <si>
    <t>בהתאם לגודל המבואה ומספר המבקרים במקום לפחות 10%</t>
  </si>
  <si>
    <t>דוגמא לניגוד צבעים</t>
  </si>
  <si>
    <t>במבואה יהיו 2-3 צבעים נוגדים שונים של  צהוב אפור, כתום אדום    (המיקום: לא שחור, אדום כחול וירוק בסמיכות), אלא עם צבע נוגד בינהם. מאחזי /משענת יד הכרחי</t>
  </si>
  <si>
    <t>ראה בלשונית "תקציב"</t>
  </si>
  <si>
    <t xml:space="preserve">על פי גודל המקום </t>
  </si>
  <si>
    <t>לפחות שני צבעים נוגדים של מושב וגב הכיסא בניגוד לצבע השולחנות על מנת לאפשר לאנשים לרויי ראייה להבחין בין הכסאות.</t>
  </si>
  <si>
    <t>במבואה</t>
  </si>
  <si>
    <t>אביזר מדידה מצפצף מתריע על גובה הנוזל בכוס 2 פריטים מסוג זה. עד 5 איש בו זמנית</t>
  </si>
  <si>
    <t xml:space="preserve">חדר מחשבים </t>
  </si>
  <si>
    <t>מחשב, תוכנת קורא מסך, תוכנת הגדלה, צג ברייל 64 תאים. בתנאי שיש חדר מחשבים והדרכה</t>
  </si>
  <si>
    <t>מחיר בעת כתיבת מסמך זה כ 30.000 ₪</t>
  </si>
  <si>
    <t>חדר מלאכה</t>
  </si>
  <si>
    <t xml:space="preserve"> מבחר מגדלות בעוצמות 3X, 5X,7X על מעמד ובלי, מגדלת עם תאורה, מגדלת על צוואר, מחטים עם קוף פתוח, מזהה צבעים, מטר מדידה  עברית. מגדלות בעוצמות שונות עם ובלי אור</t>
  </si>
  <si>
    <t>מגדלות מחירן בין 100 ל-1.000 ש"ח</t>
  </si>
  <si>
    <t>ספרייה</t>
  </si>
  <si>
    <t>טלוויזיה במעגל סגור גם מקריאה</t>
  </si>
  <si>
    <t>כ- 15000 עד 20000 ₪</t>
  </si>
  <si>
    <t>חדר רב תכליתי (חדר אוכל)</t>
  </si>
  <si>
    <t>קלפים עם דפוס גדול ועם ברייל, דמקה, שח לעיוורים, דומינו לעיוורים, רמי בברייל.</t>
  </si>
  <si>
    <t>מומלץ 2 מכל סוג</t>
  </si>
  <si>
    <t>בכניסה,איזור בתי השימוש, יציאה לחצר,  כניסה לחדר האוכל ובמקומות בהן פעילויות שונות בהן משתתפים אנשים עם לקות ראייה.</t>
  </si>
  <si>
    <t>חמישה  עד שבעה לפי מורכבות המקום כולל כניסה לממד</t>
  </si>
  <si>
    <t>המחיר כולל הקופסה, שלט ידני ואפליקציה חינמית</t>
  </si>
  <si>
    <t xml:space="preserve"> כ-1,400 ₪ ליחידהת חוץ ו-1,100 ₪ ליחידת פנים</t>
  </si>
  <si>
    <t>חדר אוכל, ספרייה,  מלאכה, חדר מחשבים</t>
  </si>
  <si>
    <t>לכל החלונות</t>
  </si>
  <si>
    <t xml:space="preserve">וילון בגון אחיד עדיף בהיר מסנן אור ללא דוגמאות </t>
  </si>
  <si>
    <t>בחללי עבודה ובחדר האוכל</t>
  </si>
  <si>
    <t>על פי גודל האולמות ועל פי תקן תאורה רצוי אור יום (חם/צהוב)</t>
  </si>
  <si>
    <t>חשוב שהתאורה תהיה אור צהוב/חם ולא לבן</t>
  </si>
  <si>
    <t>הנחיות מקצועיות</t>
  </si>
  <si>
    <t>חצר פנימית בצידי הכניסה הראשית למבנה, התייחסות בדומה  לחדר האוכל</t>
  </si>
  <si>
    <t>בהתאם לגודל המרכז  ובניגוד למרחב בו מתקינים את הספסלים. אם בצמידות, לגדל ירק יהיה צהוב אם בצמידות לקיר לבן יהיה כהה</t>
  </si>
  <si>
    <t>אם בחצר הפניצית יש שולחנות וכסטות בותו</t>
  </si>
  <si>
    <t>סמוך למבואה</t>
  </si>
  <si>
    <t xml:space="preserve">בהתאם לגודל מרכז היום </t>
  </si>
  <si>
    <t>סימנים מישושיים שונים ו/או מבחר צבעים נוגדים בין התאים</t>
  </si>
  <si>
    <t>אם קיים חדר מחשבים לייעד מחשב אחד לאדם עם מוגבלות ראייה ותוכנת NVDA החינמית להגדלה והקראה עם קלידים נגישים ועברית שפה ראשית.</t>
  </si>
  <si>
    <t>תקן הצטיידות הנגשת שמע</t>
  </si>
  <si>
    <t>הוכן בסיוע ד"ר אורנה ערן – הנגשת שמע, ornaeran@netvision.net.il, הנייד – 052-4764081</t>
  </si>
  <si>
    <r>
      <t xml:space="preserve">לפניך טבלה המכילה פירוט של פריטי ציוד והנחיות הנוגעות לתחום המקצועי של הנגשת שמע. </t>
    </r>
    <r>
      <rPr>
        <b/>
        <u/>
        <sz val="12"/>
        <color rgb="FF000000"/>
        <rFont val="Arial"/>
        <family val="2"/>
      </rPr>
      <t>לפני מילוי הטבלה יש לעיין בטבלה המקצועית שלמטה.</t>
    </r>
  </si>
  <si>
    <t>המלצות הצטיידות ינתנו בשיתוף מורשה נגישות שירות, של הביטוח הלאומי, מומחה לתחום מוגבלות השמיעה ומותנה בביקור במרכז היום.</t>
  </si>
  <si>
    <t>מערכת הגברה סביבתית אלחוטית מסוג Sound Field FM System - לחדר אוכל רב תכליתי או אולם</t>
  </si>
  <si>
    <t>מערכת עזר לשמיעה מסוג אור תת-אדום   (Infra Red System) לחדר אוכל רב תכליתי או אולם</t>
  </si>
  <si>
    <t>מערכת מסוג אור תת-אדום (IR) לעמדת טלוויזיה</t>
  </si>
  <si>
    <t>מקלט IR דגם אוזניות סטטוסקופים-לאולם</t>
  </si>
  <si>
    <t>מקלט IR דגם אוזניות סטטוסקופים-לטלוויזיה</t>
  </si>
  <si>
    <t>מקלט IR בלבד (ללא אוזניות) +לולאת השראה צווארית-לאולם</t>
  </si>
  <si>
    <t xml:space="preserve"> יחידות טעינה למקלטים (ל- 10 מקלטים)</t>
  </si>
  <si>
    <t>שילוט  בסמל הנגישות הבינלאומי לאנשים עם מוגבלות שמיעה</t>
  </si>
  <si>
    <t>מערכת הגברה ניידת (FM) לשימוש ע"פ צרכי המרכז בתוך או מחוץ למבנה (טיולים)</t>
  </si>
  <si>
    <t>מגבר אישי לשיחות אחד-על-אחד</t>
  </si>
  <si>
    <t>מסך 42 לניהול תוכן אינטראקטיבי (כולל הובלה והתקנה)</t>
  </si>
  <si>
    <t>טלוויזיה חכמה 85" (מופיע בהצטיידות חדר אוכל/אולם)</t>
  </si>
  <si>
    <t xml:space="preserve">וילונות-עדיפות לוילון בד קפלים (הסטה) או וילון דואט. </t>
  </si>
  <si>
    <t>עלות יחידה ₪ (ללא מע"מ)</t>
  </si>
  <si>
    <t>סה"כ עלות כולל מע"מ</t>
  </si>
  <si>
    <t xml:space="preserve">מערכת הגברה סביבתית אלחוטית מסוג Sound Field FM System </t>
  </si>
  <si>
    <t>חדר אוכל רב תכליתי /אולם</t>
  </si>
  <si>
    <t> 1</t>
  </si>
  <si>
    <t>מיקרופון/ משדר אלחוטי נייד (ראש מדונה), מיקרופון ידני אלחוטי נוסף, מגבר, מודולטור, מיקסר 4 כניסות,4-6 רמקולים (קיר כולל התקן), קופסת חיבורים קידמית swich box עם אפשרות חיבור למקורות קול נוספים מחשב נייד, DVD, CD ,USB , וכד'. ארון אכסון, חשמל וטעינה עם דלת זכוכית ומנעול.</t>
  </si>
  <si>
    <t>לאולם עד 100 מקומות ישיבה.</t>
  </si>
  <si>
    <t>מערכת עזר לשמיעה מסוג אור תת-אדום   (Infra Red System).</t>
  </si>
  <si>
    <t>חדר אוכל רב תכליתי/אולם</t>
  </si>
  <si>
    <t>משדר-מודולטור, מקרני IR לכיסוי מלא של כל החלל, מקלטים אישיים, יחידות טעינה למקלטים. כולל מתקני תליה וכבלים.</t>
  </si>
  <si>
    <t>1. לכיסוי מלא של כל שטח החלל.
2. לחיבור עם מערכת ההגברה הסביבתית (פריט מס' 1)</t>
  </si>
  <si>
    <t>מערכת מסוג אור תת-אדום (IR) לטלוויזיה</t>
  </si>
  <si>
    <t xml:space="preserve"> עמדת טלוויזיה</t>
  </si>
  <si>
    <r>
      <t>מקלטי IR אישיים משני דגמים</t>
    </r>
    <r>
      <rPr>
        <sz val="12"/>
        <color rgb="FF000000"/>
        <rFont val="Arial"/>
        <family val="2"/>
      </rPr>
      <t>:</t>
    </r>
  </si>
  <si>
    <t>1. חדר אוכל רב תכליתי /אולם   
2. עמדת טלוויזיה</t>
  </si>
  <si>
    <t>ניתן להשתמש במקלטי IR האישיים הן באולם והן בעמדת הטלוויזיה.</t>
  </si>
  <si>
    <t>מקלט IR דגם אוזניות סטטוסקופים - לאולם</t>
  </si>
  <si>
    <t>1. חדר אוכל/אולם
2. עמדת טלוויזיה</t>
  </si>
  <si>
    <t>מחיר ל- 15 מקלטים לפי 500 ₪ למקלט</t>
  </si>
  <si>
    <t>מקלט IR דגם אוזניות סטטוסקופים - לטלוויזיה</t>
  </si>
  <si>
    <t>מקלט IR בלבד (ללא אוזניות) +לולאת השראה צווארית - לאולם.</t>
  </si>
  <si>
    <t xml:space="preserve"> יחידות טעינה (ל- 10 מקלטים)</t>
  </si>
  <si>
    <t>מחיר יחידת טעינה ל- 10 מקלטים הינו 1,100 ₪. לאולם של עד 100 מקומות ישיבה נדרשות 2 יחידות טעינה ( 10 מקלטים לחדר האוכל, 5 מקלטים לחדר פעילות/טלביזיה)</t>
  </si>
  <si>
    <t>לפי 1,100 ליחידת טעינה ל10 מקלטים</t>
  </si>
  <si>
    <t xml:space="preserve">חדר אוכל
חדר פעילות/טלביזיה </t>
  </si>
  <si>
    <t>האולם מסומן בצדו החיצוני בסמל הבינלאומי לשירות נגיש לאנשים עם מוגבלות שמיעה.</t>
  </si>
  <si>
    <t>יש לתלות בכניסה לחדר האוכל/אולם ובעמדת הטלוויזיה</t>
  </si>
  <si>
    <t>מסופק עם המערכות</t>
  </si>
  <si>
    <t>לשימוש ע"פ צרכי המרכז</t>
  </si>
  <si>
    <t>יחידה אחת קומפקטית וקלה לנשיאה במשקל מקסימאלי של עד 3 ק"ג, שני מיקרופונים אלחוטיים (מדונה+ידני), כניסה לאודיו, סוללה נטענת לכבודה רציפה של לפחות חמש שעות.</t>
  </si>
  <si>
    <t>חדר מנהלת, עו"ס, אחות</t>
  </si>
  <si>
    <t>אוזניות סטטוסקופיות או קשת, סוללות נטענות, טעינה ללא הסרת סוללות.</t>
  </si>
  <si>
    <t>מסך 42" לניהול תוכן ומודעות</t>
  </si>
  <si>
    <t>להתקנה בנקודות מרכזיות במרכז</t>
  </si>
  <si>
    <t>להתקנה בנקודות מרכזיות במבואות או מסדרונות
מסך אלקטרוני 42 (LCD) ללוח מודעות אינטרקטיבי כולל מתקן ושליטה מרחוק, מתקן צמוד קיר, הובלה והתקנה</t>
  </si>
  <si>
    <t>מחשב נייד</t>
  </si>
  <si>
    <t xml:space="preserve">חדר אוכל רב תכליתי/אולם </t>
  </si>
  <si>
    <t>טלוויזיה חכמה 85 אינטש</t>
  </si>
  <si>
    <t xml:space="preserve">וילונות </t>
  </si>
  <si>
    <t>עדיפות לוילון בד קפלים (הסטה) או וילון דואט.</t>
  </si>
  <si>
    <t>תקן הצטיידות  ריפוי בעיסוק ופיזיותרפיה</t>
  </si>
  <si>
    <t xml:space="preserve">הוכן בסיוע חגית רובין – ריפוי בעיסוק ופיזיותרפיה,  hagitrubin1@gmail.com, הנייד – 054-4287734 </t>
  </si>
  <si>
    <t>לפניך טבלה המכילה פירוט של פריטי ציוד והנחיות הנוגעות לתחום המקצועי של  ריפוי בעיסוק ופיזיותרפיה.</t>
  </si>
  <si>
    <t>לאחר גיבוש הצרכים יש למלא את טבלת ההצטיידות המצורפת למטה.</t>
  </si>
  <si>
    <t>האישור לציוד ריפוי בעיסוק ופיזיותרפיה מותנה בהעסקת מרפא/ה בעיסוק ו/או פיזיותרפיסט/ית</t>
  </si>
  <si>
    <t>מיטת טיפול</t>
  </si>
  <si>
    <t>מדף אחסון לציוד גדול תלוי</t>
  </si>
  <si>
    <t>ארון אחסון</t>
  </si>
  <si>
    <t>ארון אחסון עם מגירות לאחסון ציוד קטן</t>
  </si>
  <si>
    <t>כסא מתכוונן</t>
  </si>
  <si>
    <t>כסא לקוח עם ידיות (עבור פעילות קבוצתית בחדר הטיפולים)</t>
  </si>
  <si>
    <t>כסא מטפל</t>
  </si>
  <si>
    <t>שולחן מתכוונן חשמלי</t>
  </si>
  <si>
    <t>שולחן מתכוונן טלסקופי</t>
  </si>
  <si>
    <t xml:space="preserve">ציוד תרגול מוטוריקה </t>
  </si>
  <si>
    <t xml:space="preserve">מקבילים </t>
  </si>
  <si>
    <t>מדרגות שיקומיות מעץ</t>
  </si>
  <si>
    <t>מזרונים טיפוליים</t>
  </si>
  <si>
    <t>מראה קבועה ווילון</t>
  </si>
  <si>
    <t>מראה ניידת</t>
  </si>
  <si>
    <t>סולם שוודי עם תוספות והתקנה</t>
  </si>
  <si>
    <t>סט חמישה ספסלים</t>
  </si>
  <si>
    <t>מגוון סוגי כדורים - סכום גלובלי</t>
  </si>
  <si>
    <t>משאבה חשמלית לכדורים</t>
  </si>
  <si>
    <t>כריות שונות (פיתה, פילאטיס, תמיכה ועוד) - סכום גלובלי</t>
  </si>
  <si>
    <t>גלילים בגדלים שונים - סכום גלובלי</t>
  </si>
  <si>
    <t>עזרים לתרגול שיווי משקל (לוח שיווי משקל, מסלול, קורות ועוד) - סכום גלובלי</t>
  </si>
  <si>
    <t>אביזרים לתרגול והפעלת כף היד - סכום גלובלי</t>
  </si>
  <si>
    <t>עזרים לטיפול מוטורי אישי וקבוצתי (גומיות, טבעות, מצנח, מקלות, שקיות שעועית, קונוסים, כדורים, טרבנד, טרפלסט וכד')  - סכום גלובלי</t>
  </si>
  <si>
    <t>ספסל שוודי</t>
  </si>
  <si>
    <t>מחשבים וציוד טכנולוגיה מסייעת</t>
  </si>
  <si>
    <t>מחשב נייד עם מסך מגע</t>
  </si>
  <si>
    <t xml:space="preserve">מחשב נייח All in one עם מסך מגע </t>
  </si>
  <si>
    <t>מדפסת צבעונית</t>
  </si>
  <si>
    <t xml:space="preserve">מצלמת רשת </t>
  </si>
  <si>
    <t>מיקרופון למחשב</t>
  </si>
  <si>
    <t>ipad 10.2 64GB 9th generation</t>
  </si>
  <si>
    <t xml:space="preserve">טאבלט מבוסס אנדרואיד </t>
  </si>
  <si>
    <t>מגן לטאבלט + מדבקת זכוכית</t>
  </si>
  <si>
    <t>סטיילוס</t>
  </si>
  <si>
    <t>Apple tv</t>
  </si>
  <si>
    <t>מקרן</t>
  </si>
  <si>
    <t>מסך הקרנה נגלל</t>
  </si>
  <si>
    <t>עכברים ייחודיים - סכום גלובלי</t>
  </si>
  <si>
    <t>מקלדות ייחודיות - סכום גלובלי</t>
  </si>
  <si>
    <t>מתגים ומתאמי מתגים - סכום גלובלי</t>
  </si>
  <si>
    <t>זרועות למתגים ולטאבלט - סכום גלובלי</t>
  </si>
  <si>
    <t>חשמלון להפעלת מכשירי חשמל עם מתג</t>
  </si>
  <si>
    <t xml:space="preserve">מתג בקוטר של כ-6.5 ס"מ </t>
  </si>
  <si>
    <t>מתג בקוטר 20 ס"מ</t>
  </si>
  <si>
    <t>קונסולות משחק</t>
  </si>
  <si>
    <t>מסך טלויזיה והתקנה</t>
  </si>
  <si>
    <t>מערכת טכנולוגית אחת לשיקום ותרגול מיומנויות מוטוריות וקוגניטיביות (ראה הערה בהמשך).</t>
  </si>
  <si>
    <t xml:space="preserve">מערכות טכנולוגיות שיקומיות ניידות או נייחות לשם תרגול מיומנויות מוטוריות וקוגניטיביות. לדוגמא: מערכת מציאות מדומה (VR), מערכת תרגול מוטורי של גפיים תחתונות ועליונות, תרגול תנועה, שיווי משקל ומוטוריקה, מערכת לשיפור </t>
  </si>
  <si>
    <t xml:space="preserve">נגני MP3 אישיים </t>
  </si>
  <si>
    <t>עזרים לניידות והעמדה</t>
  </si>
  <si>
    <t>שולחן אחות אילמת</t>
  </si>
  <si>
    <t>רולטור</t>
  </si>
  <si>
    <t>הליכון אמות הידראולי </t>
  </si>
  <si>
    <t>מקלות הליכה</t>
  </si>
  <si>
    <t>מיטת העמדה Tilt</t>
  </si>
  <si>
    <t>כיסא שירותים ורחצה לתרגול</t>
  </si>
  <si>
    <t>מולטי טריינר שיקומי</t>
  </si>
  <si>
    <t>ציוד לאימון מוטורי</t>
  </si>
  <si>
    <t>מכשיר אימון APT </t>
  </si>
  <si>
    <t>עמידון אקטיבי</t>
  </si>
  <si>
    <t>סטפר</t>
  </si>
  <si>
    <t>הליכון חשמלי</t>
  </si>
  <si>
    <t>אופני כושר ושיקום</t>
  </si>
  <si>
    <t xml:space="preserve">אופני ידיים </t>
  </si>
  <si>
    <t>מכשיר פולי</t>
  </si>
  <si>
    <t>מדרגות אירוביות</t>
  </si>
  <si>
    <t>תלת אופן מותאם</t>
  </si>
  <si>
    <t>בלייזפוד</t>
  </si>
  <si>
    <t>+bobo Pro</t>
  </si>
  <si>
    <t xml:space="preserve">פעילות קוגניטיבית </t>
  </si>
  <si>
    <t>לוח מחיק יד</t>
  </si>
  <si>
    <t>משחקי גירוי תגובה</t>
  </si>
  <si>
    <t>משחקי מרחב, בנייה והרכבה - סכום גלובלי</t>
  </si>
  <si>
    <t>משחקי חשיבה ואסטרטגיה - סכום גלובלי</t>
  </si>
  <si>
    <t>משחקי פנאי - סכום גלובלי</t>
  </si>
  <si>
    <t>משחקי מוטוריקה עדינה - סכום גלובלי</t>
  </si>
  <si>
    <t>משחקי ריצפה קבוצתיים ענקיים (שחמט, דמקה, סולמות וחבלים וכו') - סכום גלובלי</t>
  </si>
  <si>
    <t xml:space="preserve">ציוד </t>
  </si>
  <si>
    <t>מכשיר גלים קצרים</t>
  </si>
  <si>
    <t>מכשיר הידרוקולטור Hydrocollator + כריות חימום ייעודיות</t>
  </si>
  <si>
    <t xml:space="preserve">כריות ג'ל לקירור </t>
  </si>
  <si>
    <t>אמבט פראפין</t>
  </si>
  <si>
    <t>מכשיר US אולטרסאונד טיפולי</t>
  </si>
  <si>
    <t>מכשיר TENS</t>
  </si>
  <si>
    <t>אביזרי תחושה ו-ADL</t>
  </si>
  <si>
    <t>אביזרי ADL מותאמים כולל עזרי אכילה - סכום גלובלי</t>
  </si>
  <si>
    <t>אביזרי תחושה וגריה - סכום גלובלי</t>
  </si>
  <si>
    <t>תקן הצטיידות חדר סנוזלן</t>
  </si>
  <si>
    <t>לפניך טבלה המכילה פירוט של פריטי ציוד והנחיות הנוגעות לתחום המקצועי של  חדר סנוזלן.</t>
  </si>
  <si>
    <t xml:space="preserve"> הרשימה מכילה את הפריטים והמרכיבים לחדר סנוזלן. עלות והרכב הפריטים בהתאם לצורך, גודל החדר המיועד והתקציב.</t>
  </si>
  <si>
    <t>האישור לחדר סנוזלן מותנה בהעסקת עובד שקיבל הכשרה רשמית בתחום ובהכשרת חדר יעודי.</t>
  </si>
  <si>
    <t>י</t>
  </si>
  <si>
    <t>עמוד בועות + בסיס מרופד + שלט רחוק ממותג להפעלת עמוד הבועות</t>
  </si>
  <si>
    <t xml:space="preserve">מתג Jelly Bean בקוטר של כ-6.5 ס"מ </t>
  </si>
  <si>
    <t>מתג BIG RED בקוטר 20 ס"מ</t>
  </si>
  <si>
    <t>יער סיבים אופטיים תלוי</t>
  </si>
  <si>
    <t>וילון סיבים אופטיים</t>
  </si>
  <si>
    <t>מראות מחוסמות</t>
  </si>
  <si>
    <t xml:space="preserve">זרק-אור אורות מתחלפים </t>
  </si>
  <si>
    <t>מקרן ייעודי לחדר סנוזלן</t>
  </si>
  <si>
    <t>פוף כרית</t>
  </si>
  <si>
    <t>פוף מזרון ויבראציות</t>
  </si>
  <si>
    <t xml:space="preserve">כרית רוטטת </t>
  </si>
  <si>
    <t>מערכת שמע</t>
  </si>
  <si>
    <t>מזרן קיר</t>
  </si>
  <si>
    <t>רפוד רצפה (מחיר למ"ר)</t>
  </si>
  <si>
    <t>כדור מראות+מקרן</t>
  </si>
  <si>
    <t>מתרגם קול לאור</t>
  </si>
  <si>
    <t>אביזרי גריה קטנים</t>
  </si>
  <si>
    <t xml:space="preserve">ערכת תחושה טקטילית </t>
  </si>
  <si>
    <t>גלובלי</t>
  </si>
  <si>
    <t>ארון איחסון לעזרים</t>
  </si>
  <si>
    <t>תוף פאנטם אינטראקטיבי</t>
  </si>
  <si>
    <t>פס תאורת לד היקפי</t>
  </si>
  <si>
    <t>מנהרת אורות לד</t>
  </si>
  <si>
    <t>מקרן כוכבים ליזר</t>
  </si>
  <si>
    <t>רשת דייגים מוארת</t>
  </si>
  <si>
    <t>מזרון מים</t>
  </si>
  <si>
    <t>מערכת חשמל מותאמת כולל מתגים והתקנה</t>
  </si>
  <si>
    <t>תקן הצטיידות חממה/גינה טיפולית</t>
  </si>
  <si>
    <t>לפניך טבלה המכילה פירוט של פריטי ציוד מומלצים והנחיות הנוגעות לתחום המקצועי של  חממה/גינה טיפולית.</t>
  </si>
  <si>
    <t>חממה/גינה טיפולית תאושר כאשר יש שטח ייעודי.</t>
  </si>
  <si>
    <t>עלות והרכב החממה או הגינה הטיפולית בהתאם לגודל השטח הייעודי ומסגרת התקציב.</t>
  </si>
  <si>
    <t>באחריות המרכז לבדוק האם יש צורך באישור מיוחד ו/או היתר בנייה ולפעול בהתאם.</t>
  </si>
  <si>
    <t>לצורך מילוי בקשה לחממה טיפולית יש להביא 2 הצעות מחיר.</t>
  </si>
  <si>
    <t>טבלת פירוט תקציב הצטיידות (בש"ח וכולל מע"מ) - פריטים מומלצים</t>
  </si>
  <si>
    <t>הצעות מחיר</t>
  </si>
  <si>
    <t>עלות הפריט שנבחר</t>
  </si>
  <si>
    <t>הצעת מחיר 1</t>
  </si>
  <si>
    <t>הצעת מחיר 2</t>
  </si>
  <si>
    <t xml:space="preserve">שלד החממה-8X5 מ' מפרופיל ברזל  </t>
  </si>
  <si>
    <t>קירוי+ וילונות/ תריסים - כיסוי מלא עם פתחי איוורור הסגורים בתריסים</t>
  </si>
  <si>
    <t xml:space="preserve">שולחנות גידול מפרופיל ברזל מגולוון מכוסה בפנל פלסטיק </t>
  </si>
  <si>
    <t>שולחן תערובת אדמה מילואי</t>
  </si>
  <si>
    <t>רשת תרמית</t>
  </si>
  <si>
    <t>מערכת מים</t>
  </si>
  <si>
    <t>שולחן השרשה</t>
  </si>
  <si>
    <t>ארון כלים כתר פלסטיק</t>
  </si>
  <si>
    <t>מאוורר</t>
  </si>
  <si>
    <t xml:space="preserve">ארון חשמל מוגן מים </t>
  </si>
  <si>
    <t>אביזרי עזר לשימוש בחממה</t>
  </si>
  <si>
    <t>ארון לאחסון ציוד</t>
  </si>
  <si>
    <t xml:space="preserve">הובלה ובניית המבנה </t>
  </si>
  <si>
    <t>ספסל</t>
  </si>
  <si>
    <t>פח זבל גינה</t>
  </si>
  <si>
    <t>מאוורר/מצנן</t>
  </si>
  <si>
    <t>שולחן עבודה מתכוונן חשמלית</t>
  </si>
  <si>
    <t>שולחן עבודה מתכוונן ידנית טלסקופית</t>
  </si>
  <si>
    <t xml:space="preserve">כלי עבודה נגישים </t>
  </si>
  <si>
    <t xml:space="preserve">כסאות מותאמים עם תמיכות  </t>
  </si>
  <si>
    <t>תקן הצטיידות לחוגים</t>
  </si>
  <si>
    <t>לפניך טבלה המכילה דוגמאות לאפשרויות של לחוגים. ניתן להוסיף חוגים אחרים.</t>
  </si>
  <si>
    <t>ב.</t>
  </si>
  <si>
    <t>תקציב חוגים אינו סיכום הסעיפים הנ"ל, אלא הסכום המקסימלי שקרן סיעוד תממן במסגרת פעילות החוגים.</t>
  </si>
  <si>
    <t>על הגוף המבקש להוכיח שקיימים לו משאבים וכ"א נדרש להפעלת הפעילות המבוקשת.</t>
  </si>
  <si>
    <t>תקציב החוג הוא להצטיידות בלבד (לא כולל כ"א או הפעלה) וכן אינו מיועד לחומרים מתכלים.</t>
  </si>
  <si>
    <t>עמודת עלות פריט מבוקשת נועדה למקרים בהם המרכז קיבל הצעת מחיר שונה מהתקן</t>
  </si>
  <si>
    <t>עלות פריט מבוקשת</t>
  </si>
  <si>
    <t>חוג אפייה/בישול - סכום גלובלי</t>
  </si>
  <si>
    <t>חוג ספורט - סכום גלובלי</t>
  </si>
  <si>
    <t>חוג אמנות/יצירה - סכום גלובלי</t>
  </si>
  <si>
    <t>חוג אוריינות דיגיטלית - סכום גלובלי</t>
  </si>
  <si>
    <t>מוזיקה - סכום גלובלי</t>
  </si>
  <si>
    <t>חוג קרמיקה - סכום גלובלי</t>
  </si>
  <si>
    <t>חוג אחר</t>
  </si>
  <si>
    <t>מגוון אפשרויות להצטיידות בתחום עם הפנים לקהילה</t>
  </si>
  <si>
    <t>'עם הפנים לקהילה' נועדה ליצור מוקד משיכה ו/או שת"פ  בין מרכז היום לקהילה.</t>
  </si>
  <si>
    <t>להלן מס' רעיונות ליצירת קשר בין המרכז לקהילה.</t>
  </si>
  <si>
    <t>על המחירים לכלול הובלה והתקנה, במידת הצורך.</t>
  </si>
  <si>
    <t>הצגת האפשרויות ו/או הפריטים שלעיל אינה מהווה המלצה! הרכישה היא באחריות המרכז בלבד.</t>
  </si>
  <si>
    <t>תקציב הקטגוריה בגיליון זה אינו סיכום הסעיפים, אלא הסכום המקסימלי שקרן סיעוד תאשר במסגרת 'עם הפנים לקהילה'.</t>
  </si>
  <si>
    <t>עגלת קפה</t>
  </si>
  <si>
    <t>סכום גלובלי</t>
  </si>
  <si>
    <t>מתקן משחקים לילדים בחצר</t>
  </si>
  <si>
    <t>מכונת קפה</t>
  </si>
  <si>
    <t>הקמת קפיטריה</t>
  </si>
  <si>
    <t>מקרר קטן</t>
  </si>
  <si>
    <t>מתקן מים חמים/קרים</t>
  </si>
  <si>
    <t>שולחן אוכל</t>
  </si>
  <si>
    <t>פריטי עיצוב ותמונות (תקציב)</t>
  </si>
  <si>
    <t>מגוון אפשרויות להצטיידות בתחום שימור, שיפור ופנאי</t>
  </si>
  <si>
    <t>לפניך מגוון אפשרויות להצטיידות בתחום שימור, שיפור ופנאי.</t>
  </si>
  <si>
    <t>תקציב הקטגוריה בגיליון זה אינו סיכום הסעיפים, אלא הסכום המקסימלי שקרן סיעוד תאשר במסגרת פעילות שימור שיפור ופנאי.</t>
  </si>
  <si>
    <t>להלן מגוון אפשרויות הצטיידות בתחום שימור שיפור ופנאי:</t>
  </si>
  <si>
    <t>סה"כ סיכום של כל הטבלאות שלהלן (בש"ח וכולל מע"מ)</t>
  </si>
  <si>
    <t>טבלה מס' 1</t>
  </si>
  <si>
    <t>טבלה מס' 2</t>
  </si>
  <si>
    <t>סה"כ כל הטבלאות</t>
  </si>
  <si>
    <t xml:space="preserve">שיפור ושימור - טבלת פירוט תקציב הצטיידות מס' 1 (בש"ח וכולל מע"מ) </t>
  </si>
  <si>
    <t>מסי</t>
  </si>
  <si>
    <t>תחום</t>
  </si>
  <si>
    <t>פירוט</t>
  </si>
  <si>
    <t>דמנציה וירידה קוגנטיבית</t>
  </si>
  <si>
    <t>מערכת לשיפור איכות חיים וביטחון לאנשים הסובלים מבעיות זיכרון, ירידה קוגניטיבית ודמנציה.</t>
  </si>
  <si>
    <t>המחיר בדר"כ מבוסס על תשלום חד-פעמי + רישיון הפעלה</t>
  </si>
  <si>
    <t>פנאי, קהילה,חברה אורח חיים בריא</t>
  </si>
  <si>
    <t>מערכת אונליין להעשרה, פנאי, חברה ואורח חיים בריא.</t>
  </si>
  <si>
    <t>יציבה ושיווי משקל</t>
  </si>
  <si>
    <t>עזרים לשיפור יציבה, שיווי משקל ומוטוריקה</t>
  </si>
  <si>
    <t>מגוון מוצרים</t>
  </si>
  <si>
    <t>מציאות מדומה למשחקים</t>
  </si>
  <si>
    <t>מערכת להקרנת משחקים על קיר או ריצפה</t>
  </si>
  <si>
    <t>מגוון מערכות</t>
  </si>
  <si>
    <t>מערכת מציאות מדומה VR</t>
  </si>
  <si>
    <t>מערכת לשיפור חיים של בני הגיל השלישי</t>
  </si>
  <si>
    <t>אלצהיימר ודמנציה</t>
  </si>
  <si>
    <t>ערכות לטיפול, שיפור והענקת חוויות לאנשים הסובלים מאלצהיימר.</t>
  </si>
  <si>
    <t>אוריינות דיגיטלית</t>
  </si>
  <si>
    <t>כלים והדרכות לשיפור היכולות הדיגיטליות אצל בני הגיל השלישי.</t>
  </si>
  <si>
    <t>מגוון אביזרים והדרכות (גם בחינם).</t>
  </si>
  <si>
    <t>ערכת טבלטים</t>
  </si>
  <si>
    <t>לשימוש במגוון תחומים</t>
  </si>
  <si>
    <t>לוקר לשמירה והטענת טבלטים, טלפונים ומחשבים ניידים</t>
  </si>
  <si>
    <t>עד 10 יחידות בו זמנית</t>
  </si>
  <si>
    <t>מתקני פנאי ומשחקים טיפוליים - טבלת פירוט תקציב הצטיידות מס' 2 (בש"ח וכולל מע"מ)</t>
  </si>
  <si>
    <t xml:space="preserve">שם משחק </t>
  </si>
  <si>
    <t>אופניים אינטראקטיביות</t>
  </si>
  <si>
    <t>מערכת ייחודית המגבירה מוטיבציה לבצע פעילות גופנית. רק כאשר האדם מדווש באופניים – הוא רואה סרט (לפי בחירה). הפסקת הפעילות הגופנית עוצרת את הסרט. ניתן להפעיל את האופניים באמצעות הידיים או הרגליים.</t>
  </si>
  <si>
    <t>פאזל</t>
  </si>
  <si>
    <t>משחקי חשיבה לתרגול של יכולות קוגניטיביות ומוטוריקה.</t>
  </si>
  <si>
    <t>חושבים פלוס</t>
  </si>
  <si>
    <t xml:space="preserve">משחק חשיבה המאפשר לתרגל יכולות קוגניטיביות ואסטרטגיות חשיבה לצד פעילות ידנית עדינה. </t>
  </si>
  <si>
    <t>מחשבת</t>
  </si>
  <si>
    <t>משחק חשיבה גדול, לתרגול יכולות קוגניטיביות של אסטרטגיות חשיבה, תכנון, פתרון בעיות ומוטוריקה עדינה באמצעות הנעת ידיות עץ גדולות ונגישות למיקום הנכון במרחב המשחק</t>
  </si>
  <si>
    <t>דומינו</t>
  </si>
  <si>
    <t>משחק דומינו  בגרסה מוגדלת ונגישה. אבני הדומינו גדולות, נוחות לאחיזה וניתן להציבן בקלות על השולחן. הסימון על חלקי הדומינו גדול ובולט. 
מתאים לאנשים עם קושי בראייה, רעד מונגש גם לכבדי ראייה ועיוורים בשל הגדלה משמעותית של חלקי המשחק ואפשרות למשש את הנקודות</t>
  </si>
  <si>
    <t>פסול בצינורות</t>
  </si>
  <si>
    <t>משחק הרכבה מאתגר לתרגול יכולות קוגניטיביות ומוטוריות באמצעות בניית דגמים נתונים מחלקי צינורות גדולים. ההרכבה נעשית על פי כרטיסיות עם דגמים המדורגים ברמת קושי שונות. מתאים גם לאנשים עם ירידה בראיה, אנשים שמתמודדים עם דמנציה בשלבים שונים, רעד ועוד</t>
  </si>
  <si>
    <t>משחק ה-15</t>
  </si>
  <si>
    <t>משחקי חשיבה גדול, לתרגול של יכולות קוגניטיביות ומוטוריקה.
ניתן לשחק ברמות קושי שונות המשחק עשוי עץ, ללא גירויים רבים המקלים על מיקוד הקשב.</t>
  </si>
  <si>
    <t>סודוקו</t>
  </si>
  <si>
    <t xml:space="preserve">הנגשה של המשחק הכוללת: הנגשה חשיבתית של כללי המשחק, הנגשה של חלקי המשחק - גדולים ונוחים לאחיזה ושל לוח המשחק עם מגרעות למיקום מדויק של כלי המשחק. הגדלה והוספת אלמנט מישושי שמאפשרים משחק גם לכבדי ראיה.   </t>
  </si>
  <si>
    <t>פמוטות עם מתג</t>
  </si>
  <si>
    <t>זוג פמוטות שבת חשמליים עם סוללות. ההדלקה נעשית באמצעות לחיצה על מתג. מקטין סיכון בשל היעדר הצורך להתמודד עם אש. מתאים למי שמתקשה בהדלקה מבחינה מוטורית : אנשים עם חולשה, רעד וכד' – ו/או מי שמתמודד עם ליקוי בשיפוט או מוגבלות קוגניטבית, דמנציה</t>
  </si>
  <si>
    <t>חנוכיה עם מתג</t>
  </si>
  <si>
    <t>חנוכייה חשמלית עם סוללות. ההדלקה נעשית באמצעות לחיצה על מתג. מקטין סיכון בשל היעדר הצורך להתמודד עם אש. מתאים למי שמתקשה בהדלקה מבחינה מוטורית : אנשים עם חולשה, רעד וכד' – ו/או מי שמתמודד עם ליקוי בשיפוט או מוגבלות קוגניטבית, דמנציה.</t>
  </si>
  <si>
    <t>תבריגי דמקה</t>
  </si>
  <si>
    <t xml:space="preserve">משחק דמקה גדול, המאמן מניפולציות תוך ידניות. הזזת כלי המשחק על גבי הלוח נעשית באמצעות תנועות של הברגה. </t>
  </si>
  <si>
    <t>דגמי גומיות</t>
  </si>
  <si>
    <t>משחק לתרגול מוטוריקה וחשיבה באמצעות מתיחה של גומיות לפי כרטיסיות. מותאם גם לאנשים עם רעד</t>
  </si>
  <si>
    <t>מגדל אטבים</t>
  </si>
  <si>
    <t xml:space="preserve">מסייע לשימור ושיפור תנועות וטווחי תנועה – עבור אנשים שנמצאים בשלבים שונים של דמנציה, שזוכרים פעולות אוטומטיות, ונהנים להיות עסוקים במשהו מוכר. </t>
  </si>
  <si>
    <t>כביסון</t>
  </si>
  <si>
    <t xml:space="preserve">מסייע לשימור ושיפור תנועות – עבור אנשים שנמצאים בשלבים שונים של דמנציה, שזוכרים פעולות אוטומטיות, ונהנים להיות עסוקים במשהו מוכר. </t>
  </si>
  <si>
    <t>מקל מטפס</t>
  </si>
  <si>
    <t xml:space="preserve">מיועד לתרגול וחיזוק של הרמה של הידיים, בשילוב מטלות קוגניטיביות </t>
  </si>
  <si>
    <t>ערכת שירותים ניידת</t>
  </si>
  <si>
    <t>שירותים ניידים, נגישים, מתקפלים.</t>
  </si>
  <si>
    <t>מתג קריאה</t>
  </si>
  <si>
    <t xml:space="preserve">הנגשה של פעמון קריאה למטפל/ בן משפחה. הערכה כוללת: לחצן ופעמון אלחוטי. ניתן לחבר למגוון מתג הפעלה חיצוני על פי הצורך. </t>
  </si>
  <si>
    <t>מתקן להשחלת חוט ומחט</t>
  </si>
  <si>
    <t>מאפשר השחלה במצב בו ישנו תפקוד ביד אחת בלבד ,בשילוב ראייה ירודה</t>
  </si>
  <si>
    <t>מגן למקלדת + מקלדת</t>
  </si>
  <si>
    <t>משטח שמאפשר הנחה של הידיים על המקלדת בצורה שאיננה גורמת להקלדה מוטעית ומסייע להקליד את האותיות - מיועד לאנשים עם חולשה ו/ או רעד</t>
  </si>
  <si>
    <t>מעמד לטבלט</t>
  </si>
  <si>
    <t>מעמד לטאבלט עם אפשרות לשינוי הזוית באמצעות תנועה קלה. מאפשר שימוש בטבלט ביד אחת, עם ידיים חלשות, עם רעד או סרבול מסיבות שונות.</t>
  </si>
  <si>
    <t>מתקן מזיגה</t>
  </si>
  <si>
    <t xml:space="preserve">מתקן למזיגה באמצעות הנעה של הבקבוק הצידה מבלי שצריך להרים אתו. מקל על מזיגה של נוזלים עם יד אחת, ידיים חלשות, ורעד </t>
  </si>
  <si>
    <t>דמקה מגנטית</t>
  </si>
  <si>
    <t>משחק דמקה גדול, עם משטח מגנטי שאליו ניתן לחבר את הכלים. מתאים גם לאנשים שמתמודדים עם רעד</t>
  </si>
  <si>
    <t>שש בש נגיש</t>
  </si>
  <si>
    <t xml:space="preserve">משחק שש בש הכולל לוח משחק עם תעלות שניתן להניע בו את כלי המשחק. כלי המשחק גדולים ונוחים לאחיזה. מתאים גם לאנשים עם רעד, ירידה בראיה </t>
  </si>
  <si>
    <t>מתקן הטלת קוביות</t>
  </si>
  <si>
    <t>מתקן שקוף שבו נמצאות 2 קוביות. הטלת הקוביות נעשית באמצעות תנועה קלה של היד על גבי בסיס המתקן. מסייע לשמור על הבטיחות של השחקן בכך שמונע להתכופף להרים קוביות שנפלו לרצפה. מתאים גם לאנשים עם קושי מוטורי</t>
  </si>
  <si>
    <t>ערכה 10 כלי נגינה עם קבוע</t>
  </si>
  <si>
    <t>מאפשר נגינה לאנשים עם תפקוד ביד אחת , ו/ או רעד, סרבול וכד'</t>
  </si>
  <si>
    <t>מעמד קלפים שטוח + קלפים מוגדלים</t>
  </si>
  <si>
    <t>מאפשר משחק כאשר יש קושי בהחזקה של הקלפים . הערכה כוללת מעמד + חפיסת קלפים עם ספרות מוגדלות</t>
  </si>
  <si>
    <t>מעמד קלפים שקוף+ קלפים מוגדלים</t>
  </si>
  <si>
    <t>מאפשר משחק כאשר יש קושי בהחזקה של הקלפים. הערכה כוללת מעמד + חפיסת קלפים עם ספרות מוגדלות</t>
  </si>
  <si>
    <t>מעמד לספר עם שינוי זוית</t>
  </si>
  <si>
    <t>מאפשר קריאה ללא צורך בהחזקה של הספר. ניתן לשנות את זוית המעמד באמצעות תנועה קלה. מתאים גם לאנשים שמתקשים להחזיק את הספר בגלל שיתוק, חולשה, רעד.</t>
  </si>
  <si>
    <t>נטלה נגישה</t>
  </si>
  <si>
    <t>מאפשרת נטילת ידיים כאשר יד אחת איננה מתפקדת</t>
  </si>
  <si>
    <t>מעמד ציור שולחני</t>
  </si>
  <si>
    <t xml:space="preserve">מאפשר קבוע של הציור והצבעים במנח אופטימלי – מסייע במצבים בהם יש צורך בהעמדה של הציור במרחק וזווית ספציפיים. מתאים לאנשים עם חולשה או רעד בידיים </t>
  </si>
  <si>
    <t>מעמד לרקמה ביד אחת</t>
  </si>
  <si>
    <t>מאפשר רקמה ביד אחת, או כאשר מתמודדים עם חולשה ואו רעד חלקי.  ניתן לחבר את רשת הרקמה אל המתקן שמונח על השולחן.</t>
  </si>
  <si>
    <t>אצבעון להקלדה על מסך מגע /טאבלט</t>
  </si>
  <si>
    <t>מתקן שמסייע בתפעול של מסך מגע כאשר אין יכולת הצבעה מדויקת .</t>
  </si>
  <si>
    <t>טבלה לתוספות מיוחדות עבור פריטי הצטיידות שאינם מופיעים בתקן</t>
  </si>
  <si>
    <t>הערה</t>
  </si>
  <si>
    <t>יש לבדוק בטבלת התקן שהפריט אינו מופיע.</t>
  </si>
  <si>
    <t xml:space="preserve">תקן ההצטיידות הינו כלי עזר למנהלי/ות בתי אבות לצורך תכנון הצטיידות של בית האבות. </t>
  </si>
  <si>
    <t xml:space="preserve">הצעות מחיר, בשלב הגשת הבקשה, נדרשות במקרים בהם מבוקשים פריטים שאינם מופיעים בתקן או לאחר אישור הבקשה או בשלב הביצוע. פריטים החורגים מהותית בכמות ו/או במחיר לא מהתקן, יובאו לאישור קרן סיעוד. </t>
  </si>
  <si>
    <t>בשלב הביצוע ולאחר אישור הפרויק- במידה ולא נוצל כל תקציב ההצטיידות המאושר, ניתן יהיה לבצע המרות ו/או רכישות נוספות באישור מראש של קרן סיעוד.</t>
  </si>
  <si>
    <t>באחריות בית האבות לבדוק באילו פריטים יש צורך בהדרכה ו/או איש מקצוע מהתחום (לדוגמא: ציוד פיזיו תרפיה, דפיברילטור) ולדאוג לכך.</t>
  </si>
  <si>
    <t>התקן שלפניכם הינו תקן של ציוד עבור מרכזי יום בקהילה וייתכן כי חלק מהפריטים אינם רלוונטיים או מופיעים בכמות המותאמת למרכזי יום .באפשרותכם לבחור את הציוד הרלוונטי בכמויות המתאימות  לתכנית שלכם.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</si>
</sst>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61" x14ac:knownFonts="1">
    <font>
      <sz val="11"/>
      <color indexed="8"/>
      <name val="Arial"/>
      <family val="2"/>
      <scheme val="minor"/>
    </font>
    <font>
      <sz val="12"/>
      <color theme="1"/>
      <name val="Arial"/>
      <family val="2"/>
      <charset val="177"/>
    </font>
    <font>
      <sz val="12"/>
      <color theme="1"/>
      <name val="Arial"/>
      <family val="2"/>
      <charset val="177"/>
    </font>
    <font>
      <sz val="11"/>
      <color indexed="8"/>
      <name val="Arial"/>
      <family val="2"/>
    </font>
    <font>
      <b/>
      <sz val="11"/>
      <color indexed="8"/>
      <name val="Arial"/>
      <family val="2"/>
    </font>
    <font>
      <sz val="11"/>
      <color indexed="8"/>
      <name val="Arial"/>
      <family val="2"/>
      <scheme val="minor"/>
    </font>
    <font>
      <b/>
      <sz val="11"/>
      <color indexed="8"/>
      <name val="Arial"/>
      <family val="2"/>
      <scheme val="minor"/>
    </font>
    <font>
      <b/>
      <sz val="14"/>
      <color indexed="8"/>
      <name val="Arial"/>
      <family val="2"/>
      <scheme val="minor"/>
    </font>
    <font>
      <sz val="12"/>
      <color indexed="8"/>
      <name val="Arial"/>
      <family val="2"/>
      <scheme val="minor"/>
    </font>
    <font>
      <sz val="11"/>
      <color theme="1"/>
      <name val="Arial"/>
      <family val="2"/>
    </font>
    <font>
      <sz val="11"/>
      <color theme="1"/>
      <name val="Arial"/>
      <family val="2"/>
      <scheme val="minor"/>
    </font>
    <font>
      <b/>
      <sz val="11"/>
      <name val="Arial"/>
      <family val="2"/>
      <scheme val="minor"/>
    </font>
    <font>
      <sz val="11"/>
      <name val="Arial"/>
      <family val="2"/>
      <scheme val="minor"/>
    </font>
    <font>
      <sz val="14"/>
      <color indexed="8"/>
      <name val="Arial"/>
      <family val="2"/>
      <scheme val="minor"/>
    </font>
    <font>
      <sz val="12"/>
      <color rgb="FF000000"/>
      <name val="Arial"/>
      <family val="2"/>
    </font>
    <font>
      <sz val="12"/>
      <color indexed="8"/>
      <name val="Arial"/>
      <family val="2"/>
    </font>
    <font>
      <u/>
      <sz val="12"/>
      <color rgb="FF000000"/>
      <name val="Arial"/>
      <family val="2"/>
    </font>
    <font>
      <sz val="8"/>
      <name val="Arial"/>
      <family val="2"/>
      <scheme val="minor"/>
    </font>
    <font>
      <b/>
      <sz val="14"/>
      <color theme="1"/>
      <name val="Arial"/>
      <family val="2"/>
    </font>
    <font>
      <b/>
      <sz val="12"/>
      <color theme="1"/>
      <name val="Arial"/>
      <family val="2"/>
    </font>
    <font>
      <sz val="14"/>
      <color theme="1"/>
      <name val="Arial"/>
      <family val="2"/>
    </font>
    <font>
      <sz val="14"/>
      <name val="Arial"/>
      <family val="2"/>
    </font>
    <font>
      <sz val="9"/>
      <color indexed="81"/>
      <name val="Tahoma"/>
      <family val="2"/>
    </font>
    <font>
      <b/>
      <u/>
      <sz val="14"/>
      <color rgb="FF000000"/>
      <name val="Arial"/>
      <family val="2"/>
    </font>
    <font>
      <b/>
      <sz val="12"/>
      <color rgb="FF000000"/>
      <name val="Arial"/>
      <family val="2"/>
    </font>
    <font>
      <b/>
      <sz val="16"/>
      <color indexed="8"/>
      <name val="Arial"/>
      <family val="2"/>
      <scheme val="minor"/>
    </font>
    <font>
      <sz val="14"/>
      <color indexed="8"/>
      <name val="Arial"/>
      <family val="2"/>
    </font>
    <font>
      <sz val="12"/>
      <color theme="1"/>
      <name val="Arial"/>
      <family val="2"/>
    </font>
    <font>
      <b/>
      <sz val="16"/>
      <name val="Arial"/>
      <family val="2"/>
      <scheme val="minor"/>
    </font>
    <font>
      <sz val="12"/>
      <name val="Arial"/>
      <family val="2"/>
    </font>
    <font>
      <b/>
      <sz val="12"/>
      <name val="Arial"/>
      <family val="2"/>
    </font>
    <font>
      <b/>
      <u/>
      <sz val="12"/>
      <color rgb="FF000000"/>
      <name val="Arial"/>
      <family val="2"/>
    </font>
    <font>
      <b/>
      <sz val="11"/>
      <color theme="1"/>
      <name val="Arial"/>
      <family val="2"/>
      <scheme val="minor"/>
    </font>
    <font>
      <b/>
      <sz val="14"/>
      <color theme="1"/>
      <name val="Arial"/>
      <family val="2"/>
      <scheme val="minor"/>
    </font>
    <font>
      <sz val="14"/>
      <color theme="1"/>
      <name val="Arial"/>
      <family val="2"/>
      <scheme val="minor"/>
    </font>
    <font>
      <b/>
      <sz val="12"/>
      <color theme="1"/>
      <name val="Arial"/>
      <family val="2"/>
      <scheme val="minor"/>
    </font>
    <font>
      <sz val="12"/>
      <color theme="1"/>
      <name val="Arial"/>
      <family val="2"/>
      <scheme val="minor"/>
    </font>
    <font>
      <sz val="9"/>
      <color theme="1"/>
      <name val="Arial"/>
      <family val="2"/>
      <scheme val="minor"/>
    </font>
    <font>
      <sz val="9"/>
      <color theme="4" tint="0.59999389629810485"/>
      <name val="Arial"/>
      <family val="2"/>
      <scheme val="minor"/>
    </font>
    <font>
      <b/>
      <sz val="11"/>
      <color theme="4" tint="0.59999389629810485"/>
      <name val="Arial"/>
      <family val="2"/>
      <scheme val="minor"/>
    </font>
    <font>
      <b/>
      <sz val="11"/>
      <name val="Arial"/>
      <family val="2"/>
    </font>
    <font>
      <b/>
      <sz val="14"/>
      <color theme="0"/>
      <name val="Arial"/>
      <family val="2"/>
      <scheme val="minor"/>
    </font>
    <font>
      <b/>
      <sz val="11"/>
      <color theme="0"/>
      <name val="Arial"/>
      <family val="2"/>
      <scheme val="minor"/>
    </font>
    <font>
      <sz val="11"/>
      <color theme="4" tint="0.59999389629810485"/>
      <name val="Arial"/>
      <family val="2"/>
      <scheme val="minor"/>
    </font>
    <font>
      <b/>
      <u/>
      <sz val="18"/>
      <color theme="1"/>
      <name val="Arial"/>
      <family val="2"/>
      <scheme val="minor"/>
    </font>
    <font>
      <b/>
      <sz val="20"/>
      <color theme="0"/>
      <name val="Arial"/>
      <family val="2"/>
      <scheme val="minor"/>
    </font>
    <font>
      <b/>
      <sz val="14"/>
      <name val="Arial"/>
      <family val="2"/>
      <scheme val="minor"/>
    </font>
    <font>
      <b/>
      <sz val="12"/>
      <color indexed="8"/>
      <name val="Arial"/>
      <family val="2"/>
      <scheme val="minor"/>
    </font>
    <font>
      <b/>
      <u/>
      <sz val="18"/>
      <color rgb="FF000000"/>
      <name val="Arial"/>
      <family val="2"/>
    </font>
    <font>
      <b/>
      <sz val="14"/>
      <name val="Arial"/>
      <family val="2"/>
    </font>
    <font>
      <sz val="16"/>
      <color rgb="FF000000"/>
      <name val="Arial"/>
      <family val="2"/>
    </font>
    <font>
      <b/>
      <sz val="16"/>
      <color rgb="FF000000"/>
      <name val="Arial"/>
      <family val="2"/>
    </font>
    <font>
      <b/>
      <sz val="12"/>
      <name val="Arial"/>
      <family val="2"/>
      <scheme val="minor"/>
    </font>
    <font>
      <sz val="12"/>
      <name val="Arial"/>
      <family val="2"/>
      <scheme val="minor"/>
    </font>
    <font>
      <sz val="11"/>
      <color indexed="81"/>
      <name val="Tahoma"/>
      <charset val="177"/>
    </font>
    <font>
      <b/>
      <sz val="11"/>
      <color indexed="81"/>
      <name val="Tahoma"/>
      <charset val="177"/>
    </font>
    <font>
      <b/>
      <sz val="12"/>
      <color indexed="8"/>
      <name val="Arial"/>
      <family val="2"/>
    </font>
    <font>
      <sz val="12"/>
      <color rgb="FF000000"/>
      <name val="Arial"/>
      <family val="2"/>
      <scheme val="minor"/>
    </font>
    <font>
      <b/>
      <u/>
      <sz val="12"/>
      <color rgb="FF000000"/>
      <name val="Arial"/>
      <family val="2"/>
      <scheme val="minor"/>
    </font>
    <font>
      <b/>
      <u/>
      <sz val="16"/>
      <color theme="1"/>
      <name val="Arial"/>
      <family val="2"/>
    </font>
    <font>
      <sz val="14"/>
      <color theme="0"/>
      <name val="Arial"/>
      <family val="2"/>
      <scheme val="minor"/>
    </font>
  </fonts>
  <fills count="2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9" tint="0.59999389629810485"/>
        <bgColor indexed="64"/>
      </patternFill>
    </fill>
    <fill>
      <patternFill patternType="solid">
        <fgColor theme="3"/>
        <bgColor indexed="64"/>
      </patternFill>
    </fill>
    <fill>
      <patternFill patternType="solid">
        <fgColor theme="4"/>
        <bgColor indexed="64"/>
      </patternFill>
    </fill>
    <fill>
      <patternFill patternType="solid">
        <fgColor theme="0"/>
        <bgColor theme="6" tint="0.79998168889431442"/>
      </patternFill>
    </fill>
    <fill>
      <patternFill patternType="solid">
        <fgColor theme="0"/>
        <bgColor theme="6"/>
      </patternFill>
    </fill>
    <fill>
      <patternFill patternType="solid">
        <fgColor rgb="FFFFFF00"/>
        <bgColor theme="6" tint="0.79998168889431442"/>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59999389629810485"/>
        <bgColor theme="6"/>
      </patternFill>
    </fill>
    <fill>
      <patternFill patternType="solid">
        <fgColor theme="7" tint="0.79998168889431442"/>
        <bgColor indexed="64"/>
      </patternFill>
    </fill>
    <fill>
      <patternFill patternType="solid">
        <fgColor theme="6" tint="0.39997558519241921"/>
        <bgColor theme="6"/>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theme="6" tint="0.39997558519241921"/>
      </top>
      <bottom/>
      <diagonal/>
    </border>
    <border>
      <left style="medium">
        <color indexed="64"/>
      </left>
      <right style="medium">
        <color indexed="64"/>
      </right>
      <top style="medium">
        <color indexed="64"/>
      </top>
      <bottom style="medium">
        <color indexed="64"/>
      </bottom>
      <diagonal/>
    </border>
    <border>
      <left style="medium">
        <color theme="6" tint="-0.499984740745262"/>
      </left>
      <right/>
      <top style="medium">
        <color theme="6" tint="-0.499984740745262"/>
      </top>
      <bottom style="thin">
        <color indexed="64"/>
      </bottom>
      <diagonal/>
    </border>
    <border>
      <left/>
      <right/>
      <top style="medium">
        <color theme="6" tint="-0.499984740745262"/>
      </top>
      <bottom style="thin">
        <color indexed="64"/>
      </bottom>
      <diagonal/>
    </border>
    <border>
      <left/>
      <right style="medium">
        <color theme="6" tint="-0.499984740745262"/>
      </right>
      <top style="medium">
        <color theme="6" tint="-0.499984740745262"/>
      </top>
      <bottom style="thin">
        <color indexed="64"/>
      </bottom>
      <diagonal/>
    </border>
    <border>
      <left style="medium">
        <color theme="6" tint="-0.499984740745262"/>
      </left>
      <right style="thin">
        <color indexed="64"/>
      </right>
      <top style="thin">
        <color indexed="64"/>
      </top>
      <bottom style="thin">
        <color indexed="64"/>
      </bottom>
      <diagonal/>
    </border>
    <border>
      <left style="thin">
        <color indexed="64"/>
      </left>
      <right style="medium">
        <color theme="6" tint="-0.499984740745262"/>
      </right>
      <top style="thin">
        <color indexed="64"/>
      </top>
      <bottom style="thin">
        <color indexed="64"/>
      </bottom>
      <diagonal/>
    </border>
    <border>
      <left style="medium">
        <color theme="6" tint="-0.499984740745262"/>
      </left>
      <right style="thin">
        <color indexed="64"/>
      </right>
      <top style="thin">
        <color indexed="64"/>
      </top>
      <bottom style="medium">
        <color theme="6" tint="-0.499984740745262"/>
      </bottom>
      <diagonal/>
    </border>
    <border>
      <left style="thin">
        <color indexed="64"/>
      </left>
      <right style="thin">
        <color indexed="64"/>
      </right>
      <top style="thin">
        <color indexed="64"/>
      </top>
      <bottom style="medium">
        <color theme="6" tint="-0.499984740745262"/>
      </bottom>
      <diagonal/>
    </border>
    <border>
      <left style="thin">
        <color indexed="64"/>
      </left>
      <right style="medium">
        <color theme="6" tint="-0.499984740745262"/>
      </right>
      <top style="thin">
        <color indexed="64"/>
      </top>
      <bottom style="medium">
        <color theme="6" tint="-0.499984740745262"/>
      </bottom>
      <diagonal/>
    </border>
    <border>
      <left style="medium">
        <color theme="6" tint="-0.499984740745262"/>
      </left>
      <right style="thin">
        <color indexed="64"/>
      </right>
      <top style="medium">
        <color theme="6" tint="-0.499984740745262"/>
      </top>
      <bottom style="thin">
        <color indexed="64"/>
      </bottom>
      <diagonal/>
    </border>
    <border>
      <left style="thin">
        <color indexed="64"/>
      </left>
      <right style="thin">
        <color indexed="64"/>
      </right>
      <top style="medium">
        <color theme="6" tint="-0.499984740745262"/>
      </top>
      <bottom style="thin">
        <color indexed="64"/>
      </bottom>
      <diagonal/>
    </border>
    <border>
      <left style="thin">
        <color indexed="64"/>
      </left>
      <right style="medium">
        <color theme="6" tint="-0.499984740745262"/>
      </right>
      <top style="medium">
        <color theme="6" tint="-0.499984740745262"/>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theme="6"/>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43" fontId="3" fillId="0" borderId="0" applyFont="0" applyFill="0" applyBorder="0" applyAlignment="0" applyProtection="0"/>
    <xf numFmtId="43" fontId="5" fillId="0" borderId="0" applyFont="0" applyFill="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cellStyleXfs>
  <cellXfs count="428">
    <xf numFmtId="0" fontId="0" fillId="0" borderId="0" xfId="0"/>
    <xf numFmtId="0" fontId="0" fillId="0" borderId="0" xfId="0" applyAlignment="1">
      <alignment vertical="center" readingOrder="2"/>
    </xf>
    <xf numFmtId="0" fontId="23" fillId="0" borderId="0" xfId="0" applyFont="1" applyAlignment="1">
      <alignment horizontal="right" vertical="center" readingOrder="2"/>
    </xf>
    <xf numFmtId="0" fontId="8" fillId="0" borderId="0" xfId="0" applyFont="1" applyAlignment="1">
      <alignment vertical="center" readingOrder="2"/>
    </xf>
    <xf numFmtId="0" fontId="14" fillId="0" borderId="0" xfId="0" applyFont="1" applyAlignment="1">
      <alignment horizontal="right" vertical="center" wrapText="1" readingOrder="2"/>
    </xf>
    <xf numFmtId="0" fontId="14" fillId="0" borderId="0" xfId="0" applyFont="1" applyAlignment="1">
      <alignment horizontal="right" vertical="center" readingOrder="2"/>
    </xf>
    <xf numFmtId="0" fontId="23" fillId="0" borderId="0" xfId="0" applyFont="1" applyAlignment="1">
      <alignment horizontal="center" vertical="center" readingOrder="2"/>
    </xf>
    <xf numFmtId="0" fontId="24"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0" fillId="0" borderId="0" xfId="0" applyAlignment="1">
      <alignment horizontal="center" vertical="center" readingOrder="2"/>
    </xf>
    <xf numFmtId="0" fontId="31" fillId="0" borderId="0" xfId="0" applyFont="1" applyAlignment="1">
      <alignment horizontal="right" vertical="center" readingOrder="2"/>
    </xf>
    <xf numFmtId="164" fontId="0" fillId="0" borderId="0" xfId="2" applyNumberFormat="1" applyFont="1" applyAlignment="1">
      <alignment vertical="center"/>
    </xf>
    <xf numFmtId="164" fontId="13" fillId="0" borderId="0" xfId="2" applyNumberFormat="1" applyFont="1" applyAlignment="1">
      <alignment vertical="center"/>
    </xf>
    <xf numFmtId="164" fontId="3" fillId="0" borderId="0" xfId="2" applyNumberFormat="1" applyFont="1" applyAlignment="1">
      <alignment horizontal="center" vertical="center" readingOrder="2"/>
    </xf>
    <xf numFmtId="164" fontId="23" fillId="0" borderId="0" xfId="2" applyNumberFormat="1" applyFont="1" applyBorder="1" applyAlignment="1">
      <alignment horizontal="right" vertical="center" readingOrder="2"/>
    </xf>
    <xf numFmtId="164" fontId="3" fillId="0" borderId="0" xfId="2" applyNumberFormat="1" applyFont="1" applyAlignment="1">
      <alignment vertical="center" wrapText="1" readingOrder="2"/>
    </xf>
    <xf numFmtId="164" fontId="15" fillId="0" borderId="0" xfId="2" applyNumberFormat="1" applyFont="1" applyAlignment="1">
      <alignment horizontal="center" vertical="center" readingOrder="2"/>
    </xf>
    <xf numFmtId="164" fontId="3" fillId="0" borderId="0" xfId="2" applyNumberFormat="1" applyFont="1" applyAlignment="1">
      <alignment vertical="center" readingOrder="2"/>
    </xf>
    <xf numFmtId="164" fontId="18" fillId="0" borderId="0" xfId="2" applyNumberFormat="1" applyFont="1" applyAlignment="1">
      <alignment horizontal="right" vertical="center" readingOrder="2"/>
    </xf>
    <xf numFmtId="164" fontId="20" fillId="0" borderId="0" xfId="2" applyNumberFormat="1" applyFont="1" applyAlignment="1">
      <alignment horizontal="right" vertical="center" readingOrder="2"/>
    </xf>
    <xf numFmtId="164" fontId="20" fillId="0" borderId="0" xfId="2" applyNumberFormat="1" applyFont="1" applyAlignment="1">
      <alignment vertical="center" readingOrder="2"/>
    </xf>
    <xf numFmtId="164" fontId="3" fillId="4" borderId="1" xfId="2" applyNumberFormat="1" applyFont="1" applyFill="1" applyBorder="1" applyAlignment="1">
      <alignment vertical="center" readingOrder="2"/>
    </xf>
    <xf numFmtId="164" fontId="3" fillId="0" borderId="0" xfId="2" applyNumberFormat="1" applyFont="1" applyAlignment="1">
      <alignment horizontal="right" vertical="center" readingOrder="2"/>
    </xf>
    <xf numFmtId="164" fontId="26" fillId="0" borderId="0" xfId="2" applyNumberFormat="1" applyFont="1" applyAlignment="1">
      <alignment vertical="center" readingOrder="2"/>
    </xf>
    <xf numFmtId="164" fontId="14" fillId="12" borderId="7" xfId="2" applyNumberFormat="1" applyFont="1" applyFill="1" applyBorder="1" applyAlignment="1">
      <alignment horizontal="center" vertical="center" wrapText="1" readingOrder="2"/>
    </xf>
    <xf numFmtId="164" fontId="14" fillId="12" borderId="7" xfId="2" applyNumberFormat="1" applyFont="1" applyFill="1" applyBorder="1" applyAlignment="1">
      <alignment horizontal="right" vertical="center" wrapText="1" readingOrder="2"/>
    </xf>
    <xf numFmtId="164" fontId="19" fillId="12" borderId="7" xfId="2" applyNumberFormat="1" applyFont="1" applyFill="1" applyBorder="1" applyAlignment="1">
      <alignment horizontal="right" vertical="center" wrapText="1" readingOrder="2"/>
    </xf>
    <xf numFmtId="164" fontId="27" fillId="12" borderId="7" xfId="2" applyNumberFormat="1" applyFont="1" applyFill="1" applyBorder="1" applyAlignment="1">
      <alignment horizontal="center" vertical="center" wrapText="1" readingOrder="2"/>
    </xf>
    <xf numFmtId="164" fontId="27" fillId="12" borderId="6" xfId="2" applyNumberFormat="1" applyFont="1" applyFill="1" applyBorder="1" applyAlignment="1">
      <alignment horizontal="center" vertical="center" wrapText="1" readingOrder="2"/>
    </xf>
    <xf numFmtId="164" fontId="15" fillId="0" borderId="0" xfId="2" applyNumberFormat="1" applyFont="1" applyAlignment="1">
      <alignment horizontal="right" vertical="center" readingOrder="2"/>
    </xf>
    <xf numFmtId="164" fontId="27" fillId="4" borderId="7" xfId="2" applyNumberFormat="1" applyFont="1" applyFill="1" applyBorder="1" applyAlignment="1">
      <alignment horizontal="center" vertical="center" wrapText="1" readingOrder="2"/>
    </xf>
    <xf numFmtId="164" fontId="27" fillId="4" borderId="7" xfId="2" applyNumberFormat="1" applyFont="1" applyFill="1" applyBorder="1" applyAlignment="1">
      <alignment horizontal="right" vertical="center" wrapText="1" readingOrder="2"/>
    </xf>
    <xf numFmtId="164" fontId="27" fillId="4" borderId="6" xfId="2" applyNumberFormat="1" applyFont="1" applyFill="1" applyBorder="1" applyAlignment="1">
      <alignment horizontal="center" vertical="center" wrapText="1" readingOrder="2"/>
    </xf>
    <xf numFmtId="164" fontId="16" fillId="4" borderId="7" xfId="2" applyNumberFormat="1" applyFont="1" applyFill="1" applyBorder="1" applyAlignment="1">
      <alignment horizontal="right" vertical="center" wrapText="1" readingOrder="2"/>
    </xf>
    <xf numFmtId="164" fontId="19" fillId="12" borderId="7" xfId="2" applyNumberFormat="1" applyFont="1" applyFill="1" applyBorder="1" applyAlignment="1">
      <alignment horizontal="center" vertical="center" wrapText="1" readingOrder="2"/>
    </xf>
    <xf numFmtId="164" fontId="14" fillId="4" borderId="7" xfId="2" applyNumberFormat="1" applyFont="1" applyFill="1" applyBorder="1" applyAlignment="1">
      <alignment horizontal="right" vertical="center" wrapText="1" readingOrder="2"/>
    </xf>
    <xf numFmtId="164" fontId="27" fillId="4" borderId="7" xfId="2" applyNumberFormat="1" applyFont="1" applyFill="1" applyBorder="1" applyAlignment="1">
      <alignment horizontal="center" vertical="center" readingOrder="2"/>
    </xf>
    <xf numFmtId="164" fontId="9" fillId="4" borderId="7" xfId="2" applyNumberFormat="1" applyFont="1" applyFill="1" applyBorder="1" applyAlignment="1">
      <alignment horizontal="center" vertical="center" readingOrder="2"/>
    </xf>
    <xf numFmtId="164" fontId="27" fillId="12" borderId="7" xfId="2" applyNumberFormat="1" applyFont="1" applyFill="1" applyBorder="1" applyAlignment="1">
      <alignment horizontal="center" vertical="center" readingOrder="2"/>
    </xf>
    <xf numFmtId="164" fontId="9" fillId="12" borderId="7" xfId="2" applyNumberFormat="1" applyFont="1" applyFill="1" applyBorder="1" applyAlignment="1">
      <alignment horizontal="center" vertical="center" readingOrder="2"/>
    </xf>
    <xf numFmtId="164" fontId="9" fillId="12" borderId="3" xfId="2" applyNumberFormat="1" applyFont="1" applyFill="1" applyBorder="1" applyAlignment="1">
      <alignment horizontal="center" vertical="center" readingOrder="2"/>
    </xf>
    <xf numFmtId="164" fontId="27" fillId="12" borderId="1" xfId="2" applyNumberFormat="1" applyFont="1" applyFill="1" applyBorder="1" applyAlignment="1">
      <alignment horizontal="center" vertical="center" wrapText="1" readingOrder="2"/>
    </xf>
    <xf numFmtId="164" fontId="9" fillId="12" borderId="0" xfId="2" applyNumberFormat="1" applyFont="1" applyFill="1" applyBorder="1" applyAlignment="1">
      <alignment horizontal="center" vertical="center" readingOrder="2"/>
    </xf>
    <xf numFmtId="164" fontId="24" fillId="12" borderId="0" xfId="2" applyNumberFormat="1" applyFont="1" applyFill="1" applyBorder="1" applyAlignment="1">
      <alignment vertical="center" wrapText="1" readingOrder="2"/>
    </xf>
    <xf numFmtId="164" fontId="9" fillId="12" borderId="0" xfId="2" applyNumberFormat="1" applyFont="1" applyFill="1" applyBorder="1" applyAlignment="1">
      <alignment vertical="center" wrapText="1" readingOrder="2"/>
    </xf>
    <xf numFmtId="164" fontId="27" fillId="12" borderId="0" xfId="2" applyNumberFormat="1" applyFont="1" applyFill="1" applyBorder="1" applyAlignment="1">
      <alignment horizontal="center" vertical="center" wrapText="1" readingOrder="2"/>
    </xf>
    <xf numFmtId="164" fontId="20" fillId="0" borderId="0" xfId="2" applyNumberFormat="1" applyFont="1" applyBorder="1" applyAlignment="1">
      <alignment horizontal="center" vertical="center" readingOrder="2"/>
    </xf>
    <xf numFmtId="164" fontId="3" fillId="0" borderId="1" xfId="2" applyNumberFormat="1" applyFont="1" applyBorder="1" applyAlignment="1">
      <alignment horizontal="center" vertical="center" readingOrder="2"/>
    </xf>
    <xf numFmtId="0" fontId="27" fillId="7" borderId="8" xfId="4" applyFont="1" applyBorder="1" applyProtection="1"/>
    <xf numFmtId="0" fontId="27" fillId="7" borderId="0" xfId="4" applyFont="1" applyBorder="1" applyProtection="1"/>
    <xf numFmtId="0" fontId="27" fillId="7" borderId="16" xfId="4" applyFont="1" applyBorder="1" applyProtection="1"/>
    <xf numFmtId="0" fontId="27" fillId="7" borderId="16" xfId="4" applyFont="1" applyBorder="1" applyAlignment="1" applyProtection="1">
      <alignment horizontal="right" vertical="center"/>
    </xf>
    <xf numFmtId="0" fontId="27" fillId="7" borderId="18" xfId="4" applyFont="1" applyBorder="1" applyAlignment="1" applyProtection="1">
      <alignment horizontal="right" vertical="center"/>
    </xf>
    <xf numFmtId="0" fontId="27" fillId="7" borderId="19" xfId="4" applyFont="1" applyBorder="1" applyAlignment="1" applyProtection="1">
      <alignment horizontal="right" vertical="center"/>
    </xf>
    <xf numFmtId="0" fontId="48" fillId="3" borderId="0" xfId="0" applyFont="1" applyFill="1" applyAlignment="1">
      <alignment horizontal="right" vertical="center" readingOrder="2"/>
    </xf>
    <xf numFmtId="164" fontId="20" fillId="0" borderId="0" xfId="2" applyNumberFormat="1" applyFont="1" applyAlignment="1">
      <alignment horizontal="right" vertical="center" wrapText="1" readingOrder="2"/>
    </xf>
    <xf numFmtId="164" fontId="15" fillId="0" borderId="0" xfId="2" applyNumberFormat="1" applyFont="1" applyAlignment="1">
      <alignment horizontal="center" vertical="center" wrapText="1" readingOrder="2"/>
    </xf>
    <xf numFmtId="49" fontId="27" fillId="4" borderId="7" xfId="2" applyNumberFormat="1" applyFont="1" applyFill="1" applyBorder="1" applyAlignment="1">
      <alignment horizontal="right" vertical="center" wrapText="1" readingOrder="2"/>
    </xf>
    <xf numFmtId="49" fontId="27" fillId="12" borderId="7" xfId="2" applyNumberFormat="1" applyFont="1" applyFill="1" applyBorder="1" applyAlignment="1">
      <alignment horizontal="right" vertical="center" wrapText="1" readingOrder="2"/>
    </xf>
    <xf numFmtId="49" fontId="27" fillId="4" borderId="29" xfId="2" applyNumberFormat="1" applyFont="1" applyFill="1" applyBorder="1" applyAlignment="1">
      <alignment horizontal="right" vertical="center" wrapText="1" readingOrder="2"/>
    </xf>
    <xf numFmtId="49" fontId="27" fillId="12" borderId="29" xfId="2" applyNumberFormat="1" applyFont="1" applyFill="1" applyBorder="1" applyAlignment="1">
      <alignment horizontal="right" vertical="center" wrapText="1" readingOrder="2"/>
    </xf>
    <xf numFmtId="49" fontId="14" fillId="4" borderId="7" xfId="2" applyNumberFormat="1" applyFont="1" applyFill="1" applyBorder="1" applyAlignment="1">
      <alignment horizontal="right" vertical="center" wrapText="1" readingOrder="2"/>
    </xf>
    <xf numFmtId="49" fontId="9" fillId="12" borderId="7" xfId="2" applyNumberFormat="1" applyFont="1" applyFill="1" applyBorder="1" applyAlignment="1">
      <alignment horizontal="right" vertical="center" wrapText="1" readingOrder="2"/>
    </xf>
    <xf numFmtId="49" fontId="9" fillId="4" borderId="7" xfId="2" applyNumberFormat="1" applyFont="1" applyFill="1" applyBorder="1" applyAlignment="1">
      <alignment horizontal="right" vertical="center" wrapText="1" readingOrder="2"/>
    </xf>
    <xf numFmtId="49" fontId="9" fillId="12" borderId="3" xfId="2" applyNumberFormat="1" applyFont="1" applyFill="1" applyBorder="1" applyAlignment="1">
      <alignment horizontal="right" vertical="center" wrapText="1" readingOrder="2"/>
    </xf>
    <xf numFmtId="49" fontId="27" fillId="12" borderId="7" xfId="2" applyNumberFormat="1" applyFont="1" applyFill="1" applyBorder="1" applyAlignment="1">
      <alignment horizontal="right" vertical="top" wrapText="1" readingOrder="2"/>
    </xf>
    <xf numFmtId="164" fontId="27" fillId="12" borderId="7" xfId="2" applyNumberFormat="1" applyFont="1" applyFill="1" applyBorder="1" applyAlignment="1">
      <alignment horizontal="right" vertical="center" wrapText="1" readingOrder="2"/>
    </xf>
    <xf numFmtId="164" fontId="19" fillId="4" borderId="29" xfId="2" applyNumberFormat="1" applyFont="1" applyFill="1" applyBorder="1" applyAlignment="1">
      <alignment horizontal="right" vertical="center" wrapText="1" readingOrder="2"/>
    </xf>
    <xf numFmtId="164" fontId="19" fillId="12" borderId="29" xfId="2" applyNumberFormat="1" applyFont="1" applyFill="1" applyBorder="1" applyAlignment="1">
      <alignment horizontal="right" vertical="center" wrapText="1" readingOrder="2"/>
    </xf>
    <xf numFmtId="164" fontId="9" fillId="4" borderId="7" xfId="2" applyNumberFormat="1" applyFont="1" applyFill="1" applyBorder="1" applyAlignment="1">
      <alignment horizontal="right" vertical="center" readingOrder="2"/>
    </xf>
    <xf numFmtId="164" fontId="9" fillId="12" borderId="7" xfId="2" applyNumberFormat="1" applyFont="1" applyFill="1" applyBorder="1" applyAlignment="1">
      <alignment horizontal="right" vertical="center" readingOrder="2"/>
    </xf>
    <xf numFmtId="164" fontId="9" fillId="12" borderId="3" xfId="2" applyNumberFormat="1" applyFont="1" applyFill="1" applyBorder="1" applyAlignment="1">
      <alignment horizontal="right" vertical="center" wrapText="1" readingOrder="2"/>
    </xf>
    <xf numFmtId="164" fontId="24" fillId="4" borderId="7" xfId="2" applyNumberFormat="1" applyFont="1" applyFill="1" applyBorder="1" applyAlignment="1">
      <alignment horizontal="right" vertical="center" wrapText="1" readingOrder="2"/>
    </xf>
    <xf numFmtId="164" fontId="24" fillId="12" borderId="7" xfId="2" applyNumberFormat="1" applyFont="1" applyFill="1" applyBorder="1" applyAlignment="1">
      <alignment horizontal="right" vertical="center" wrapText="1" readingOrder="2"/>
    </xf>
    <xf numFmtId="164" fontId="24" fillId="12" borderId="3" xfId="2" applyNumberFormat="1" applyFont="1" applyFill="1" applyBorder="1" applyAlignment="1">
      <alignment horizontal="right" vertical="center" wrapText="1" readingOrder="2"/>
    </xf>
    <xf numFmtId="164" fontId="14" fillId="4" borderId="29" xfId="2" applyNumberFormat="1" applyFont="1" applyFill="1" applyBorder="1" applyAlignment="1">
      <alignment horizontal="right" vertical="center" wrapText="1" readingOrder="2"/>
    </xf>
    <xf numFmtId="164" fontId="14" fillId="12" borderId="29" xfId="2" applyNumberFormat="1" applyFont="1" applyFill="1" applyBorder="1" applyAlignment="1">
      <alignment horizontal="right" vertical="center" wrapText="1" readingOrder="2"/>
    </xf>
    <xf numFmtId="0" fontId="8" fillId="4" borderId="0" xfId="0" applyFont="1" applyFill="1" applyAlignment="1">
      <alignment vertical="center" readingOrder="2"/>
    </xf>
    <xf numFmtId="0" fontId="14" fillId="4" borderId="0" xfId="0" applyFont="1" applyFill="1" applyAlignment="1">
      <alignment horizontal="right" vertical="center" wrapText="1" readingOrder="2"/>
    </xf>
    <xf numFmtId="49" fontId="3" fillId="0" borderId="0" xfId="2" applyNumberFormat="1" applyFont="1" applyAlignment="1">
      <alignment vertical="center" wrapText="1" readingOrder="2"/>
    </xf>
    <xf numFmtId="49" fontId="23" fillId="0" borderId="0" xfId="2" applyNumberFormat="1" applyFont="1" applyBorder="1" applyAlignment="1">
      <alignment horizontal="right" vertical="center" readingOrder="2"/>
    </xf>
    <xf numFmtId="0" fontId="16" fillId="0" borderId="0" xfId="0" applyFont="1" applyAlignment="1">
      <alignment horizontal="right" vertical="center" wrapText="1" readingOrder="2"/>
    </xf>
    <xf numFmtId="164" fontId="9" fillId="0" borderId="1" xfId="2" applyNumberFormat="1" applyFont="1" applyBorder="1" applyAlignment="1" applyProtection="1">
      <alignment vertical="center"/>
      <protection locked="0"/>
    </xf>
    <xf numFmtId="164" fontId="9" fillId="0" borderId="1" xfId="2" applyNumberFormat="1" applyFont="1" applyBorder="1" applyProtection="1">
      <protection locked="0"/>
    </xf>
    <xf numFmtId="0" fontId="50" fillId="2" borderId="0" xfId="0" applyFont="1" applyFill="1" applyAlignment="1">
      <alignment horizontal="right" vertical="center" wrapText="1" readingOrder="2"/>
    </xf>
    <xf numFmtId="0" fontId="23" fillId="0" borderId="0" xfId="0" applyFont="1" applyAlignment="1">
      <alignment horizontal="right" vertical="center" wrapText="1" readingOrder="2"/>
    </xf>
    <xf numFmtId="49" fontId="24" fillId="0" borderId="0" xfId="2" applyNumberFormat="1" applyFont="1" applyBorder="1" applyAlignment="1">
      <alignment horizontal="right" vertical="center" readingOrder="2"/>
    </xf>
    <xf numFmtId="164" fontId="41" fillId="10" borderId="0" xfId="2" applyNumberFormat="1" applyFont="1" applyFill="1" applyAlignment="1" applyProtection="1">
      <alignment vertical="center"/>
    </xf>
    <xf numFmtId="164" fontId="41" fillId="10" borderId="0" xfId="2" applyNumberFormat="1" applyFont="1" applyFill="1" applyAlignment="1" applyProtection="1">
      <alignment vertical="center" wrapText="1"/>
    </xf>
    <xf numFmtId="164" fontId="41" fillId="4" borderId="0" xfId="2" applyNumberFormat="1" applyFont="1" applyFill="1" applyAlignment="1" applyProtection="1">
      <alignment vertical="center"/>
    </xf>
    <xf numFmtId="164" fontId="0" fillId="4" borderId="0" xfId="2" applyNumberFormat="1" applyFont="1" applyFill="1" applyAlignment="1" applyProtection="1"/>
    <xf numFmtId="164" fontId="3" fillId="4" borderId="1" xfId="2" applyNumberFormat="1" applyFont="1" applyFill="1" applyBorder="1" applyAlignment="1">
      <alignment horizontal="right" vertical="center" wrapText="1" readingOrder="2"/>
    </xf>
    <xf numFmtId="1" fontId="15" fillId="0" borderId="0" xfId="2" applyNumberFormat="1" applyFont="1" applyAlignment="1">
      <alignment horizontal="center" vertical="center" readingOrder="2"/>
    </xf>
    <xf numFmtId="1" fontId="20" fillId="0" borderId="0" xfId="2" applyNumberFormat="1" applyFont="1" applyAlignment="1">
      <alignment horizontal="center" vertical="center" readingOrder="2"/>
    </xf>
    <xf numFmtId="1" fontId="3" fillId="0" borderId="0" xfId="2" applyNumberFormat="1" applyFont="1" applyAlignment="1">
      <alignment horizontal="center" vertical="center" readingOrder="2"/>
    </xf>
    <xf numFmtId="1" fontId="3" fillId="0" borderId="0" xfId="2" applyNumberFormat="1" applyFont="1" applyAlignment="1">
      <alignment horizontal="center" vertical="center" wrapText="1" readingOrder="2"/>
    </xf>
    <xf numFmtId="1" fontId="14" fillId="12" borderId="7" xfId="2" applyNumberFormat="1" applyFont="1" applyFill="1" applyBorder="1" applyAlignment="1">
      <alignment horizontal="center" vertical="center" wrapText="1" readingOrder="2"/>
    </xf>
    <xf numFmtId="1" fontId="27" fillId="12" borderId="0" xfId="2" applyNumberFormat="1" applyFont="1" applyFill="1" applyBorder="1" applyAlignment="1">
      <alignment horizontal="center" vertical="center" readingOrder="2"/>
    </xf>
    <xf numFmtId="1" fontId="14" fillId="12" borderId="1" xfId="2" applyNumberFormat="1" applyFont="1" applyFill="1" applyBorder="1" applyAlignment="1">
      <alignment horizontal="center" vertical="center" wrapText="1" readingOrder="2"/>
    </xf>
    <xf numFmtId="164" fontId="3" fillId="0" borderId="1" xfId="2" applyNumberFormat="1" applyFont="1" applyBorder="1" applyAlignment="1" applyProtection="1">
      <alignment vertical="center" readingOrder="2"/>
      <protection locked="0"/>
    </xf>
    <xf numFmtId="1" fontId="3" fillId="0" borderId="1" xfId="2" applyNumberFormat="1" applyFont="1" applyBorder="1" applyAlignment="1" applyProtection="1">
      <alignment horizontal="center" vertical="center" readingOrder="2"/>
      <protection locked="0"/>
    </xf>
    <xf numFmtId="164" fontId="20" fillId="0" borderId="1" xfId="2" applyNumberFormat="1" applyFont="1" applyBorder="1" applyAlignment="1" applyProtection="1">
      <alignment horizontal="center" vertical="center" wrapText="1"/>
      <protection locked="0"/>
    </xf>
    <xf numFmtId="164" fontId="10" fillId="4" borderId="1" xfId="2" applyNumberFormat="1" applyFont="1" applyFill="1" applyBorder="1" applyAlignment="1" applyProtection="1">
      <alignment vertical="center"/>
      <protection locked="0"/>
    </xf>
    <xf numFmtId="164" fontId="27" fillId="0" borderId="1" xfId="2" applyNumberFormat="1" applyFont="1" applyBorder="1" applyAlignment="1" applyProtection="1">
      <alignment horizontal="right" vertical="center" wrapText="1"/>
      <protection locked="0"/>
    </xf>
    <xf numFmtId="164" fontId="8" fillId="0" borderId="1" xfId="2" applyNumberFormat="1" applyFont="1" applyBorder="1" applyAlignment="1" applyProtection="1">
      <alignment horizontal="right" vertical="center"/>
      <protection locked="0"/>
    </xf>
    <xf numFmtId="164" fontId="14" fillId="0" borderId="1" xfId="2" applyNumberFormat="1" applyFont="1" applyBorder="1" applyAlignment="1" applyProtection="1">
      <alignment horizontal="right" vertical="center" readingOrder="1"/>
      <protection locked="0"/>
    </xf>
    <xf numFmtId="164" fontId="28" fillId="3" borderId="0" xfId="2" applyNumberFormat="1" applyFont="1" applyFill="1" applyAlignment="1">
      <alignment vertical="center"/>
    </xf>
    <xf numFmtId="164" fontId="6" fillId="3" borderId="0" xfId="2" applyNumberFormat="1" applyFont="1" applyFill="1" applyAlignment="1">
      <alignment vertical="center"/>
    </xf>
    <xf numFmtId="164" fontId="28" fillId="15" borderId="0" xfId="2" applyNumberFormat="1" applyFont="1" applyFill="1" applyAlignment="1">
      <alignment vertical="center"/>
    </xf>
    <xf numFmtId="164" fontId="6" fillId="15" borderId="0" xfId="2" applyNumberFormat="1" applyFont="1" applyFill="1" applyAlignment="1">
      <alignment vertical="center"/>
    </xf>
    <xf numFmtId="164" fontId="19" fillId="15" borderId="1" xfId="2" applyNumberFormat="1" applyFont="1" applyFill="1" applyBorder="1" applyAlignment="1">
      <alignment horizontal="right" vertical="center"/>
    </xf>
    <xf numFmtId="164" fontId="19" fillId="16" borderId="1" xfId="2" applyNumberFormat="1" applyFont="1" applyFill="1" applyBorder="1" applyAlignment="1">
      <alignment horizontal="right" vertical="center"/>
    </xf>
    <xf numFmtId="164" fontId="8" fillId="4" borderId="1" xfId="2" applyNumberFormat="1" applyFont="1" applyFill="1" applyBorder="1" applyAlignment="1" applyProtection="1">
      <alignment vertical="center"/>
      <protection locked="0"/>
    </xf>
    <xf numFmtId="164" fontId="40" fillId="17" borderId="1" xfId="2" applyNumberFormat="1" applyFont="1" applyFill="1" applyBorder="1" applyAlignment="1">
      <alignment horizontal="center" vertical="center" wrapText="1" readingOrder="2"/>
    </xf>
    <xf numFmtId="164" fontId="40" fillId="17" borderId="7" xfId="2" applyNumberFormat="1" applyFont="1" applyFill="1" applyBorder="1" applyAlignment="1">
      <alignment horizontal="center" vertical="center" wrapText="1" readingOrder="2"/>
    </xf>
    <xf numFmtId="1" fontId="40" fillId="17" borderId="7" xfId="2" applyNumberFormat="1" applyFont="1" applyFill="1" applyBorder="1" applyAlignment="1">
      <alignment horizontal="center" vertical="center" wrapText="1" readingOrder="2"/>
    </xf>
    <xf numFmtId="164" fontId="40" fillId="17" borderId="6" xfId="2" applyNumberFormat="1" applyFont="1" applyFill="1" applyBorder="1" applyAlignment="1">
      <alignment horizontal="center" vertical="center" wrapText="1" readingOrder="2"/>
    </xf>
    <xf numFmtId="1" fontId="40" fillId="17" borderId="1" xfId="2" applyNumberFormat="1" applyFont="1" applyFill="1" applyBorder="1" applyAlignment="1">
      <alignment horizontal="center" vertical="center" wrapText="1" readingOrder="2"/>
    </xf>
    <xf numFmtId="1" fontId="11" fillId="17" borderId="1" xfId="2" applyNumberFormat="1" applyFont="1" applyFill="1" applyBorder="1" applyAlignment="1">
      <alignment horizontal="center" vertical="center" wrapText="1" readingOrder="2"/>
    </xf>
    <xf numFmtId="164" fontId="19" fillId="16" borderId="9" xfId="2" applyNumberFormat="1" applyFont="1" applyFill="1" applyBorder="1" applyAlignment="1">
      <alignment horizontal="right" vertical="center"/>
    </xf>
    <xf numFmtId="164" fontId="19" fillId="16" borderId="28" xfId="2" applyNumberFormat="1" applyFont="1" applyFill="1" applyBorder="1" applyAlignment="1">
      <alignment horizontal="right" vertical="center"/>
    </xf>
    <xf numFmtId="164" fontId="19" fillId="15" borderId="9" xfId="2" applyNumberFormat="1" applyFont="1" applyFill="1" applyBorder="1" applyAlignment="1">
      <alignment horizontal="right" vertical="center"/>
    </xf>
    <xf numFmtId="164" fontId="19" fillId="15" borderId="28" xfId="2" applyNumberFormat="1" applyFont="1" applyFill="1" applyBorder="1" applyAlignment="1">
      <alignment horizontal="right" vertical="center"/>
    </xf>
    <xf numFmtId="164" fontId="42" fillId="11" borderId="1" xfId="2" applyNumberFormat="1" applyFont="1" applyFill="1" applyBorder="1" applyAlignment="1" applyProtection="1">
      <alignment horizontal="right" vertical="center" wrapText="1"/>
    </xf>
    <xf numFmtId="164" fontId="40" fillId="17" borderId="10" xfId="2" applyNumberFormat="1" applyFont="1" applyFill="1" applyBorder="1" applyAlignment="1" applyProtection="1">
      <alignment horizontal="center" vertical="center" wrapText="1" readingOrder="2"/>
    </xf>
    <xf numFmtId="164" fontId="3" fillId="0" borderId="1" xfId="2" applyNumberFormat="1" applyFont="1" applyBorder="1" applyAlignment="1" applyProtection="1">
      <alignment vertical="center" wrapText="1" readingOrder="2"/>
    </xf>
    <xf numFmtId="164" fontId="40" fillId="17" borderId="1" xfId="2" applyNumberFormat="1" applyFont="1" applyFill="1" applyBorder="1" applyAlignment="1" applyProtection="1">
      <alignment horizontal="center" vertical="center" wrapText="1" readingOrder="2"/>
    </xf>
    <xf numFmtId="164" fontId="4" fillId="2" borderId="30" xfId="2" applyNumberFormat="1" applyFont="1" applyFill="1" applyBorder="1" applyAlignment="1" applyProtection="1">
      <alignment horizontal="center" vertical="center" wrapText="1" readingOrder="2"/>
    </xf>
    <xf numFmtId="164" fontId="40" fillId="17" borderId="27" xfId="2" applyNumberFormat="1" applyFont="1" applyFill="1" applyBorder="1" applyAlignment="1" applyProtection="1">
      <alignment horizontal="center" vertical="center" wrapText="1" readingOrder="2"/>
    </xf>
    <xf numFmtId="164" fontId="9" fillId="0" borderId="25" xfId="2" applyNumberFormat="1" applyFont="1" applyBorder="1" applyProtection="1"/>
    <xf numFmtId="164" fontId="49" fillId="17" borderId="22" xfId="2" applyNumberFormat="1" applyFont="1" applyFill="1" applyBorder="1" applyAlignment="1" applyProtection="1">
      <alignment horizontal="center" vertical="center" wrapText="1" readingOrder="2"/>
    </xf>
    <xf numFmtId="164" fontId="4" fillId="2" borderId="30" xfId="2" applyNumberFormat="1" applyFont="1" applyFill="1" applyBorder="1" applyAlignment="1" applyProtection="1">
      <alignment horizontal="right" vertical="center" wrapText="1" readingOrder="2"/>
    </xf>
    <xf numFmtId="164" fontId="40" fillId="17" borderId="11" xfId="2" applyNumberFormat="1" applyFont="1" applyFill="1" applyBorder="1" applyAlignment="1" applyProtection="1">
      <alignment horizontal="center" vertical="center" wrapText="1" readingOrder="2"/>
    </xf>
    <xf numFmtId="164" fontId="9" fillId="0" borderId="0" xfId="2" applyNumberFormat="1" applyFont="1" applyAlignment="1" applyProtection="1">
      <alignment vertical="center"/>
    </xf>
    <xf numFmtId="164" fontId="11" fillId="17" borderId="34" xfId="2" applyNumberFormat="1" applyFont="1" applyFill="1" applyBorder="1" applyAlignment="1" applyProtection="1">
      <alignment horizontal="right" vertical="center" wrapText="1" readingOrder="2"/>
    </xf>
    <xf numFmtId="164" fontId="11" fillId="17" borderId="1" xfId="2" applyNumberFormat="1" applyFont="1" applyFill="1" applyBorder="1" applyAlignment="1" applyProtection="1">
      <alignment horizontal="right" vertical="center" wrapText="1" readingOrder="2"/>
    </xf>
    <xf numFmtId="164" fontId="11" fillId="17" borderId="35" xfId="2" applyNumberFormat="1" applyFont="1" applyFill="1" applyBorder="1" applyAlignment="1" applyProtection="1">
      <alignment horizontal="right" vertical="center" wrapText="1" readingOrder="2"/>
    </xf>
    <xf numFmtId="164" fontId="9" fillId="0" borderId="24" xfId="2" applyNumberFormat="1" applyFont="1" applyBorder="1" applyAlignment="1" applyProtection="1">
      <alignment horizontal="center" vertical="center"/>
    </xf>
    <xf numFmtId="164" fontId="20" fillId="0" borderId="1" xfId="2" applyNumberFormat="1" applyFont="1" applyBorder="1" applyAlignment="1" applyProtection="1">
      <alignment horizontal="right" vertical="center" wrapText="1"/>
    </xf>
    <xf numFmtId="164" fontId="9" fillId="0" borderId="1" xfId="2" applyNumberFormat="1" applyFont="1" applyBorder="1" applyAlignment="1" applyProtection="1">
      <alignment vertical="center"/>
    </xf>
    <xf numFmtId="164" fontId="9" fillId="0" borderId="25" xfId="2" applyNumberFormat="1" applyFont="1" applyBorder="1" applyAlignment="1" applyProtection="1">
      <alignment vertical="center"/>
    </xf>
    <xf numFmtId="164" fontId="5" fillId="0" borderId="0" xfId="2" applyNumberFormat="1" applyFont="1" applyAlignment="1" applyProtection="1">
      <alignment vertical="center"/>
    </xf>
    <xf numFmtId="164" fontId="49" fillId="17" borderId="20" xfId="2" applyNumberFormat="1" applyFont="1" applyFill="1" applyBorder="1" applyAlignment="1" applyProtection="1">
      <alignment horizontal="center" vertical="center" wrapText="1" readingOrder="2"/>
    </xf>
    <xf numFmtId="164" fontId="49" fillId="17" borderId="21" xfId="2" applyNumberFormat="1" applyFont="1" applyFill="1" applyBorder="1" applyAlignment="1" applyProtection="1">
      <alignment horizontal="center" vertical="center" wrapText="1" readingOrder="2"/>
    </xf>
    <xf numFmtId="164" fontId="3" fillId="0" borderId="0" xfId="2" applyNumberFormat="1" applyFont="1" applyAlignment="1" applyProtection="1">
      <alignment vertical="center" readingOrder="2"/>
    </xf>
    <xf numFmtId="164" fontId="49" fillId="17" borderId="36" xfId="2" applyNumberFormat="1" applyFont="1" applyFill="1" applyBorder="1" applyAlignment="1" applyProtection="1">
      <alignment horizontal="right" vertical="center" wrapText="1" readingOrder="2"/>
    </xf>
    <xf numFmtId="164" fontId="49" fillId="17" borderId="37" xfId="2" applyNumberFormat="1" applyFont="1" applyFill="1" applyBorder="1" applyAlignment="1" applyProtection="1">
      <alignment horizontal="right" vertical="center" wrapText="1" readingOrder="2"/>
    </xf>
    <xf numFmtId="164" fontId="49" fillId="17" borderId="38" xfId="2" applyNumberFormat="1" applyFont="1" applyFill="1" applyBorder="1" applyAlignment="1" applyProtection="1">
      <alignment horizontal="right" vertical="center" wrapText="1" readingOrder="2"/>
    </xf>
    <xf numFmtId="164" fontId="9" fillId="0" borderId="0" xfId="2" applyNumberFormat="1" applyFont="1" applyAlignment="1" applyProtection="1">
      <alignment horizontal="center" vertical="center"/>
    </xf>
    <xf numFmtId="164" fontId="3" fillId="0" borderId="34" xfId="2" applyNumberFormat="1" applyFont="1" applyBorder="1" applyAlignment="1" applyProtection="1">
      <alignment horizontal="right" vertical="center" readingOrder="2"/>
      <protection locked="0"/>
    </xf>
    <xf numFmtId="164" fontId="3" fillId="0" borderId="35" xfId="2" applyNumberFormat="1" applyFont="1" applyBorder="1" applyAlignment="1" applyProtection="1">
      <alignment vertical="center" readingOrder="2"/>
      <protection locked="0"/>
    </xf>
    <xf numFmtId="164" fontId="52" fillId="17" borderId="1" xfId="2" applyNumberFormat="1" applyFont="1" applyFill="1" applyBorder="1" applyAlignment="1" applyProtection="1">
      <alignment horizontal="center" vertical="center" wrapText="1" readingOrder="2"/>
    </xf>
    <xf numFmtId="164" fontId="47" fillId="2" borderId="0" xfId="2" applyNumberFormat="1" applyFont="1" applyFill="1" applyAlignment="1" applyProtection="1">
      <alignment horizontal="right" vertical="center" wrapText="1" readingOrder="2"/>
    </xf>
    <xf numFmtId="164" fontId="52" fillId="17" borderId="1" xfId="2" applyNumberFormat="1" applyFont="1" applyFill="1" applyBorder="1" applyAlignment="1" applyProtection="1">
      <alignment horizontal="center" vertical="center" wrapText="1"/>
    </xf>
    <xf numFmtId="164" fontId="8" fillId="0" borderId="1" xfId="2" applyNumberFormat="1" applyFont="1" applyBorder="1" applyAlignment="1" applyProtection="1">
      <alignment vertical="center"/>
    </xf>
    <xf numFmtId="164" fontId="3" fillId="0" borderId="1" xfId="2" applyNumberFormat="1" applyFont="1" applyBorder="1" applyAlignment="1" applyProtection="1">
      <alignment horizontal="center" vertical="center" readingOrder="2"/>
    </xf>
    <xf numFmtId="164" fontId="23" fillId="0" borderId="0" xfId="2" applyNumberFormat="1" applyFont="1" applyBorder="1" applyAlignment="1" applyProtection="1">
      <alignment horizontal="right" vertical="center" readingOrder="2"/>
    </xf>
    <xf numFmtId="164" fontId="3" fillId="0" borderId="0" xfId="2" applyNumberFormat="1" applyFont="1" applyAlignment="1" applyProtection="1">
      <alignment horizontal="right" vertical="center" wrapText="1" readingOrder="2"/>
    </xf>
    <xf numFmtId="164" fontId="15" fillId="0" borderId="0" xfId="2" applyNumberFormat="1" applyFont="1" applyAlignment="1" applyProtection="1">
      <alignment horizontal="right" vertical="center" readingOrder="2"/>
    </xf>
    <xf numFmtId="164" fontId="3" fillId="0" borderId="0" xfId="2" applyNumberFormat="1" applyFont="1" applyAlignment="1" applyProtection="1">
      <alignment horizontal="right" vertical="center" readingOrder="2"/>
    </xf>
    <xf numFmtId="164" fontId="3" fillId="0" borderId="0" xfId="2" applyNumberFormat="1" applyFont="1" applyAlignment="1" applyProtection="1">
      <alignment horizontal="center" vertical="center" readingOrder="2"/>
    </xf>
    <xf numFmtId="164" fontId="0" fillId="4" borderId="0" xfId="2" applyNumberFormat="1" applyFont="1" applyFill="1" applyAlignment="1" applyProtection="1">
      <alignment horizontal="center" vertical="center"/>
    </xf>
    <xf numFmtId="164" fontId="0" fillId="0" borderId="0" xfId="2" applyNumberFormat="1" applyFont="1" applyAlignment="1" applyProtection="1">
      <alignment horizontal="right" vertical="center"/>
    </xf>
    <xf numFmtId="164" fontId="3" fillId="0" borderId="0" xfId="2" applyNumberFormat="1" applyFont="1" applyAlignment="1" applyProtection="1">
      <alignment horizontal="center" vertical="center"/>
    </xf>
    <xf numFmtId="164" fontId="3" fillId="0" borderId="0" xfId="2" applyNumberFormat="1" applyFont="1" applyAlignment="1" applyProtection="1">
      <alignment vertical="center"/>
    </xf>
    <xf numFmtId="164" fontId="11" fillId="17" borderId="1" xfId="2" applyNumberFormat="1" applyFont="1" applyFill="1" applyBorder="1" applyAlignment="1" applyProtection="1">
      <alignment horizontal="center" vertical="center" wrapText="1" readingOrder="2"/>
    </xf>
    <xf numFmtId="164" fontId="11" fillId="17" borderId="1" xfId="2" applyNumberFormat="1" applyFont="1" applyFill="1" applyBorder="1" applyAlignment="1" applyProtection="1">
      <alignment horizontal="center" vertical="center" wrapText="1"/>
    </xf>
    <xf numFmtId="164" fontId="0" fillId="0" borderId="0" xfId="2" applyNumberFormat="1" applyFont="1" applyAlignment="1" applyProtection="1"/>
    <xf numFmtId="164" fontId="3" fillId="4" borderId="1" xfId="2" applyNumberFormat="1" applyFont="1" applyFill="1" applyBorder="1" applyAlignment="1" applyProtection="1">
      <alignment horizontal="center" vertical="center" readingOrder="2"/>
    </xf>
    <xf numFmtId="164" fontId="10" fillId="4" borderId="1" xfId="2" applyNumberFormat="1" applyFont="1" applyFill="1" applyBorder="1" applyAlignment="1" applyProtection="1">
      <alignment vertical="center"/>
    </xf>
    <xf numFmtId="164" fontId="9" fillId="4" borderId="1" xfId="2" applyNumberFormat="1" applyFont="1" applyFill="1" applyBorder="1" applyAlignment="1" applyProtection="1">
      <alignment vertical="center" readingOrder="2"/>
    </xf>
    <xf numFmtId="164" fontId="3" fillId="16" borderId="1" xfId="2" applyNumberFormat="1" applyFont="1" applyFill="1" applyBorder="1" applyAlignment="1" applyProtection="1">
      <alignment vertical="center" readingOrder="2"/>
    </xf>
    <xf numFmtId="164" fontId="49" fillId="17" borderId="1" xfId="2" applyNumberFormat="1" applyFont="1" applyFill="1" applyBorder="1" applyAlignment="1" applyProtection="1">
      <alignment horizontal="center" vertical="center" wrapText="1" readingOrder="2"/>
    </xf>
    <xf numFmtId="164" fontId="4" fillId="2" borderId="0" xfId="2" applyNumberFormat="1" applyFont="1" applyFill="1" applyAlignment="1" applyProtection="1">
      <alignment horizontal="right" vertical="center" wrapText="1" readingOrder="2"/>
    </xf>
    <xf numFmtId="49" fontId="23" fillId="0" borderId="0" xfId="2" applyNumberFormat="1" applyFont="1" applyBorder="1" applyAlignment="1" applyProtection="1">
      <alignment horizontal="right" vertical="center" readingOrder="2"/>
    </xf>
    <xf numFmtId="49" fontId="3" fillId="0" borderId="0" xfId="2" applyNumberFormat="1" applyFont="1" applyAlignment="1" applyProtection="1">
      <alignment horizontal="right" vertical="center" wrapText="1" readingOrder="2"/>
    </xf>
    <xf numFmtId="49" fontId="15" fillId="0" borderId="0" xfId="2" applyNumberFormat="1" applyFont="1" applyAlignment="1" applyProtection="1">
      <alignment horizontal="right" vertical="center" readingOrder="2"/>
    </xf>
    <xf numFmtId="49" fontId="3" fillId="0" borderId="0" xfId="2" applyNumberFormat="1" applyFont="1" applyAlignment="1" applyProtection="1">
      <alignment horizontal="right" vertical="center" readingOrder="2"/>
    </xf>
    <xf numFmtId="49" fontId="14" fillId="0" borderId="0" xfId="2" applyNumberFormat="1" applyFont="1" applyBorder="1" applyAlignment="1" applyProtection="1">
      <alignment horizontal="right" vertical="center" wrapText="1" readingOrder="2"/>
    </xf>
    <xf numFmtId="164" fontId="7" fillId="0" borderId="0" xfId="2" applyNumberFormat="1" applyFont="1" applyAlignment="1" applyProtection="1">
      <alignment horizontal="center" vertical="center"/>
    </xf>
    <xf numFmtId="164" fontId="7" fillId="0" borderId="0" xfId="2" applyNumberFormat="1" applyFont="1" applyAlignment="1" applyProtection="1">
      <alignment horizontal="right" vertical="center"/>
    </xf>
    <xf numFmtId="164" fontId="7" fillId="0" borderId="0" xfId="2" applyNumberFormat="1" applyFont="1" applyAlignment="1" applyProtection="1">
      <alignment horizontal="right" vertical="center" wrapText="1"/>
    </xf>
    <xf numFmtId="164" fontId="26" fillId="0" borderId="0" xfId="2" applyNumberFormat="1" applyFont="1" applyAlignment="1" applyProtection="1">
      <alignment vertical="center" readingOrder="2"/>
    </xf>
    <xf numFmtId="164" fontId="30" fillId="17" borderId="26" xfId="2" applyNumberFormat="1" applyFont="1" applyFill="1" applyBorder="1" applyAlignment="1" applyProtection="1">
      <alignment horizontal="center" vertical="center" wrapText="1" readingOrder="2"/>
    </xf>
    <xf numFmtId="164" fontId="26" fillId="0" borderId="0" xfId="2" applyNumberFormat="1" applyFont="1" applyAlignment="1" applyProtection="1">
      <alignment horizontal="right" vertical="center" readingOrder="2"/>
    </xf>
    <xf numFmtId="164" fontId="30" fillId="13" borderId="25" xfId="2" applyNumberFormat="1" applyFont="1" applyFill="1" applyBorder="1" applyAlignment="1" applyProtection="1">
      <alignment horizontal="center" vertical="center" wrapText="1" readingOrder="2"/>
    </xf>
    <xf numFmtId="164" fontId="30" fillId="17" borderId="19" xfId="2" applyNumberFormat="1" applyFont="1" applyFill="1" applyBorder="1" applyAlignment="1" applyProtection="1">
      <alignment horizontal="center" vertical="center" wrapText="1" readingOrder="2"/>
    </xf>
    <xf numFmtId="164" fontId="3" fillId="0" borderId="0" xfId="2" applyNumberFormat="1" applyFont="1" applyAlignment="1" applyProtection="1">
      <alignment horizontal="center" vertical="center" wrapText="1"/>
    </xf>
    <xf numFmtId="164" fontId="15" fillId="0" borderId="0" xfId="2" applyNumberFormat="1" applyFont="1" applyAlignment="1" applyProtection="1">
      <alignment horizontal="center" vertical="center"/>
    </xf>
    <xf numFmtId="164" fontId="15" fillId="0" borderId="0" xfId="2" applyNumberFormat="1" applyFont="1" applyAlignment="1" applyProtection="1">
      <alignment vertical="center"/>
    </xf>
    <xf numFmtId="164" fontId="56" fillId="0" borderId="0" xfId="2" applyNumberFormat="1" applyFont="1" applyAlignment="1" applyProtection="1">
      <alignment vertical="center"/>
    </xf>
    <xf numFmtId="164" fontId="56" fillId="4" borderId="0" xfId="2" applyNumberFormat="1" applyFont="1" applyFill="1" applyAlignment="1" applyProtection="1">
      <alignment horizontal="right" vertical="center" wrapText="1"/>
    </xf>
    <xf numFmtId="164" fontId="56" fillId="2" borderId="1" xfId="2" applyNumberFormat="1" applyFont="1" applyFill="1" applyBorder="1" applyAlignment="1" applyProtection="1">
      <alignment horizontal="right" vertical="center" wrapText="1"/>
    </xf>
    <xf numFmtId="164" fontId="25" fillId="0" borderId="0" xfId="2" applyNumberFormat="1" applyFont="1" applyAlignment="1" applyProtection="1">
      <alignment horizontal="center" vertical="center"/>
    </xf>
    <xf numFmtId="164" fontId="25" fillId="0" borderId="0" xfId="2" applyNumberFormat="1" applyFont="1" applyAlignment="1" applyProtection="1">
      <alignment horizontal="right" vertical="center" wrapText="1"/>
    </xf>
    <xf numFmtId="164" fontId="25" fillId="0" borderId="0" xfId="2" applyNumberFormat="1" applyFont="1" applyAlignment="1" applyProtection="1">
      <alignment horizontal="right" vertical="center"/>
    </xf>
    <xf numFmtId="164" fontId="0" fillId="0" borderId="0" xfId="2" applyNumberFormat="1" applyFont="1" applyAlignment="1" applyProtection="1">
      <alignment horizontal="center" vertical="center"/>
    </xf>
    <xf numFmtId="164" fontId="30" fillId="17" borderId="1" xfId="2" applyNumberFormat="1" applyFont="1" applyFill="1" applyBorder="1" applyAlignment="1" applyProtection="1">
      <alignment horizontal="center" vertical="center" wrapText="1" readingOrder="2"/>
    </xf>
    <xf numFmtId="164" fontId="30" fillId="17" borderId="1" xfId="2" applyNumberFormat="1" applyFont="1" applyFill="1" applyBorder="1" applyAlignment="1" applyProtection="1">
      <alignment horizontal="right" vertical="center" wrapText="1" readingOrder="2"/>
    </xf>
    <xf numFmtId="164" fontId="30" fillId="17" borderId="10" xfId="2" applyNumberFormat="1" applyFont="1" applyFill="1" applyBorder="1" applyAlignment="1" applyProtection="1">
      <alignment horizontal="center" vertical="center" wrapText="1" readingOrder="2"/>
    </xf>
    <xf numFmtId="164" fontId="8" fillId="0" borderId="0" xfId="2" applyNumberFormat="1" applyFont="1" applyAlignment="1" applyProtection="1">
      <alignment horizontal="right" vertical="center"/>
    </xf>
    <xf numFmtId="164" fontId="8" fillId="0" borderId="1" xfId="2" applyNumberFormat="1" applyFont="1" applyBorder="1" applyAlignment="1" applyProtection="1">
      <alignment horizontal="center" vertical="center"/>
    </xf>
    <xf numFmtId="164" fontId="27" fillId="0" borderId="1" xfId="2" applyNumberFormat="1" applyFont="1" applyBorder="1" applyAlignment="1" applyProtection="1">
      <alignment horizontal="right" vertical="center" wrapText="1"/>
    </xf>
    <xf numFmtId="164" fontId="15" fillId="0" borderId="0" xfId="2" applyNumberFormat="1" applyFont="1" applyAlignment="1" applyProtection="1">
      <alignment vertical="center" readingOrder="2"/>
    </xf>
    <xf numFmtId="164" fontId="30" fillId="17" borderId="21" xfId="2" applyNumberFormat="1" applyFont="1" applyFill="1" applyBorder="1" applyAlignment="1" applyProtection="1">
      <alignment horizontal="center" vertical="center" wrapText="1" readingOrder="2"/>
    </xf>
    <xf numFmtId="164" fontId="30" fillId="17" borderId="22" xfId="2" applyNumberFormat="1" applyFont="1" applyFill="1" applyBorder="1" applyAlignment="1" applyProtection="1">
      <alignment horizontal="center" vertical="center" wrapText="1" readingOrder="2"/>
    </xf>
    <xf numFmtId="164" fontId="8" fillId="0" borderId="0" xfId="2" applyNumberFormat="1" applyFont="1" applyAlignment="1" applyProtection="1">
      <alignment horizontal="center" vertical="center"/>
    </xf>
    <xf numFmtId="164" fontId="27" fillId="0" borderId="0" xfId="2" applyNumberFormat="1" applyFont="1" applyBorder="1" applyAlignment="1" applyProtection="1">
      <alignment horizontal="right" vertical="center" wrapText="1"/>
    </xf>
    <xf numFmtId="164" fontId="19" fillId="0" borderId="0" xfId="2" applyNumberFormat="1" applyFont="1" applyAlignment="1" applyProtection="1">
      <alignment horizontal="right" vertical="center"/>
    </xf>
    <xf numFmtId="164" fontId="18" fillId="0" borderId="0" xfId="2" applyNumberFormat="1" applyFont="1" applyAlignment="1" applyProtection="1">
      <alignment horizontal="right" vertical="center" readingOrder="2"/>
    </xf>
    <xf numFmtId="164" fontId="27" fillId="0" borderId="0" xfId="2" applyNumberFormat="1" applyFont="1" applyAlignment="1" applyProtection="1">
      <alignment horizontal="right" vertical="center"/>
    </xf>
    <xf numFmtId="164" fontId="27" fillId="0" borderId="0" xfId="2" applyNumberFormat="1" applyFont="1" applyAlignment="1" applyProtection="1">
      <alignment vertical="center"/>
    </xf>
    <xf numFmtId="164" fontId="8" fillId="0" borderId="1" xfId="2" applyNumberFormat="1" applyFont="1" applyBorder="1" applyAlignment="1" applyProtection="1">
      <alignment horizontal="right" vertical="center"/>
    </xf>
    <xf numFmtId="164" fontId="19" fillId="0" borderId="0" xfId="2" applyNumberFormat="1" applyFont="1" applyBorder="1" applyAlignment="1" applyProtection="1">
      <alignment horizontal="right" vertical="center" wrapText="1"/>
    </xf>
    <xf numFmtId="164" fontId="15" fillId="0" borderId="1" xfId="2" applyNumberFormat="1" applyFont="1" applyBorder="1" applyAlignment="1" applyProtection="1">
      <alignment horizontal="center" vertical="center" readingOrder="2"/>
    </xf>
    <xf numFmtId="164" fontId="29" fillId="0" borderId="1" xfId="2" applyNumberFormat="1" applyFont="1" applyBorder="1" applyAlignment="1" applyProtection="1">
      <alignment horizontal="right" vertical="center" wrapText="1" readingOrder="2"/>
    </xf>
    <xf numFmtId="164" fontId="27" fillId="0" borderId="1" xfId="2" applyNumberFormat="1" applyFont="1" applyBorder="1" applyAlignment="1" applyProtection="1">
      <alignment horizontal="right" vertical="center" wrapText="1" readingOrder="2"/>
    </xf>
    <xf numFmtId="164" fontId="14" fillId="0" borderId="1" xfId="2" applyNumberFormat="1" applyFont="1" applyBorder="1" applyAlignment="1" applyProtection="1">
      <alignment horizontal="right" vertical="center" readingOrder="1"/>
    </xf>
    <xf numFmtId="164" fontId="53" fillId="0" borderId="1" xfId="2" applyNumberFormat="1" applyFont="1" applyBorder="1" applyAlignment="1" applyProtection="1">
      <alignment horizontal="right" vertical="center"/>
    </xf>
    <xf numFmtId="164" fontId="3" fillId="0" borderId="0" xfId="2" applyNumberFormat="1" applyFont="1" applyAlignment="1" applyProtection="1">
      <alignment vertical="center" wrapText="1" readingOrder="2"/>
    </xf>
    <xf numFmtId="164" fontId="15" fillId="0" borderId="0" xfId="2" applyNumberFormat="1" applyFont="1" applyAlignment="1" applyProtection="1">
      <alignment horizontal="center" vertical="center" readingOrder="2"/>
    </xf>
    <xf numFmtId="49" fontId="24" fillId="0" borderId="0" xfId="2" applyNumberFormat="1" applyFont="1" applyBorder="1" applyAlignment="1" applyProtection="1">
      <alignment horizontal="right" vertical="center" readingOrder="2"/>
    </xf>
    <xf numFmtId="49" fontId="3" fillId="0" borderId="0" xfId="2" applyNumberFormat="1" applyFont="1" applyAlignment="1" applyProtection="1">
      <alignment vertical="center" wrapText="1" readingOrder="2"/>
    </xf>
    <xf numFmtId="49" fontId="15" fillId="0" borderId="0" xfId="2" applyNumberFormat="1" applyFont="1" applyAlignment="1" applyProtection="1">
      <alignment horizontal="center" vertical="center" readingOrder="2"/>
    </xf>
    <xf numFmtId="49" fontId="14" fillId="0" borderId="0" xfId="2" applyNumberFormat="1" applyFont="1" applyBorder="1" applyAlignment="1" applyProtection="1">
      <alignment horizontal="right" vertical="center" readingOrder="2"/>
    </xf>
    <xf numFmtId="49" fontId="24" fillId="0" borderId="0" xfId="2" applyNumberFormat="1" applyFont="1" applyBorder="1" applyAlignment="1" applyProtection="1">
      <alignment horizontal="right" vertical="center" wrapText="1" readingOrder="2"/>
    </xf>
    <xf numFmtId="164" fontId="9" fillId="0" borderId="1" xfId="2" applyNumberFormat="1" applyFont="1" applyBorder="1" applyAlignment="1" applyProtection="1">
      <alignment horizontal="center" vertical="center"/>
    </xf>
    <xf numFmtId="164" fontId="19" fillId="5" borderId="0" xfId="2" applyNumberFormat="1" applyFont="1" applyFill="1" applyBorder="1" applyAlignment="1" applyProtection="1">
      <alignment horizontal="center" vertical="center" wrapText="1"/>
    </xf>
    <xf numFmtId="164" fontId="20" fillId="0" borderId="1" xfId="2" applyNumberFormat="1" applyFont="1" applyBorder="1" applyAlignment="1" applyProtection="1">
      <alignment horizontal="center" vertical="center" wrapText="1"/>
    </xf>
    <xf numFmtId="3" fontId="21" fillId="0" borderId="1" xfId="0" applyNumberFormat="1" applyFont="1" applyBorder="1" applyAlignment="1">
      <alignment horizontal="right" vertical="center" wrapText="1"/>
    </xf>
    <xf numFmtId="164" fontId="20" fillId="0" borderId="6" xfId="2" applyNumberFormat="1" applyFont="1" applyBorder="1" applyAlignment="1" applyProtection="1">
      <alignment horizontal="right" vertical="center" wrapText="1"/>
    </xf>
    <xf numFmtId="164" fontId="9" fillId="0" borderId="3" xfId="2" applyNumberFormat="1" applyFont="1" applyBorder="1" applyAlignment="1" applyProtection="1">
      <alignment horizontal="center" vertical="center" wrapText="1"/>
    </xf>
    <xf numFmtId="3" fontId="21" fillId="0" borderId="30" xfId="0" applyNumberFormat="1" applyFont="1" applyBorder="1" applyAlignment="1">
      <alignment horizontal="right" vertical="center" wrapText="1"/>
    </xf>
    <xf numFmtId="164" fontId="20" fillId="0" borderId="5" xfId="2" applyNumberFormat="1" applyFont="1" applyBorder="1" applyAlignment="1" applyProtection="1">
      <alignment horizontal="center" vertical="center" wrapText="1"/>
    </xf>
    <xf numFmtId="164" fontId="20" fillId="0" borderId="3" xfId="2" applyNumberFormat="1" applyFont="1" applyBorder="1" applyAlignment="1" applyProtection="1">
      <alignment horizontal="center" vertical="center" wrapText="1"/>
    </xf>
    <xf numFmtId="164" fontId="9" fillId="2" borderId="30" xfId="2" applyNumberFormat="1" applyFont="1" applyFill="1" applyBorder="1" applyAlignment="1" applyProtection="1">
      <alignment horizontal="right" vertical="center" wrapText="1"/>
    </xf>
    <xf numFmtId="164" fontId="9" fillId="0" borderId="0" xfId="2" applyNumberFormat="1" applyFont="1" applyAlignment="1" applyProtection="1">
      <alignment vertical="center" wrapText="1"/>
    </xf>
    <xf numFmtId="164" fontId="20" fillId="0" borderId="2" xfId="2" applyNumberFormat="1" applyFont="1" applyBorder="1" applyAlignment="1" applyProtection="1">
      <alignment horizontal="right" vertical="center" wrapText="1"/>
    </xf>
    <xf numFmtId="164" fontId="49" fillId="17" borderId="1" xfId="2" applyNumberFormat="1" applyFont="1" applyFill="1" applyBorder="1" applyAlignment="1" applyProtection="1">
      <alignment horizontal="right" vertical="center" wrapText="1" readingOrder="2"/>
    </xf>
    <xf numFmtId="164" fontId="9" fillId="0" borderId="0" xfId="2" applyNumberFormat="1" applyFont="1" applyAlignment="1" applyProtection="1">
      <alignment horizontal="right" vertical="center"/>
    </xf>
    <xf numFmtId="164" fontId="19" fillId="5" borderId="1" xfId="2" applyNumberFormat="1" applyFont="1" applyFill="1" applyBorder="1" applyAlignment="1" applyProtection="1">
      <alignment vertical="center" wrapText="1"/>
    </xf>
    <xf numFmtId="164" fontId="19" fillId="5" borderId="1" xfId="2" applyNumberFormat="1" applyFont="1" applyFill="1" applyBorder="1" applyAlignment="1" applyProtection="1">
      <alignment vertical="center" wrapText="1"/>
      <protection locked="0"/>
    </xf>
    <xf numFmtId="49" fontId="3" fillId="0" borderId="0" xfId="2" applyNumberFormat="1" applyFont="1" applyAlignment="1" applyProtection="1">
      <alignment vertical="center" readingOrder="2"/>
    </xf>
    <xf numFmtId="164" fontId="14" fillId="0" borderId="0" xfId="2" applyNumberFormat="1" applyFont="1" applyBorder="1" applyAlignment="1" applyProtection="1">
      <alignment horizontal="right" vertical="center" readingOrder="2"/>
    </xf>
    <xf numFmtId="164" fontId="9" fillId="0" borderId="0" xfId="2" applyNumberFormat="1" applyFont="1" applyProtection="1"/>
    <xf numFmtId="164" fontId="9" fillId="0" borderId="24" xfId="2" applyNumberFormat="1" applyFont="1" applyBorder="1" applyAlignment="1" applyProtection="1">
      <alignment horizontal="center"/>
    </xf>
    <xf numFmtId="164" fontId="9" fillId="0" borderId="0" xfId="2" applyNumberFormat="1" applyFont="1" applyAlignment="1" applyProtection="1">
      <alignment horizontal="center"/>
    </xf>
    <xf numFmtId="164" fontId="3" fillId="0" borderId="1" xfId="2" applyNumberFormat="1" applyFont="1" applyBorder="1" applyAlignment="1" applyProtection="1">
      <alignment vertical="center" readingOrder="2"/>
    </xf>
    <xf numFmtId="164" fontId="18" fillId="0" borderId="0" xfId="2" applyNumberFormat="1" applyFont="1" applyAlignment="1" applyProtection="1">
      <alignment horizontal="center" vertical="center"/>
    </xf>
    <xf numFmtId="49" fontId="58" fillId="0" borderId="0" xfId="2" applyNumberFormat="1" applyFont="1" applyBorder="1" applyAlignment="1" applyProtection="1">
      <alignment horizontal="right" vertical="center"/>
    </xf>
    <xf numFmtId="164" fontId="8" fillId="0" borderId="0" xfId="2" applyNumberFormat="1" applyFont="1" applyAlignment="1" applyProtection="1">
      <alignment vertical="center" wrapText="1"/>
    </xf>
    <xf numFmtId="164" fontId="8" fillId="0" borderId="0" xfId="2" applyNumberFormat="1" applyFont="1" applyAlignment="1" applyProtection="1">
      <alignment vertical="center"/>
    </xf>
    <xf numFmtId="49" fontId="57" fillId="0" borderId="0" xfId="2" applyNumberFormat="1" applyFont="1" applyBorder="1" applyAlignment="1" applyProtection="1">
      <alignment horizontal="right" vertical="center"/>
    </xf>
    <xf numFmtId="164" fontId="53" fillId="0" borderId="0" xfId="2" applyNumberFormat="1" applyFont="1" applyAlignment="1" applyProtection="1">
      <alignment horizontal="center"/>
    </xf>
    <xf numFmtId="49" fontId="53" fillId="0" borderId="0" xfId="2" applyNumberFormat="1" applyFont="1" applyAlignment="1" applyProtection="1">
      <alignment horizontal="right"/>
    </xf>
    <xf numFmtId="164" fontId="53" fillId="0" borderId="0" xfId="2" applyNumberFormat="1" applyFont="1" applyAlignment="1" applyProtection="1">
      <alignment horizontal="right"/>
    </xf>
    <xf numFmtId="164" fontId="53" fillId="0" borderId="0" xfId="2" applyNumberFormat="1" applyFont="1" applyAlignment="1" applyProtection="1"/>
    <xf numFmtId="164" fontId="36" fillId="0" borderId="0" xfId="2" applyNumberFormat="1" applyFont="1" applyAlignment="1" applyProtection="1">
      <alignment horizontal="center" vertical="center"/>
    </xf>
    <xf numFmtId="164" fontId="36" fillId="0" borderId="0" xfId="2" applyNumberFormat="1" applyFont="1" applyAlignment="1" applyProtection="1">
      <alignment horizontal="right" vertical="center"/>
    </xf>
    <xf numFmtId="164" fontId="36" fillId="0" borderId="0" xfId="2" applyNumberFormat="1" applyFont="1" applyAlignment="1" applyProtection="1">
      <alignment vertical="center"/>
    </xf>
    <xf numFmtId="164" fontId="52" fillId="17" borderId="2" xfId="2" applyNumberFormat="1" applyFont="1" applyFill="1" applyBorder="1" applyAlignment="1" applyProtection="1">
      <alignment horizontal="center" vertical="center" wrapText="1"/>
    </xf>
    <xf numFmtId="49" fontId="8" fillId="4" borderId="1" xfId="2" applyNumberFormat="1" applyFont="1" applyFill="1" applyBorder="1" applyAlignment="1" applyProtection="1">
      <alignment horizontal="right" vertical="center"/>
    </xf>
    <xf numFmtId="164" fontId="8" fillId="4" borderId="1" xfId="2" applyNumberFormat="1" applyFont="1" applyFill="1" applyBorder="1" applyAlignment="1" applyProtection="1">
      <alignment vertical="center"/>
    </xf>
    <xf numFmtId="49" fontId="8" fillId="4" borderId="1" xfId="2" applyNumberFormat="1" applyFont="1" applyFill="1" applyBorder="1" applyAlignment="1" applyProtection="1">
      <alignment horizontal="right" vertical="center" wrapText="1"/>
    </xf>
    <xf numFmtId="164" fontId="8" fillId="0" borderId="0" xfId="2" applyNumberFormat="1" applyFont="1" applyAlignment="1" applyProtection="1">
      <alignment vertical="center" readingOrder="2"/>
    </xf>
    <xf numFmtId="49" fontId="8" fillId="4" borderId="1" xfId="2" applyNumberFormat="1" applyFont="1" applyFill="1" applyBorder="1" applyAlignment="1" applyProtection="1">
      <alignment horizontal="right" vertical="center" wrapText="1"/>
      <protection locked="0"/>
    </xf>
    <xf numFmtId="164" fontId="18" fillId="0" borderId="0" xfId="2" applyNumberFormat="1" applyFont="1" applyAlignment="1" applyProtection="1">
      <alignment vertical="center" readingOrder="2"/>
    </xf>
    <xf numFmtId="164" fontId="19" fillId="0" borderId="0" xfId="2" quotePrefix="1" applyNumberFormat="1" applyFont="1" applyAlignment="1" applyProtection="1">
      <alignment horizontal="right" vertical="center"/>
    </xf>
    <xf numFmtId="164" fontId="20" fillId="0" borderId="0" xfId="2" applyNumberFormat="1" applyFont="1" applyAlignment="1" applyProtection="1">
      <alignment horizontal="right" vertical="center" readingOrder="2"/>
    </xf>
    <xf numFmtId="164" fontId="20" fillId="0" borderId="0" xfId="2" applyNumberFormat="1" applyFont="1" applyAlignment="1" applyProtection="1">
      <alignment vertical="center" readingOrder="2"/>
    </xf>
    <xf numFmtId="164" fontId="20" fillId="0" borderId="0" xfId="2" applyNumberFormat="1" applyFont="1" applyAlignment="1" applyProtection="1">
      <alignment horizontal="center" vertical="center" readingOrder="2"/>
    </xf>
    <xf numFmtId="164" fontId="3" fillId="4" borderId="1" xfId="2" applyNumberFormat="1" applyFont="1" applyFill="1" applyBorder="1" applyAlignment="1" applyProtection="1">
      <alignment vertical="center" readingOrder="2"/>
    </xf>
    <xf numFmtId="164" fontId="3" fillId="0" borderId="0" xfId="2" applyNumberFormat="1" applyFont="1" applyAlignment="1" applyProtection="1">
      <alignment horizontal="center" vertical="center" wrapText="1" readingOrder="2"/>
    </xf>
    <xf numFmtId="164" fontId="4" fillId="0" borderId="0" xfId="2" applyNumberFormat="1" applyFont="1" applyAlignment="1" applyProtection="1">
      <alignment vertical="center" readingOrder="2"/>
    </xf>
    <xf numFmtId="164" fontId="3" fillId="4" borderId="1" xfId="2" applyNumberFormat="1" applyFont="1" applyFill="1" applyBorder="1" applyAlignment="1" applyProtection="1">
      <alignment vertical="center" wrapText="1" readingOrder="2"/>
      <protection locked="0"/>
    </xf>
    <xf numFmtId="164" fontId="8" fillId="0" borderId="1" xfId="2" applyNumberFormat="1" applyFont="1" applyBorder="1" applyAlignment="1" applyProtection="1">
      <alignment horizontal="right" vertical="center" wrapText="1"/>
      <protection locked="0"/>
    </xf>
    <xf numFmtId="164" fontId="15" fillId="0" borderId="1" xfId="2" applyNumberFormat="1" applyFont="1" applyBorder="1" applyAlignment="1" applyProtection="1">
      <alignment vertical="center" readingOrder="2"/>
    </xf>
    <xf numFmtId="164" fontId="1" fillId="15" borderId="1" xfId="2" applyNumberFormat="1" applyFont="1" applyFill="1" applyBorder="1" applyAlignment="1">
      <alignment horizontal="right" vertical="center"/>
    </xf>
    <xf numFmtId="164" fontId="1" fillId="16" borderId="1" xfId="2" applyNumberFormat="1" applyFont="1" applyFill="1" applyBorder="1" applyAlignment="1">
      <alignment horizontal="right" vertical="center"/>
    </xf>
    <xf numFmtId="49" fontId="9" fillId="0" borderId="25" xfId="2" applyNumberFormat="1" applyFont="1" applyBorder="1" applyAlignment="1" applyProtection="1">
      <alignment vertical="center"/>
      <protection locked="0"/>
    </xf>
    <xf numFmtId="14" fontId="19" fillId="8" borderId="12" xfId="5" applyNumberFormat="1" applyFont="1" applyBorder="1" applyAlignment="1" applyProtection="1">
      <alignment horizontal="right" vertical="center"/>
      <protection locked="0"/>
    </xf>
    <xf numFmtId="0" fontId="8" fillId="0" borderId="0" xfId="0" applyFont="1" applyAlignment="1">
      <alignment horizontal="center" vertical="center"/>
    </xf>
    <xf numFmtId="0" fontId="19" fillId="7" borderId="8" xfId="4" applyFont="1" applyBorder="1" applyAlignment="1" applyProtection="1">
      <alignment horizontal="right" vertical="center"/>
    </xf>
    <xf numFmtId="164" fontId="19" fillId="6" borderId="30" xfId="3" applyNumberFormat="1" applyFont="1" applyBorder="1" applyAlignment="1" applyProtection="1">
      <alignment horizontal="center" vertical="center"/>
      <protection locked="0"/>
    </xf>
    <xf numFmtId="0" fontId="19" fillId="7" borderId="8" xfId="4" applyFont="1" applyBorder="1" applyAlignment="1" applyProtection="1">
      <alignment horizontal="right" vertical="center" wrapText="1"/>
    </xf>
    <xf numFmtId="0" fontId="19" fillId="7" borderId="17" xfId="4" applyFont="1" applyBorder="1" applyAlignment="1" applyProtection="1">
      <alignment horizontal="right" vertical="center"/>
    </xf>
    <xf numFmtId="164" fontId="37" fillId="4" borderId="0" xfId="2" applyNumberFormat="1" applyFont="1" applyFill="1" applyAlignment="1" applyProtection="1">
      <alignment vertical="center"/>
    </xf>
    <xf numFmtId="164" fontId="34" fillId="4" borderId="0" xfId="2" applyNumberFormat="1" applyFont="1" applyFill="1" applyAlignment="1" applyProtection="1">
      <alignment vertical="center"/>
    </xf>
    <xf numFmtId="164" fontId="60" fillId="4" borderId="0" xfId="2" applyNumberFormat="1" applyFont="1" applyFill="1" applyAlignment="1" applyProtection="1">
      <alignment vertical="center"/>
    </xf>
    <xf numFmtId="164" fontId="37" fillId="0" borderId="0" xfId="2" applyNumberFormat="1" applyFont="1" applyAlignment="1" applyProtection="1">
      <alignment vertical="center"/>
    </xf>
    <xf numFmtId="164" fontId="10" fillId="0" borderId="1" xfId="2" applyNumberFormat="1" applyFont="1" applyBorder="1" applyAlignment="1" applyProtection="1">
      <alignment horizontal="right" vertical="center" wrapText="1"/>
    </xf>
    <xf numFmtId="164" fontId="37" fillId="4" borderId="0" xfId="2" applyNumberFormat="1" applyFont="1" applyFill="1" applyAlignment="1" applyProtection="1">
      <alignment vertical="center" wrapText="1"/>
    </xf>
    <xf numFmtId="164" fontId="38" fillId="4" borderId="0" xfId="2" applyNumberFormat="1" applyFont="1" applyFill="1" applyAlignment="1" applyProtection="1">
      <alignment vertical="center"/>
    </xf>
    <xf numFmtId="164" fontId="44" fillId="4" borderId="0" xfId="2" applyNumberFormat="1" applyFont="1" applyFill="1" applyAlignment="1" applyProtection="1">
      <alignment vertical="center"/>
    </xf>
    <xf numFmtId="164" fontId="0" fillId="4" borderId="0" xfId="2" applyNumberFormat="1" applyFont="1" applyFill="1" applyAlignment="1" applyProtection="1">
      <alignment vertical="center"/>
    </xf>
    <xf numFmtId="164" fontId="39" fillId="4" borderId="0" xfId="2" applyNumberFormat="1" applyFont="1" applyFill="1" applyAlignment="1" applyProtection="1">
      <alignment horizontal="center" vertical="center"/>
    </xf>
    <xf numFmtId="164" fontId="32" fillId="4" borderId="0" xfId="2" applyNumberFormat="1" applyFont="1" applyFill="1" applyAlignment="1" applyProtection="1">
      <alignment horizontal="center" vertical="center"/>
    </xf>
    <xf numFmtId="164" fontId="10" fillId="0" borderId="0" xfId="2" applyNumberFormat="1" applyFont="1" applyAlignment="1" applyProtection="1">
      <alignment vertical="center"/>
    </xf>
    <xf numFmtId="164" fontId="42" fillId="4" borderId="44" xfId="2" applyNumberFormat="1" applyFont="1" applyFill="1" applyBorder="1" applyAlignment="1" applyProtection="1">
      <alignment horizontal="right" vertical="center"/>
    </xf>
    <xf numFmtId="164" fontId="39" fillId="4" borderId="44" xfId="2" applyNumberFormat="1" applyFont="1" applyFill="1" applyBorder="1" applyAlignment="1" applyProtection="1">
      <alignment horizontal="right" vertical="center"/>
    </xf>
    <xf numFmtId="164" fontId="32" fillId="4" borderId="0" xfId="2" applyNumberFormat="1" applyFont="1" applyFill="1" applyAlignment="1" applyProtection="1">
      <alignment horizontal="right" vertical="center"/>
    </xf>
    <xf numFmtId="164" fontId="10" fillId="4" borderId="1" xfId="2" applyNumberFormat="1" applyFont="1" applyFill="1" applyBorder="1" applyAlignment="1" applyProtection="1">
      <alignment horizontal="right" vertical="center"/>
    </xf>
    <xf numFmtId="164" fontId="10" fillId="4" borderId="1" xfId="2" applyNumberFormat="1" applyFont="1" applyFill="1" applyBorder="1" applyAlignment="1" applyProtection="1">
      <alignment horizontal="right" vertical="center" wrapText="1"/>
    </xf>
    <xf numFmtId="164" fontId="10" fillId="9" borderId="1" xfId="2" applyNumberFormat="1" applyFont="1" applyFill="1" applyBorder="1" applyAlignment="1" applyProtection="1">
      <alignment horizontal="right" vertical="center"/>
    </xf>
    <xf numFmtId="164" fontId="10" fillId="4" borderId="0" xfId="2" applyNumberFormat="1" applyFont="1" applyFill="1" applyAlignment="1" applyProtection="1">
      <alignment vertical="center"/>
    </xf>
    <xf numFmtId="164" fontId="10" fillId="4" borderId="0" xfId="2" applyNumberFormat="1" applyFont="1" applyFill="1" applyAlignment="1" applyProtection="1">
      <alignment vertical="center" wrapText="1"/>
    </xf>
    <xf numFmtId="164" fontId="43" fillId="4" borderId="0" xfId="2" applyNumberFormat="1" applyFont="1" applyFill="1" applyAlignment="1" applyProtection="1">
      <alignment vertical="center"/>
    </xf>
    <xf numFmtId="164" fontId="10" fillId="0" borderId="0" xfId="2" applyNumberFormat="1" applyFont="1" applyAlignment="1" applyProtection="1">
      <alignment horizontal="right" vertical="center"/>
    </xf>
    <xf numFmtId="164" fontId="10" fillId="4" borderId="44" xfId="2" applyNumberFormat="1" applyFont="1" applyFill="1" applyBorder="1" applyAlignment="1" applyProtection="1">
      <alignment horizontal="right" vertical="center"/>
    </xf>
    <xf numFmtId="164" fontId="43" fillId="4" borderId="44" xfId="2" applyNumberFormat="1" applyFont="1" applyFill="1" applyBorder="1" applyAlignment="1" applyProtection="1">
      <alignment horizontal="right" vertical="center"/>
    </xf>
    <xf numFmtId="164" fontId="10" fillId="4" borderId="0" xfId="2" applyNumberFormat="1" applyFont="1" applyFill="1" applyAlignment="1" applyProtection="1">
      <alignment horizontal="right" vertical="center"/>
    </xf>
    <xf numFmtId="164" fontId="10" fillId="4" borderId="43" xfId="2" applyNumberFormat="1" applyFont="1" applyFill="1" applyBorder="1" applyAlignment="1" applyProtection="1">
      <alignment horizontal="right" vertical="center"/>
    </xf>
    <xf numFmtId="164" fontId="32" fillId="0" borderId="1" xfId="2" applyNumberFormat="1" applyFont="1" applyBorder="1" applyAlignment="1" applyProtection="1">
      <alignment horizontal="right" vertical="center" wrapText="1"/>
    </xf>
    <xf numFmtId="164" fontId="32" fillId="0" borderId="1" xfId="2" applyNumberFormat="1" applyFont="1" applyBorder="1" applyAlignment="1" applyProtection="1">
      <alignment horizontal="right" vertical="center"/>
    </xf>
    <xf numFmtId="164" fontId="43" fillId="4" borderId="23" xfId="2" applyNumberFormat="1" applyFont="1" applyFill="1" applyBorder="1" applyAlignment="1" applyProtection="1">
      <alignment horizontal="right" vertical="center"/>
    </xf>
    <xf numFmtId="164" fontId="7" fillId="15" borderId="30" xfId="2" applyNumberFormat="1" applyFont="1" applyFill="1" applyBorder="1" applyAlignment="1">
      <alignment vertical="center"/>
    </xf>
    <xf numFmtId="164" fontId="7" fillId="3" borderId="0" xfId="2" applyNumberFormat="1" applyFont="1" applyFill="1" applyBorder="1" applyAlignment="1">
      <alignment vertical="center"/>
    </xf>
    <xf numFmtId="164" fontId="7" fillId="15" borderId="0" xfId="2" applyNumberFormat="1" applyFont="1" applyFill="1" applyBorder="1" applyAlignment="1">
      <alignment vertical="center"/>
    </xf>
    <xf numFmtId="164" fontId="46" fillId="3" borderId="30" xfId="2" applyNumberFormat="1" applyFont="1" applyFill="1" applyBorder="1" applyAlignment="1">
      <alignment vertical="center"/>
    </xf>
    <xf numFmtId="164" fontId="40" fillId="19" borderId="39" xfId="2" applyNumberFormat="1" applyFont="1" applyFill="1" applyBorder="1" applyAlignment="1" applyProtection="1">
      <alignment horizontal="center" vertical="center" wrapText="1" readingOrder="2"/>
    </xf>
    <xf numFmtId="164" fontId="40" fillId="19" borderId="40" xfId="2" applyNumberFormat="1" applyFont="1" applyFill="1" applyBorder="1" applyAlignment="1" applyProtection="1">
      <alignment horizontal="right" vertical="center" wrapText="1" readingOrder="2"/>
    </xf>
    <xf numFmtId="164" fontId="11" fillId="19" borderId="40" xfId="2" applyNumberFormat="1" applyFont="1" applyFill="1" applyBorder="1" applyAlignment="1" applyProtection="1">
      <alignment horizontal="right" vertical="center" wrapText="1" readingOrder="2"/>
    </xf>
    <xf numFmtId="164" fontId="11" fillId="19" borderId="1" xfId="2" applyNumberFormat="1" applyFont="1" applyFill="1" applyBorder="1" applyAlignment="1" applyProtection="1">
      <alignment horizontal="center" vertical="center" wrapText="1"/>
    </xf>
    <xf numFmtId="164" fontId="11" fillId="19" borderId="41" xfId="2" applyNumberFormat="1" applyFont="1" applyFill="1" applyBorder="1" applyAlignment="1" applyProtection="1">
      <alignment horizontal="right" vertical="center" wrapText="1" readingOrder="2"/>
    </xf>
    <xf numFmtId="164" fontId="11" fillId="19" borderId="34" xfId="2" applyNumberFormat="1" applyFont="1" applyFill="1" applyBorder="1" applyAlignment="1" applyProtection="1">
      <alignment horizontal="right" vertical="center" wrapText="1" readingOrder="2"/>
    </xf>
    <xf numFmtId="164" fontId="11" fillId="19" borderId="1" xfId="2" applyNumberFormat="1" applyFont="1" applyFill="1" applyBorder="1" applyAlignment="1" applyProtection="1">
      <alignment horizontal="right" vertical="center" wrapText="1" readingOrder="2"/>
    </xf>
    <xf numFmtId="164" fontId="11" fillId="19" borderId="35" xfId="2" applyNumberFormat="1" applyFont="1" applyFill="1" applyBorder="1" applyAlignment="1" applyProtection="1">
      <alignment horizontal="right" vertical="center" wrapText="1" readingOrder="2"/>
    </xf>
    <xf numFmtId="164" fontId="49" fillId="19" borderId="36" xfId="2" applyNumberFormat="1" applyFont="1" applyFill="1" applyBorder="1" applyAlignment="1" applyProtection="1">
      <alignment horizontal="right" vertical="center" readingOrder="2"/>
    </xf>
    <xf numFmtId="164" fontId="49" fillId="19" borderId="37" xfId="2" applyNumberFormat="1" applyFont="1" applyFill="1" applyBorder="1" applyAlignment="1" applyProtection="1">
      <alignment horizontal="right" vertical="center" wrapText="1" readingOrder="2"/>
    </xf>
    <xf numFmtId="164" fontId="49" fillId="19" borderId="38" xfId="2" applyNumberFormat="1" applyFont="1" applyFill="1" applyBorder="1" applyAlignment="1" applyProtection="1">
      <alignment horizontal="right" vertical="center" wrapText="1" readingOrder="2"/>
    </xf>
    <xf numFmtId="164" fontId="49" fillId="19" borderId="36" xfId="2" applyNumberFormat="1" applyFont="1" applyFill="1" applyBorder="1" applyAlignment="1" applyProtection="1">
      <alignment horizontal="right" vertical="center" wrapText="1" readingOrder="2"/>
    </xf>
    <xf numFmtId="0" fontId="32" fillId="4" borderId="0" xfId="0" applyFont="1" applyFill="1"/>
    <xf numFmtId="0" fontId="33" fillId="4" borderId="0" xfId="0" applyFont="1" applyFill="1" applyAlignment="1">
      <alignment horizontal="right" vertical="center"/>
    </xf>
    <xf numFmtId="164" fontId="28" fillId="18" borderId="5" xfId="2" applyNumberFormat="1" applyFont="1" applyFill="1" applyBorder="1" applyAlignment="1" applyProtection="1">
      <alignment horizontal="center" vertical="center"/>
    </xf>
    <xf numFmtId="164" fontId="28" fillId="18" borderId="1" xfId="2" applyNumberFormat="1" applyFont="1" applyFill="1" applyBorder="1" applyAlignment="1" applyProtection="1">
      <alignment vertical="center"/>
    </xf>
    <xf numFmtId="164" fontId="10" fillId="2" borderId="1" xfId="2" applyNumberFormat="1" applyFont="1" applyFill="1" applyBorder="1" applyAlignment="1" applyProtection="1">
      <alignment horizontal="right" vertical="center"/>
      <protection locked="0"/>
    </xf>
    <xf numFmtId="164" fontId="1" fillId="16" borderId="6" xfId="2" applyNumberFormat="1" applyFont="1" applyFill="1" applyBorder="1" applyAlignment="1">
      <alignment horizontal="right" vertical="center"/>
    </xf>
    <xf numFmtId="164" fontId="1" fillId="15" borderId="6" xfId="2" applyNumberFormat="1" applyFont="1" applyFill="1" applyBorder="1" applyAlignment="1">
      <alignment horizontal="right" vertical="center"/>
    </xf>
    <xf numFmtId="164" fontId="42" fillId="11" borderId="1" xfId="2" applyNumberFormat="1" applyFont="1" applyFill="1" applyBorder="1" applyAlignment="1" applyProtection="1">
      <alignment horizontal="right" vertical="center" wrapText="1"/>
      <protection locked="0"/>
    </xf>
    <xf numFmtId="164" fontId="10" fillId="0" borderId="1" xfId="2" applyNumberFormat="1" applyFont="1" applyBorder="1" applyAlignment="1" applyProtection="1">
      <alignment horizontal="right" vertical="center"/>
      <protection locked="0"/>
    </xf>
    <xf numFmtId="164" fontId="10" fillId="4" borderId="45" xfId="2" applyNumberFormat="1" applyFont="1" applyFill="1" applyBorder="1" applyAlignment="1" applyProtection="1">
      <alignment horizontal="right" vertical="center"/>
      <protection locked="0"/>
    </xf>
    <xf numFmtId="164" fontId="10" fillId="4" borderId="0" xfId="2" applyNumberFormat="1" applyFont="1" applyFill="1" applyAlignment="1" applyProtection="1">
      <alignment vertical="center"/>
      <protection locked="0"/>
    </xf>
    <xf numFmtId="164" fontId="37" fillId="4" borderId="0" xfId="2" applyNumberFormat="1" applyFont="1" applyFill="1" applyAlignment="1" applyProtection="1">
      <alignment vertical="center"/>
      <protection locked="0"/>
    </xf>
    <xf numFmtId="164" fontId="37" fillId="4" borderId="0" xfId="2" applyNumberFormat="1" applyFont="1" applyFill="1" applyAlignment="1" applyProtection="1">
      <alignment horizontal="right" vertical="center" wrapText="1"/>
      <protection locked="0"/>
    </xf>
    <xf numFmtId="164" fontId="44" fillId="4" borderId="0" xfId="2" applyNumberFormat="1" applyFont="1" applyFill="1" applyAlignment="1" applyProtection="1">
      <alignment vertical="center"/>
      <protection locked="0"/>
    </xf>
    <xf numFmtId="164" fontId="10" fillId="0" borderId="1" xfId="2" applyNumberFormat="1" applyFont="1" applyBorder="1" applyAlignment="1" applyProtection="1">
      <alignment horizontal="right" vertical="center" wrapText="1"/>
      <protection locked="0"/>
    </xf>
    <xf numFmtId="164" fontId="10" fillId="4" borderId="45" xfId="2" applyNumberFormat="1" applyFont="1" applyFill="1" applyBorder="1" applyAlignment="1" applyProtection="1">
      <alignment horizontal="right" vertical="center" wrapText="1"/>
      <protection locked="0"/>
    </xf>
    <xf numFmtId="164" fontId="10" fillId="4" borderId="46" xfId="2" applyNumberFormat="1" applyFont="1" applyFill="1" applyBorder="1" applyAlignment="1" applyProtection="1">
      <alignment horizontal="right" vertical="center"/>
      <protection locked="0"/>
    </xf>
    <xf numFmtId="164" fontId="10" fillId="4" borderId="0" xfId="2" applyNumberFormat="1" applyFont="1" applyFill="1" applyAlignment="1" applyProtection="1">
      <alignment horizontal="right" vertical="center" wrapText="1"/>
      <protection locked="0"/>
    </xf>
    <xf numFmtId="164" fontId="0" fillId="0" borderId="0" xfId="2" applyNumberFormat="1" applyFont="1" applyAlignment="1" applyProtection="1">
      <alignment horizontal="center"/>
    </xf>
    <xf numFmtId="164" fontId="0" fillId="0" borderId="0" xfId="2" applyNumberFormat="1" applyFont="1" applyAlignment="1" applyProtection="1">
      <alignment vertical="top"/>
    </xf>
    <xf numFmtId="164" fontId="28" fillId="4" borderId="0" xfId="2" applyNumberFormat="1" applyFont="1" applyFill="1" applyAlignment="1" applyProtection="1">
      <alignment horizontal="right" vertical="center"/>
    </xf>
    <xf numFmtId="164" fontId="12" fillId="12" borderId="3" xfId="2" applyNumberFormat="1" applyFont="1" applyFill="1" applyBorder="1" applyAlignment="1" applyProtection="1">
      <alignment horizontal="center" vertical="center"/>
    </xf>
    <xf numFmtId="164" fontId="12" fillId="12" borderId="7" xfId="2" applyNumberFormat="1" applyFont="1" applyFill="1" applyBorder="1" applyAlignment="1" applyProtection="1">
      <alignment horizontal="right" vertical="center" wrapText="1"/>
    </xf>
    <xf numFmtId="164" fontId="3" fillId="0" borderId="1" xfId="2" applyNumberFormat="1" applyFont="1" applyBorder="1" applyAlignment="1" applyProtection="1">
      <alignment horizontal="right" vertical="center" readingOrder="2"/>
    </xf>
    <xf numFmtId="164" fontId="12" fillId="4" borderId="7" xfId="2" applyNumberFormat="1" applyFont="1" applyFill="1" applyBorder="1" applyAlignment="1" applyProtection="1">
      <alignment horizontal="right" vertical="center" wrapText="1"/>
    </xf>
    <xf numFmtId="164" fontId="12" fillId="12" borderId="3" xfId="2" applyNumberFormat="1" applyFont="1" applyFill="1" applyBorder="1" applyAlignment="1" applyProtection="1">
      <alignment horizontal="right" vertical="center" wrapText="1"/>
    </xf>
    <xf numFmtId="164" fontId="40" fillId="17" borderId="6" xfId="2" applyNumberFormat="1" applyFont="1" applyFill="1" applyBorder="1" applyAlignment="1" applyProtection="1">
      <alignment horizontal="center" vertical="center" wrapText="1" readingOrder="2"/>
    </xf>
    <xf numFmtId="164" fontId="3" fillId="16" borderId="6" xfId="2" applyNumberFormat="1" applyFont="1" applyFill="1" applyBorder="1" applyAlignment="1" applyProtection="1">
      <alignment horizontal="right" vertical="center" readingOrder="2"/>
    </xf>
    <xf numFmtId="164" fontId="3" fillId="4" borderId="0" xfId="2" applyNumberFormat="1" applyFont="1" applyFill="1" applyAlignment="1" applyProtection="1">
      <alignment horizontal="center" vertical="center" wrapText="1" readingOrder="2"/>
    </xf>
    <xf numFmtId="164" fontId="15" fillId="4" borderId="0" xfId="2" applyNumberFormat="1" applyFont="1" applyFill="1" applyAlignment="1" applyProtection="1">
      <alignment horizontal="center" vertical="center" readingOrder="2"/>
    </xf>
    <xf numFmtId="164" fontId="3" fillId="4" borderId="0" xfId="2" applyNumberFormat="1" applyFont="1" applyFill="1" applyAlignment="1" applyProtection="1">
      <alignment vertical="center" readingOrder="2"/>
    </xf>
    <xf numFmtId="164" fontId="4" fillId="4" borderId="0" xfId="2" applyNumberFormat="1" applyFont="1" applyFill="1" applyAlignment="1" applyProtection="1">
      <alignment vertical="center" readingOrder="2"/>
    </xf>
    <xf numFmtId="164" fontId="4" fillId="4" borderId="0" xfId="2" applyNumberFormat="1" applyFont="1" applyFill="1" applyAlignment="1" applyProtection="1">
      <alignment vertical="center" wrapText="1" readingOrder="2"/>
    </xf>
    <xf numFmtId="164" fontId="12" fillId="0" borderId="0" xfId="2" applyNumberFormat="1" applyFont="1" applyAlignment="1" applyProtection="1">
      <alignment horizontal="center" vertical="center"/>
    </xf>
    <xf numFmtId="164" fontId="12" fillId="0" borderId="0" xfId="2" applyNumberFormat="1" applyFont="1" applyAlignment="1" applyProtection="1">
      <alignment horizontal="right" vertical="center" wrapText="1"/>
    </xf>
    <xf numFmtId="164" fontId="12" fillId="0" borderId="0" xfId="2" applyNumberFormat="1" applyFont="1" applyAlignment="1" applyProtection="1">
      <alignment horizontal="right" vertical="top" wrapText="1"/>
    </xf>
    <xf numFmtId="164" fontId="40" fillId="17" borderId="7" xfId="2" applyNumberFormat="1" applyFont="1" applyFill="1" applyBorder="1" applyAlignment="1" applyProtection="1">
      <alignment horizontal="center" vertical="center" wrapText="1" readingOrder="2"/>
    </xf>
    <xf numFmtId="164" fontId="12" fillId="12" borderId="7" xfId="2" applyNumberFormat="1" applyFont="1" applyFill="1" applyBorder="1" applyAlignment="1" applyProtection="1">
      <alignment horizontal="center" vertical="center"/>
    </xf>
    <xf numFmtId="164" fontId="12" fillId="12" borderId="7" xfId="2" applyNumberFormat="1" applyFont="1" applyFill="1" applyBorder="1" applyAlignment="1" applyProtection="1">
      <alignment horizontal="right" vertical="top" wrapText="1"/>
    </xf>
    <xf numFmtId="164" fontId="12" fillId="12" borderId="6" xfId="2" applyNumberFormat="1" applyFont="1" applyFill="1" applyBorder="1" applyAlignment="1" applyProtection="1">
      <alignment horizontal="right" vertical="center" wrapText="1"/>
    </xf>
    <xf numFmtId="164" fontId="12" fillId="4" borderId="7" xfId="2" applyNumberFormat="1" applyFont="1" applyFill="1" applyBorder="1" applyAlignment="1" applyProtection="1">
      <alignment horizontal="center" vertical="center"/>
    </xf>
    <xf numFmtId="164" fontId="12" fillId="4" borderId="7" xfId="2" applyNumberFormat="1" applyFont="1" applyFill="1" applyBorder="1" applyAlignment="1" applyProtection="1">
      <alignment horizontal="right" vertical="top" wrapText="1"/>
    </xf>
    <xf numFmtId="164" fontId="12" fillId="2" borderId="7" xfId="2" applyNumberFormat="1" applyFont="1" applyFill="1" applyBorder="1" applyAlignment="1" applyProtection="1">
      <alignment horizontal="right" vertical="center" wrapText="1"/>
    </xf>
    <xf numFmtId="164" fontId="12" fillId="4" borderId="6" xfId="2" applyNumberFormat="1" applyFont="1" applyFill="1" applyBorder="1" applyAlignment="1" applyProtection="1">
      <alignment horizontal="right" vertical="center" wrapText="1"/>
    </xf>
    <xf numFmtId="164" fontId="12" fillId="14" borderId="7" xfId="2" applyNumberFormat="1" applyFont="1" applyFill="1" applyBorder="1" applyAlignment="1" applyProtection="1">
      <alignment horizontal="right" vertical="center" wrapText="1"/>
    </xf>
    <xf numFmtId="164" fontId="12" fillId="14" borderId="6" xfId="2" applyNumberFormat="1" applyFont="1" applyFill="1" applyBorder="1" applyAlignment="1" applyProtection="1">
      <alignment horizontal="right" vertical="center" wrapText="1"/>
    </xf>
    <xf numFmtId="164" fontId="10" fillId="4" borderId="7" xfId="2" applyNumberFormat="1" applyFont="1" applyFill="1" applyBorder="1" applyAlignment="1" applyProtection="1">
      <alignment vertical="top"/>
    </xf>
    <xf numFmtId="164" fontId="12" fillId="12" borderId="3" xfId="2" applyNumberFormat="1" applyFont="1" applyFill="1" applyBorder="1" applyAlignment="1" applyProtection="1">
      <alignment horizontal="right" vertical="top" wrapText="1"/>
    </xf>
    <xf numFmtId="164" fontId="12" fillId="12" borderId="1" xfId="2" applyNumberFormat="1" applyFont="1" applyFill="1" applyBorder="1" applyAlignment="1" applyProtection="1">
      <alignment horizontal="right" vertical="center" wrapText="1"/>
    </xf>
    <xf numFmtId="164" fontId="15" fillId="0" borderId="0" xfId="2" applyNumberFormat="1" applyFont="1" applyAlignment="1" applyProtection="1">
      <alignment horizontal="center" vertical="center" wrapText="1" readingOrder="2"/>
    </xf>
    <xf numFmtId="0" fontId="59" fillId="7" borderId="13" xfId="4" applyFont="1" applyBorder="1" applyAlignment="1" applyProtection="1">
      <alignment horizontal="center" vertical="center"/>
    </xf>
    <xf numFmtId="0" fontId="59" fillId="7" borderId="14" xfId="4" applyFont="1" applyBorder="1" applyAlignment="1" applyProtection="1">
      <alignment horizontal="center" vertical="center"/>
    </xf>
    <xf numFmtId="0" fontId="59" fillId="7" borderId="15" xfId="4" applyFont="1" applyBorder="1" applyAlignment="1" applyProtection="1">
      <alignment horizontal="center" vertical="center"/>
    </xf>
    <xf numFmtId="164" fontId="7" fillId="0" borderId="0" xfId="2" applyNumberFormat="1" applyFont="1" applyAlignment="1">
      <alignment horizontal="center" vertical="center" wrapText="1"/>
    </xf>
    <xf numFmtId="164" fontId="7" fillId="0" borderId="0" xfId="2" applyNumberFormat="1" applyFont="1" applyAlignment="1">
      <alignment horizontal="center" vertical="center"/>
    </xf>
    <xf numFmtId="164" fontId="45" fillId="10" borderId="0" xfId="2" applyNumberFormat="1" applyFont="1" applyFill="1" applyAlignment="1" applyProtection="1">
      <alignment horizontal="center" vertical="center"/>
    </xf>
    <xf numFmtId="164" fontId="41" fillId="11" borderId="1" xfId="2" applyNumberFormat="1" applyFont="1" applyFill="1" applyBorder="1" applyAlignment="1" applyProtection="1">
      <alignment horizontal="center" vertical="center"/>
      <protection locked="0"/>
    </xf>
    <xf numFmtId="164" fontId="41" fillId="11" borderId="1" xfId="2" applyNumberFormat="1" applyFont="1" applyFill="1" applyBorder="1" applyAlignment="1" applyProtection="1">
      <alignment horizontal="center" vertical="center"/>
    </xf>
    <xf numFmtId="164" fontId="41" fillId="10" borderId="0" xfId="2" applyNumberFormat="1" applyFont="1" applyFill="1" applyAlignment="1" applyProtection="1">
      <alignment horizontal="center" vertical="center"/>
    </xf>
    <xf numFmtId="164" fontId="41" fillId="10" borderId="3" xfId="2" applyNumberFormat="1" applyFont="1" applyFill="1" applyBorder="1" applyAlignment="1" applyProtection="1">
      <alignment horizontal="right" vertical="center"/>
      <protection locked="0"/>
    </xf>
    <xf numFmtId="164" fontId="41" fillId="10" borderId="4" xfId="2" applyNumberFormat="1" applyFont="1" applyFill="1" applyBorder="1" applyAlignment="1" applyProtection="1">
      <alignment horizontal="right" vertical="center"/>
      <protection locked="0"/>
    </xf>
    <xf numFmtId="164" fontId="41" fillId="10" borderId="5" xfId="2" applyNumberFormat="1" applyFont="1" applyFill="1" applyBorder="1" applyAlignment="1" applyProtection="1">
      <alignment horizontal="right" vertical="center"/>
      <protection locked="0"/>
    </xf>
    <xf numFmtId="164" fontId="28" fillId="18" borderId="3" xfId="2" applyNumberFormat="1" applyFont="1" applyFill="1" applyBorder="1" applyAlignment="1" applyProtection="1">
      <alignment horizontal="right" vertical="center"/>
      <protection locked="0"/>
    </xf>
    <xf numFmtId="164" fontId="28" fillId="18" borderId="5" xfId="2" applyNumberFormat="1" applyFont="1" applyFill="1" applyBorder="1" applyAlignment="1" applyProtection="1">
      <alignment horizontal="right" vertical="center"/>
      <protection locked="0"/>
    </xf>
    <xf numFmtId="164" fontId="41" fillId="10" borderId="3" xfId="2" applyNumberFormat="1" applyFont="1" applyFill="1" applyBorder="1" applyAlignment="1" applyProtection="1">
      <alignment horizontal="right" vertical="center"/>
    </xf>
    <xf numFmtId="164" fontId="41" fillId="10" borderId="4" xfId="2" applyNumberFormat="1" applyFont="1" applyFill="1" applyBorder="1" applyAlignment="1" applyProtection="1">
      <alignment horizontal="right" vertical="center"/>
    </xf>
    <xf numFmtId="164" fontId="41" fillId="10" borderId="5" xfId="2" applyNumberFormat="1" applyFont="1" applyFill="1" applyBorder="1" applyAlignment="1" applyProtection="1">
      <alignment horizontal="right" vertical="center"/>
    </xf>
    <xf numFmtId="164" fontId="41" fillId="10" borderId="0" xfId="2" applyNumberFormat="1" applyFont="1" applyFill="1" applyAlignment="1" applyProtection="1">
      <alignment horizontal="center" vertical="center" wrapText="1"/>
    </xf>
    <xf numFmtId="164" fontId="3" fillId="2" borderId="3" xfId="2" applyNumberFormat="1" applyFont="1" applyFill="1" applyBorder="1" applyAlignment="1" applyProtection="1">
      <alignment horizontal="center" vertical="center" readingOrder="2"/>
    </xf>
    <xf numFmtId="164" fontId="3" fillId="2" borderId="4" xfId="2" applyNumberFormat="1" applyFont="1" applyFill="1" applyBorder="1" applyAlignment="1" applyProtection="1">
      <alignment horizontal="center" vertical="center" readingOrder="2"/>
    </xf>
    <xf numFmtId="164" fontId="3" fillId="2" borderId="5" xfId="2" applyNumberFormat="1" applyFont="1" applyFill="1" applyBorder="1" applyAlignment="1" applyProtection="1">
      <alignment horizontal="center" vertical="center" readingOrder="2"/>
    </xf>
    <xf numFmtId="49" fontId="3" fillId="2" borderId="3" xfId="2" quotePrefix="1" applyNumberFormat="1" applyFont="1" applyFill="1" applyBorder="1" applyAlignment="1" applyProtection="1">
      <alignment horizontal="center" vertical="center" readingOrder="2"/>
    </xf>
    <xf numFmtId="49" fontId="3" fillId="2" borderId="4" xfId="2" applyNumberFormat="1" applyFont="1" applyFill="1" applyBorder="1" applyAlignment="1" applyProtection="1">
      <alignment horizontal="center" vertical="center" readingOrder="2"/>
    </xf>
    <xf numFmtId="49" fontId="3" fillId="2" borderId="5" xfId="2" applyNumberFormat="1" applyFont="1" applyFill="1" applyBorder="1" applyAlignment="1" applyProtection="1">
      <alignment horizontal="center" vertical="center" readingOrder="2"/>
    </xf>
    <xf numFmtId="164" fontId="18" fillId="0" borderId="0" xfId="2" applyNumberFormat="1" applyFont="1" applyAlignment="1" applyProtection="1">
      <alignment horizontal="center" vertical="center" readingOrder="2"/>
    </xf>
    <xf numFmtId="49" fontId="14" fillId="0" borderId="0" xfId="2" applyNumberFormat="1" applyFont="1" applyBorder="1" applyAlignment="1" applyProtection="1">
      <alignment horizontal="right" vertical="center" wrapText="1" readingOrder="2"/>
    </xf>
    <xf numFmtId="49" fontId="24" fillId="0" borderId="0" xfId="2" applyNumberFormat="1" applyFont="1" applyBorder="1" applyAlignment="1" applyProtection="1">
      <alignment horizontal="right" vertical="center" wrapText="1" readingOrder="2"/>
    </xf>
    <xf numFmtId="164" fontId="18" fillId="0" borderId="8" xfId="2" applyNumberFormat="1" applyFont="1" applyBorder="1" applyAlignment="1">
      <alignment horizontal="center" vertical="center" readingOrder="2"/>
    </xf>
    <xf numFmtId="164" fontId="18" fillId="0" borderId="0" xfId="2" applyNumberFormat="1" applyFont="1" applyBorder="1" applyAlignment="1">
      <alignment horizontal="center" vertical="center" readingOrder="2"/>
    </xf>
    <xf numFmtId="49" fontId="14" fillId="0" borderId="0" xfId="2" applyNumberFormat="1" applyFont="1" applyBorder="1" applyAlignment="1">
      <alignment horizontal="right" vertical="center" wrapText="1" readingOrder="2"/>
    </xf>
    <xf numFmtId="164" fontId="46" fillId="17" borderId="31" xfId="2" applyNumberFormat="1" applyFont="1" applyFill="1" applyBorder="1" applyAlignment="1" applyProtection="1">
      <alignment horizontal="center" vertical="center" wrapText="1" readingOrder="2"/>
    </xf>
    <xf numFmtId="164" fontId="46" fillId="17" borderId="32" xfId="2" applyNumberFormat="1" applyFont="1" applyFill="1" applyBorder="1" applyAlignment="1" applyProtection="1">
      <alignment horizontal="center" vertical="center" wrapText="1" readingOrder="2"/>
    </xf>
    <xf numFmtId="164" fontId="46" fillId="17" borderId="33" xfId="2" applyNumberFormat="1" applyFont="1" applyFill="1" applyBorder="1" applyAlignment="1" applyProtection="1">
      <alignment horizontal="center" vertical="center" wrapText="1" readingOrder="2"/>
    </xf>
    <xf numFmtId="164" fontId="35" fillId="0" borderId="0" xfId="2" applyNumberFormat="1" applyFont="1" applyAlignment="1" applyProtection="1">
      <alignment horizontal="center" vertical="center" readingOrder="2"/>
    </xf>
    <xf numFmtId="49" fontId="14" fillId="0" borderId="0" xfId="2" quotePrefix="1" applyNumberFormat="1" applyFont="1" applyBorder="1" applyAlignment="1" applyProtection="1">
      <alignment horizontal="right" vertical="center" wrapText="1" readingOrder="2"/>
    </xf>
    <xf numFmtId="164" fontId="30" fillId="17" borderId="17" xfId="2" applyNumberFormat="1" applyFont="1" applyFill="1" applyBorder="1" applyAlignment="1" applyProtection="1">
      <alignment horizontal="center" vertical="center" wrapText="1" readingOrder="2"/>
    </xf>
    <xf numFmtId="164" fontId="30" fillId="17" borderId="18" xfId="2" applyNumberFormat="1" applyFont="1" applyFill="1" applyBorder="1" applyAlignment="1" applyProtection="1">
      <alignment horizontal="center" vertical="center" wrapText="1" readingOrder="2"/>
    </xf>
    <xf numFmtId="164" fontId="7" fillId="0" borderId="0" xfId="2" applyNumberFormat="1" applyFont="1" applyAlignment="1" applyProtection="1">
      <alignment horizontal="center" vertical="center" wrapText="1"/>
    </xf>
    <xf numFmtId="164" fontId="30" fillId="17" borderId="13" xfId="2" applyNumberFormat="1" applyFont="1" applyFill="1" applyBorder="1" applyAlignment="1" applyProtection="1">
      <alignment horizontal="center" vertical="center" wrapText="1" readingOrder="2"/>
    </xf>
    <xf numFmtId="164" fontId="30" fillId="17" borderId="14" xfId="2" applyNumberFormat="1" applyFont="1" applyFill="1" applyBorder="1" applyAlignment="1" applyProtection="1">
      <alignment horizontal="center" vertical="center" wrapText="1" readingOrder="2"/>
    </xf>
    <xf numFmtId="164" fontId="30" fillId="17" borderId="42" xfId="2" applyNumberFormat="1" applyFont="1" applyFill="1" applyBorder="1" applyAlignment="1" applyProtection="1">
      <alignment horizontal="center" vertical="center" wrapText="1" readingOrder="2"/>
    </xf>
    <xf numFmtId="164" fontId="30" fillId="13" borderId="24" xfId="2" applyNumberFormat="1" applyFont="1" applyFill="1" applyBorder="1" applyAlignment="1" applyProtection="1">
      <alignment horizontal="center" vertical="center" wrapText="1" readingOrder="2"/>
    </xf>
    <xf numFmtId="164" fontId="30" fillId="13" borderId="1" xfId="2" applyNumberFormat="1" applyFont="1" applyFill="1" applyBorder="1" applyAlignment="1" applyProtection="1">
      <alignment horizontal="center" vertical="center" wrapText="1" readingOrder="2"/>
    </xf>
    <xf numFmtId="164" fontId="46" fillId="19" borderId="31" xfId="2" applyNumberFormat="1" applyFont="1" applyFill="1" applyBorder="1" applyAlignment="1" applyProtection="1">
      <alignment horizontal="center" vertical="center" wrapText="1" readingOrder="2"/>
    </xf>
    <xf numFmtId="164" fontId="46" fillId="19" borderId="32" xfId="2" applyNumberFormat="1" applyFont="1" applyFill="1" applyBorder="1" applyAlignment="1" applyProtection="1">
      <alignment horizontal="center" vertical="center" wrapText="1" readingOrder="2"/>
    </xf>
    <xf numFmtId="164" fontId="46" fillId="19" borderId="33" xfId="2" applyNumberFormat="1" applyFont="1" applyFill="1" applyBorder="1" applyAlignment="1" applyProtection="1">
      <alignment horizontal="center" vertical="center" wrapText="1" readingOrder="2"/>
    </xf>
    <xf numFmtId="49" fontId="19" fillId="0" borderId="0" xfId="2" quotePrefix="1" applyNumberFormat="1" applyFont="1" applyAlignment="1" applyProtection="1">
      <alignment horizontal="right" vertical="center"/>
    </xf>
  </cellXfs>
  <cellStyles count="6">
    <cellStyle name="20% - הדגשה2" xfId="3" builtinId="34"/>
    <cellStyle name="20% - הדגשה3" xfId="4" builtinId="38"/>
    <cellStyle name="20% - הדגשה6" xfId="5" builtinId="50"/>
    <cellStyle name="Comma" xfId="2" builtinId="3"/>
    <cellStyle name="Comma 2" xfId="1"/>
    <cellStyle name="Normal" xfId="0" builtinId="0"/>
  </cellStyles>
  <dxfs count="7">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ont>
        <color rgb="FF9C0006"/>
      </font>
      <fill>
        <patternFill>
          <bgColor theme="6" tint="0.59996337778862885"/>
        </patternFill>
      </fill>
    </dxf>
    <dxf>
      <font>
        <color rgb="FF9C0006"/>
      </font>
      <fill>
        <patternFill>
          <bgColor rgb="FFFFC7CE"/>
        </patternFill>
      </fill>
    </dxf>
  </dxfs>
  <tableStyles count="0" defaultTableStyle="TableStyleMedium2" defaultPivotStyle="PivotStyleLight16"/>
  <colors>
    <mruColors>
      <color rgb="FFFDD1D8"/>
      <color rgb="FFFF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0.jfif"/><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1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https://encrypted-tbn0.gstatic.com/images?q=tbn:ANd9GcToGwsPJAsIMynZk7kNlgP04ruKqe09iA3A5xdAcEsMAPviCjpz" TargetMode="External"/><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43</xdr:row>
      <xdr:rowOff>152400</xdr:rowOff>
    </xdr:from>
    <xdr:to>
      <xdr:col>4</xdr:col>
      <xdr:colOff>1549400</xdr:colOff>
      <xdr:row>43</xdr:row>
      <xdr:rowOff>1171575</xdr:rowOff>
    </xdr:to>
    <xdr:pic>
      <xdr:nvPicPr>
        <xdr:cNvPr id="128" name="תמונה 127">
          <a:extLst>
            <a:ext uri="{FF2B5EF4-FFF2-40B4-BE49-F238E27FC236}">
              <a16:creationId xmlns:a16="http://schemas.microsoft.com/office/drawing/2014/main" id="{6CE362CA-4A5F-4E22-BBEA-C67EEA0FC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169550" y="11782425"/>
          <a:ext cx="1358900" cy="1019175"/>
        </a:xfrm>
        <a:prstGeom prst="rect">
          <a:avLst/>
        </a:prstGeom>
      </xdr:spPr>
    </xdr:pic>
    <xdr:clientData/>
  </xdr:twoCellAnchor>
  <xdr:twoCellAnchor editAs="oneCell">
    <xdr:from>
      <xdr:col>3</xdr:col>
      <xdr:colOff>1143000</xdr:colOff>
      <xdr:row>44</xdr:row>
      <xdr:rowOff>342900</xdr:rowOff>
    </xdr:from>
    <xdr:to>
      <xdr:col>4</xdr:col>
      <xdr:colOff>1638300</xdr:colOff>
      <xdr:row>44</xdr:row>
      <xdr:rowOff>1337310</xdr:rowOff>
    </xdr:to>
    <xdr:pic>
      <xdr:nvPicPr>
        <xdr:cNvPr id="129" name="Picture 45" descr="דגם טופי - שמרת הזורע">
          <a:extLst>
            <a:ext uri="{FF2B5EF4-FFF2-40B4-BE49-F238E27FC236}">
              <a16:creationId xmlns:a16="http://schemas.microsoft.com/office/drawing/2014/main" id="{C9EDE1ED-B7E0-49E2-9B26-977F65F50A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7080650" y="13277850"/>
          <a:ext cx="1752600" cy="99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342900</xdr:colOff>
      <xdr:row>46</xdr:row>
      <xdr:rowOff>142875</xdr:rowOff>
    </xdr:from>
    <xdr:ext cx="838199" cy="628650"/>
    <xdr:pic>
      <xdr:nvPicPr>
        <xdr:cNvPr id="130" name="Picture 46" descr="מכשיר למדידת נוזלים">
          <a:extLst>
            <a:ext uri="{FF2B5EF4-FFF2-40B4-BE49-F238E27FC236}">
              <a16:creationId xmlns:a16="http://schemas.microsoft.com/office/drawing/2014/main" id="{E6A30B62-BF6B-4537-B08A-7E34740252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37537851" y="16173450"/>
          <a:ext cx="838199" cy="628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1143000</xdr:colOff>
      <xdr:row>47</xdr:row>
      <xdr:rowOff>876300</xdr:rowOff>
    </xdr:from>
    <xdr:to>
      <xdr:col>4</xdr:col>
      <xdr:colOff>1371599</xdr:colOff>
      <xdr:row>48</xdr:row>
      <xdr:rowOff>143370</xdr:rowOff>
    </xdr:to>
    <xdr:pic>
      <xdr:nvPicPr>
        <xdr:cNvPr id="131" name="Picture 54" descr="Humanware Brailliant BI 20X Braille Display - Vision Forward">
          <a:extLst>
            <a:ext uri="{FF2B5EF4-FFF2-40B4-BE49-F238E27FC236}">
              <a16:creationId xmlns:a16="http://schemas.microsoft.com/office/drawing/2014/main" id="{12736F4D-6623-4CA9-BC97-8799D09CC2A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37347351" y="18021300"/>
          <a:ext cx="1485899" cy="943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177799</xdr:colOff>
      <xdr:row>48</xdr:row>
      <xdr:rowOff>1527175</xdr:rowOff>
    </xdr:from>
    <xdr:to>
      <xdr:col>3</xdr:col>
      <xdr:colOff>815973</xdr:colOff>
      <xdr:row>48</xdr:row>
      <xdr:rowOff>2174874</xdr:rowOff>
    </xdr:to>
    <xdr:pic>
      <xdr:nvPicPr>
        <xdr:cNvPr id="132" name="Picture 61" descr="26505-LED-XL3">
          <a:extLst>
            <a:ext uri="{FF2B5EF4-FFF2-40B4-BE49-F238E27FC236}">
              <a16:creationId xmlns:a16="http://schemas.microsoft.com/office/drawing/2014/main" id="{8422FEF3-B6A9-42EC-BADD-7B0BFB5EAE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39160277" y="20348575"/>
          <a:ext cx="638174" cy="64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104775</xdr:colOff>
      <xdr:row>48</xdr:row>
      <xdr:rowOff>95250</xdr:rowOff>
    </xdr:from>
    <xdr:to>
      <xdr:col>4</xdr:col>
      <xdr:colOff>1362074</xdr:colOff>
      <xdr:row>48</xdr:row>
      <xdr:rowOff>1068318</xdr:rowOff>
    </xdr:to>
    <xdr:pic>
      <xdr:nvPicPr>
        <xdr:cNvPr id="133" name="Picture 19" descr="תוצאת תמונה עבור ‪visually impaired s,all size cctv‬‏">
          <a:extLst>
            <a:ext uri="{FF2B5EF4-FFF2-40B4-BE49-F238E27FC236}">
              <a16:creationId xmlns:a16="http://schemas.microsoft.com/office/drawing/2014/main" id="{55519586-B8FB-4D40-A288-CFDABF15D7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237261626" y="8410575"/>
          <a:ext cx="1257299" cy="973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931984</xdr:colOff>
      <xdr:row>48</xdr:row>
      <xdr:rowOff>177800</xdr:rowOff>
    </xdr:from>
    <xdr:to>
      <xdr:col>4</xdr:col>
      <xdr:colOff>65773</xdr:colOff>
      <xdr:row>48</xdr:row>
      <xdr:rowOff>1252660</xdr:rowOff>
    </xdr:to>
    <xdr:pic>
      <xdr:nvPicPr>
        <xdr:cNvPr id="134" name="Picture 65" descr="12 יחידות מחטים עם קוף מתפצל">
          <a:extLst>
            <a:ext uri="{FF2B5EF4-FFF2-40B4-BE49-F238E27FC236}">
              <a16:creationId xmlns:a16="http://schemas.microsoft.com/office/drawing/2014/main" id="{2AD2C4E6-3F56-4A0C-B058-68016E64B1F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238653177" y="18999200"/>
          <a:ext cx="1343589" cy="107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165099</xdr:colOff>
      <xdr:row>48</xdr:row>
      <xdr:rowOff>1273175</xdr:rowOff>
    </xdr:from>
    <xdr:to>
      <xdr:col>4</xdr:col>
      <xdr:colOff>1241424</xdr:colOff>
      <xdr:row>48</xdr:row>
      <xdr:rowOff>2149475</xdr:rowOff>
    </xdr:to>
    <xdr:pic>
      <xdr:nvPicPr>
        <xdr:cNvPr id="135" name="Picture 20" descr="זכוכית מגדלת עם שרשרת לתליה">
          <a:extLst>
            <a:ext uri="{FF2B5EF4-FFF2-40B4-BE49-F238E27FC236}">
              <a16:creationId xmlns:a16="http://schemas.microsoft.com/office/drawing/2014/main" id="{A9530C0F-E848-4CFC-874B-586645FA5B1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37477526" y="20094575"/>
          <a:ext cx="107632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406400</xdr:colOff>
      <xdr:row>49</xdr:row>
      <xdr:rowOff>298450</xdr:rowOff>
    </xdr:from>
    <xdr:to>
      <xdr:col>4</xdr:col>
      <xdr:colOff>22785</xdr:colOff>
      <xdr:row>49</xdr:row>
      <xdr:rowOff>791508</xdr:rowOff>
    </xdr:to>
    <xdr:pic>
      <xdr:nvPicPr>
        <xdr:cNvPr id="136" name="Picture 50">
          <a:extLst>
            <a:ext uri="{FF2B5EF4-FFF2-40B4-BE49-F238E27FC236}">
              <a16:creationId xmlns:a16="http://schemas.microsoft.com/office/drawing/2014/main" id="{26849219-C875-40E2-B0C0-F876CFB995F1}"/>
            </a:ext>
          </a:extLst>
        </xdr:cNvPr>
        <xdr:cNvPicPr>
          <a:picLocks noChangeAspect="1"/>
        </xdr:cNvPicPr>
      </xdr:nvPicPr>
      <xdr:blipFill>
        <a:blip xmlns:r="http://schemas.openxmlformats.org/officeDocument/2006/relationships" r:embed="rId9"/>
        <a:stretch>
          <a:fillRect/>
        </a:stretch>
      </xdr:blipFill>
      <xdr:spPr>
        <a:xfrm>
          <a:off x="11238696165" y="21367750"/>
          <a:ext cx="873685" cy="493058"/>
        </a:xfrm>
        <a:prstGeom prst="rect">
          <a:avLst/>
        </a:prstGeom>
      </xdr:spPr>
    </xdr:pic>
    <xdr:clientData/>
  </xdr:twoCellAnchor>
  <xdr:twoCellAnchor editAs="oneCell">
    <xdr:from>
      <xdr:col>4</xdr:col>
      <xdr:colOff>609600</xdr:colOff>
      <xdr:row>49</xdr:row>
      <xdr:rowOff>314325</xdr:rowOff>
    </xdr:from>
    <xdr:to>
      <xdr:col>4</xdr:col>
      <xdr:colOff>1323975</xdr:colOff>
      <xdr:row>49</xdr:row>
      <xdr:rowOff>990600</xdr:rowOff>
    </xdr:to>
    <xdr:pic>
      <xdr:nvPicPr>
        <xdr:cNvPr id="137" name="Picture 67" descr="מנורת שולחן Swing Arm HAITRAL - גמישות תעשייתי מנורות שולחן עם ראש  Rotatable, משרד קריאה מנורה ללימודים, עבודה, שולחן כתיבה, גימור השחור עתיק  מנורת אדריכל | חו״ל לישראל - אתר שעוזר לך">
          <a:extLst>
            <a:ext uri="{FF2B5EF4-FFF2-40B4-BE49-F238E27FC236}">
              <a16:creationId xmlns:a16="http://schemas.microsoft.com/office/drawing/2014/main" id="{65567358-2AD6-44E5-988F-DC16D0235E3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237299725" y="10877550"/>
          <a:ext cx="7143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1689098</xdr:colOff>
      <xdr:row>50</xdr:row>
      <xdr:rowOff>76200</xdr:rowOff>
    </xdr:from>
    <xdr:to>
      <xdr:col>4</xdr:col>
      <xdr:colOff>2895598</xdr:colOff>
      <xdr:row>50</xdr:row>
      <xdr:rowOff>1240201</xdr:rowOff>
    </xdr:to>
    <xdr:pic>
      <xdr:nvPicPr>
        <xdr:cNvPr id="138" name="Picture 52">
          <a:extLst>
            <a:ext uri="{FF2B5EF4-FFF2-40B4-BE49-F238E27FC236}">
              <a16:creationId xmlns:a16="http://schemas.microsoft.com/office/drawing/2014/main" id="{E144A7D7-9CDD-448C-92D8-5F4B1EF7018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235728102" y="12020550"/>
          <a:ext cx="1206500" cy="116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50</xdr:row>
      <xdr:rowOff>123825</xdr:rowOff>
    </xdr:from>
    <xdr:to>
      <xdr:col>4</xdr:col>
      <xdr:colOff>1238250</xdr:colOff>
      <xdr:row>50</xdr:row>
      <xdr:rowOff>1292225</xdr:rowOff>
    </xdr:to>
    <xdr:pic>
      <xdr:nvPicPr>
        <xdr:cNvPr id="139" name="Picture 22" descr="Magnilink Zip טלויזיה במעגל סגור">
          <a:extLst>
            <a:ext uri="{FF2B5EF4-FFF2-40B4-BE49-F238E27FC236}">
              <a16:creationId xmlns:a16="http://schemas.microsoft.com/office/drawing/2014/main" id="{17BDB5F5-926F-408E-8D3B-A2A46946753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237385450" y="12068175"/>
          <a:ext cx="1228725" cy="116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51</xdr:row>
      <xdr:rowOff>200025</xdr:rowOff>
    </xdr:from>
    <xdr:to>
      <xdr:col>4</xdr:col>
      <xdr:colOff>1406524</xdr:colOff>
      <xdr:row>51</xdr:row>
      <xdr:rowOff>1009649</xdr:rowOff>
    </xdr:to>
    <xdr:pic>
      <xdr:nvPicPr>
        <xdr:cNvPr id="140" name="Picture 62" descr="מזהה צבע קולורינו דובר עברית/רוסית/ערבית/ספרדית/גרמנית/צרפתית/אנגלית">
          <a:extLst>
            <a:ext uri="{FF2B5EF4-FFF2-40B4-BE49-F238E27FC236}">
              <a16:creationId xmlns:a16="http://schemas.microsoft.com/office/drawing/2014/main" id="{43F07376-33D5-4F1D-B674-DD46C41F41F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1237312426" y="24145875"/>
          <a:ext cx="1130299" cy="809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330687</xdr:colOff>
      <xdr:row>53</xdr:row>
      <xdr:rowOff>695813</xdr:rowOff>
    </xdr:from>
    <xdr:to>
      <xdr:col>7</xdr:col>
      <xdr:colOff>1073637</xdr:colOff>
      <xdr:row>53</xdr:row>
      <xdr:rowOff>1413363</xdr:rowOff>
    </xdr:to>
    <xdr:pic>
      <xdr:nvPicPr>
        <xdr:cNvPr id="141" name="Picture 75" descr="מערכת הכוונה קולית Step Hear - מנגישים">
          <a:extLst>
            <a:ext uri="{FF2B5EF4-FFF2-40B4-BE49-F238E27FC236}">
              <a16:creationId xmlns:a16="http://schemas.microsoft.com/office/drawing/2014/main" id="{E52435E4-432F-463C-B69A-B3313EE911BA}"/>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231406438" y="26765738"/>
          <a:ext cx="742950"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184149</xdr:colOff>
      <xdr:row>53</xdr:row>
      <xdr:rowOff>236660</xdr:rowOff>
    </xdr:from>
    <xdr:to>
      <xdr:col>7</xdr:col>
      <xdr:colOff>1260474</xdr:colOff>
      <xdr:row>53</xdr:row>
      <xdr:rowOff>693744</xdr:rowOff>
    </xdr:to>
    <xdr:pic>
      <xdr:nvPicPr>
        <xdr:cNvPr id="142" name="Picture 78" descr="פוקח עיוורים - כיכר השבת">
          <a:extLst>
            <a:ext uri="{FF2B5EF4-FFF2-40B4-BE49-F238E27FC236}">
              <a16:creationId xmlns:a16="http://schemas.microsoft.com/office/drawing/2014/main" id="{FD6F995B-5555-4AA3-9729-77CC43A9312A}"/>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231219601" y="26306585"/>
          <a:ext cx="1076325" cy="45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352425</xdr:colOff>
      <xdr:row>53</xdr:row>
      <xdr:rowOff>171450</xdr:rowOff>
    </xdr:from>
    <xdr:to>
      <xdr:col>4</xdr:col>
      <xdr:colOff>916598</xdr:colOff>
      <xdr:row>53</xdr:row>
      <xdr:rowOff>1244598</xdr:rowOff>
    </xdr:to>
    <xdr:pic>
      <xdr:nvPicPr>
        <xdr:cNvPr id="144" name="Picture 24" descr="מערכת סטפ-היר - אפליקציות ב-Google Play">
          <a:extLst>
            <a:ext uri="{FF2B5EF4-FFF2-40B4-BE49-F238E27FC236}">
              <a16:creationId xmlns:a16="http://schemas.microsoft.com/office/drawing/2014/main" id="{CBC9B60C-83CC-4478-AD14-60FD4069E535}"/>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1237707102" y="15735300"/>
          <a:ext cx="564173" cy="1073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581025</xdr:colOff>
      <xdr:row>56</xdr:row>
      <xdr:rowOff>123825</xdr:rowOff>
    </xdr:from>
    <xdr:to>
      <xdr:col>4</xdr:col>
      <xdr:colOff>1152525</xdr:colOff>
      <xdr:row>56</xdr:row>
      <xdr:rowOff>1189292</xdr:rowOff>
    </xdr:to>
    <xdr:pic>
      <xdr:nvPicPr>
        <xdr:cNvPr id="145" name="Picture 98">
          <a:extLst>
            <a:ext uri="{FF2B5EF4-FFF2-40B4-BE49-F238E27FC236}">
              <a16:creationId xmlns:a16="http://schemas.microsoft.com/office/drawing/2014/main" id="{EFC4CDEB-9228-45A9-A2B1-2113A0E2913C}"/>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flipH="1">
          <a:off x="11237566425" y="28860750"/>
          <a:ext cx="571500" cy="1065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57</xdr:row>
      <xdr:rowOff>133350</xdr:rowOff>
    </xdr:from>
    <xdr:to>
      <xdr:col>4</xdr:col>
      <xdr:colOff>1057276</xdr:colOff>
      <xdr:row>57</xdr:row>
      <xdr:rowOff>1168441</xdr:rowOff>
    </xdr:to>
    <xdr:pic>
      <xdr:nvPicPr>
        <xdr:cNvPr id="146" name="Picture 97">
          <a:extLst>
            <a:ext uri="{FF2B5EF4-FFF2-40B4-BE49-F238E27FC236}">
              <a16:creationId xmlns:a16="http://schemas.microsoft.com/office/drawing/2014/main" id="{055AF16C-4436-4B78-9A6A-0086A1E16D19}"/>
            </a:ext>
          </a:extLst>
        </xdr:cNvPr>
        <xdr:cNvPicPr>
          <a:picLocks noChangeAspect="1" noChangeArrowheads="1"/>
        </xdr:cNvPicPr>
      </xdr:nvPicPr>
      <xdr:blipFill>
        <a:blip xmlns:r="http://schemas.openxmlformats.org/officeDocument/2006/relationships" r:embed="rId18" r:link="rId19" cstate="print">
          <a:extLst>
            <a:ext uri="{28A0092B-C50C-407E-A947-70E740481C1C}">
              <a14:useLocalDpi xmlns:a14="http://schemas.microsoft.com/office/drawing/2010/main" val="0"/>
            </a:ext>
          </a:extLst>
        </a:blip>
        <a:srcRect/>
        <a:stretch>
          <a:fillRect/>
        </a:stretch>
      </xdr:blipFill>
      <xdr:spPr bwMode="auto">
        <a:xfrm flipH="1">
          <a:off x="11237661674" y="30232350"/>
          <a:ext cx="581025" cy="1035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371475</xdr:colOff>
      <xdr:row>58</xdr:row>
      <xdr:rowOff>219075</xdr:rowOff>
    </xdr:from>
    <xdr:to>
      <xdr:col>5</xdr:col>
      <xdr:colOff>523781</xdr:colOff>
      <xdr:row>58</xdr:row>
      <xdr:rowOff>762000</xdr:rowOff>
    </xdr:to>
    <xdr:pic>
      <xdr:nvPicPr>
        <xdr:cNvPr id="147" name="Picture 38" descr="Electronic devices Big Black Letter Print yellow button USB wired keyboard  for elderly and visually impaired computers: Amazon.de: Computer &amp;  Accessories">
          <a:extLst>
            <a:ext uri="{FF2B5EF4-FFF2-40B4-BE49-F238E27FC236}">
              <a16:creationId xmlns:a16="http://schemas.microsoft.com/office/drawing/2014/main" id="{378B9E22-01AA-4FE6-B2DD-72FB0C739E0D}"/>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1236052044" y="21069300"/>
          <a:ext cx="2200181"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466725</xdr:colOff>
      <xdr:row>59</xdr:row>
      <xdr:rowOff>209549</xdr:rowOff>
    </xdr:from>
    <xdr:to>
      <xdr:col>4</xdr:col>
      <xdr:colOff>1209675</xdr:colOff>
      <xdr:row>59</xdr:row>
      <xdr:rowOff>1117192</xdr:rowOff>
    </xdr:to>
    <xdr:pic>
      <xdr:nvPicPr>
        <xdr:cNvPr id="148" name="תמונה 147">
          <a:extLst>
            <a:ext uri="{FF2B5EF4-FFF2-40B4-BE49-F238E27FC236}">
              <a16:creationId xmlns:a16="http://schemas.microsoft.com/office/drawing/2014/main" id="{981EBE67-1273-4FF0-AE68-E7A87EA3B56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237509275" y="32642174"/>
          <a:ext cx="742950" cy="907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1030531</xdr:colOff>
      <xdr:row>44</xdr:row>
      <xdr:rowOff>534824</xdr:rowOff>
    </xdr:from>
    <xdr:to>
      <xdr:col>4</xdr:col>
      <xdr:colOff>1714500</xdr:colOff>
      <xdr:row>45</xdr:row>
      <xdr:rowOff>714423</xdr:rowOff>
    </xdr:to>
    <xdr:pic>
      <xdr:nvPicPr>
        <xdr:cNvPr id="2" name="תמונה 1">
          <a:extLst>
            <a:ext uri="{FF2B5EF4-FFF2-40B4-BE49-F238E27FC236}">
              <a16:creationId xmlns:a16="http://schemas.microsoft.com/office/drawing/2014/main" id="{AA4A7741-3682-4B80-BF5E-46CBBD1216A6}"/>
            </a:ext>
          </a:extLst>
        </xdr:cNvPr>
        <xdr:cNvPicPr>
          <a:picLocks noChangeAspect="1"/>
        </xdr:cNvPicPr>
      </xdr:nvPicPr>
      <xdr:blipFill>
        <a:blip xmlns:r="http://schemas.openxmlformats.org/officeDocument/2006/relationships" r:embed="rId1"/>
        <a:stretch>
          <a:fillRect/>
        </a:stretch>
      </xdr:blipFill>
      <xdr:spPr>
        <a:xfrm>
          <a:off x="11236709175" y="10440824"/>
          <a:ext cx="683969" cy="941599"/>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pageSetUpPr fitToPage="1"/>
  </sheetPr>
  <dimension ref="A2:B30"/>
  <sheetViews>
    <sheetView rightToLeft="1" tabSelected="1" zoomScaleNormal="100" workbookViewId="0">
      <selection activeCell="A12" sqref="A12"/>
    </sheetView>
  </sheetViews>
  <sheetFormatPr defaultColWidth="9" defaultRowHeight="34.5" customHeight="1" x14ac:dyDescent="0.2"/>
  <cols>
    <col min="1" max="1" width="7.875" style="9" customWidth="1"/>
    <col min="2" max="2" width="112.375" style="1" customWidth="1"/>
    <col min="3" max="4" width="9" style="1"/>
    <col min="5" max="5" width="15.125" style="1" customWidth="1"/>
    <col min="6" max="6" width="13" style="1" customWidth="1"/>
    <col min="7" max="16384" width="9" style="1"/>
  </cols>
  <sheetData>
    <row r="2" spans="1:2" ht="34.5" customHeight="1" x14ac:dyDescent="0.2">
      <c r="A2" s="6"/>
      <c r="B2" s="54" t="s">
        <v>0</v>
      </c>
    </row>
    <row r="3" spans="1:2" ht="34.5" customHeight="1" x14ac:dyDescent="0.2">
      <c r="A3" s="6"/>
      <c r="B3" s="2"/>
    </row>
    <row r="4" spans="1:2" s="3" customFormat="1" ht="34.5" customHeight="1" x14ac:dyDescent="0.2">
      <c r="A4" s="7" t="s">
        <v>1</v>
      </c>
      <c r="B4" s="85" t="s">
        <v>2</v>
      </c>
    </row>
    <row r="5" spans="1:2" s="3" customFormat="1" ht="34.5" customHeight="1" x14ac:dyDescent="0.2">
      <c r="A5" s="8">
        <v>1</v>
      </c>
      <c r="B5" s="81" t="s">
        <v>3</v>
      </c>
    </row>
    <row r="6" spans="1:2" s="3" customFormat="1" ht="34.5" customHeight="1" x14ac:dyDescent="0.2">
      <c r="A6" s="8">
        <v>2</v>
      </c>
      <c r="B6" s="4" t="s">
        <v>4</v>
      </c>
    </row>
    <row r="7" spans="1:2" s="3" customFormat="1" ht="34.5" customHeight="1" x14ac:dyDescent="0.2">
      <c r="A7" s="8">
        <v>3</v>
      </c>
      <c r="B7" s="4" t="s">
        <v>682</v>
      </c>
    </row>
    <row r="8" spans="1:2" s="3" customFormat="1" ht="34.5" customHeight="1" x14ac:dyDescent="0.2">
      <c r="A8" s="8">
        <v>4</v>
      </c>
      <c r="B8" s="4" t="s">
        <v>686</v>
      </c>
    </row>
    <row r="9" spans="1:2" s="3" customFormat="1" ht="49.5" customHeight="1" x14ac:dyDescent="0.2">
      <c r="A9" s="8">
        <v>5</v>
      </c>
      <c r="B9" s="4" t="s">
        <v>683</v>
      </c>
    </row>
    <row r="10" spans="1:2" s="3" customFormat="1" ht="34.5" customHeight="1" x14ac:dyDescent="0.2">
      <c r="A10" s="8">
        <v>6</v>
      </c>
      <c r="B10" s="4" t="s">
        <v>5</v>
      </c>
    </row>
    <row r="11" spans="1:2" s="3" customFormat="1" ht="34.5" customHeight="1" x14ac:dyDescent="0.2">
      <c r="A11" s="8">
        <v>7</v>
      </c>
      <c r="B11" s="4" t="s">
        <v>684</v>
      </c>
    </row>
    <row r="12" spans="1:2" s="3" customFormat="1" ht="34.5" customHeight="1" x14ac:dyDescent="0.2">
      <c r="A12" s="8">
        <v>8</v>
      </c>
      <c r="B12" s="4" t="s">
        <v>6</v>
      </c>
    </row>
    <row r="13" spans="1:2" s="3" customFormat="1" ht="45" customHeight="1" x14ac:dyDescent="0.2">
      <c r="A13" s="8">
        <v>9</v>
      </c>
      <c r="B13" s="4" t="s">
        <v>7</v>
      </c>
    </row>
    <row r="14" spans="1:2" s="77" customFormat="1" ht="44.25" customHeight="1" x14ac:dyDescent="0.2">
      <c r="A14" s="8">
        <v>10</v>
      </c>
      <c r="B14" s="78" t="s">
        <v>8</v>
      </c>
    </row>
    <row r="15" spans="1:2" s="3" customFormat="1" ht="34.5" customHeight="1" x14ac:dyDescent="0.2">
      <c r="A15" s="281"/>
      <c r="B15" s="10"/>
    </row>
    <row r="16" spans="1:2" s="3" customFormat="1" ht="34.5" customHeight="1" x14ac:dyDescent="0.2">
      <c r="A16" s="281"/>
      <c r="B16" s="2" t="s">
        <v>9</v>
      </c>
    </row>
    <row r="17" spans="1:2" s="3" customFormat="1" ht="34.5" customHeight="1" x14ac:dyDescent="0.2">
      <c r="A17" s="281"/>
      <c r="B17" s="5"/>
    </row>
    <row r="18" spans="1:2" s="3" customFormat="1" ht="34.5" customHeight="1" x14ac:dyDescent="0.2">
      <c r="A18" s="8">
        <v>1</v>
      </c>
      <c r="B18" s="4" t="s">
        <v>10</v>
      </c>
    </row>
    <row r="19" spans="1:2" s="3" customFormat="1" ht="65.25" customHeight="1" x14ac:dyDescent="0.2">
      <c r="A19" s="8">
        <v>2</v>
      </c>
      <c r="B19" s="84" t="s">
        <v>11</v>
      </c>
    </row>
    <row r="20" spans="1:2" s="3" customFormat="1" ht="34.5" customHeight="1" x14ac:dyDescent="0.2">
      <c r="A20" s="281"/>
      <c r="B20" s="5"/>
    </row>
    <row r="21" spans="1:2" s="3" customFormat="1" ht="34.5" customHeight="1" x14ac:dyDescent="0.2">
      <c r="A21" s="281" t="s">
        <v>1</v>
      </c>
      <c r="B21" s="2" t="s">
        <v>12</v>
      </c>
    </row>
    <row r="22" spans="1:2" s="3" customFormat="1" ht="34.5" customHeight="1" x14ac:dyDescent="0.2">
      <c r="A22" s="8">
        <v>1</v>
      </c>
      <c r="B22" s="4" t="s">
        <v>13</v>
      </c>
    </row>
    <row r="23" spans="1:2" s="3" customFormat="1" ht="34.5" customHeight="1" x14ac:dyDescent="0.2">
      <c r="A23" s="8">
        <v>2</v>
      </c>
      <c r="B23" s="4" t="s">
        <v>14</v>
      </c>
    </row>
    <row r="24" spans="1:2" s="3" customFormat="1" ht="34.5" customHeight="1" x14ac:dyDescent="0.2">
      <c r="A24" s="8">
        <v>3</v>
      </c>
      <c r="B24" s="4" t="s">
        <v>15</v>
      </c>
    </row>
    <row r="25" spans="1:2" s="3" customFormat="1" ht="34.5" customHeight="1" x14ac:dyDescent="0.2">
      <c r="A25" s="8">
        <v>4</v>
      </c>
      <c r="B25" s="4" t="s">
        <v>16</v>
      </c>
    </row>
    <row r="26" spans="1:2" s="3" customFormat="1" ht="34.5" customHeight="1" x14ac:dyDescent="0.2">
      <c r="A26" s="8">
        <v>5</v>
      </c>
      <c r="B26" s="4" t="s">
        <v>17</v>
      </c>
    </row>
    <row r="27" spans="1:2" s="3" customFormat="1" ht="34.5" customHeight="1" x14ac:dyDescent="0.2">
      <c r="A27" s="8">
        <v>6</v>
      </c>
      <c r="B27" s="4" t="s">
        <v>18</v>
      </c>
    </row>
    <row r="28" spans="1:2" s="3" customFormat="1" ht="34.5" customHeight="1" x14ac:dyDescent="0.2">
      <c r="A28" s="8">
        <v>7</v>
      </c>
      <c r="B28" s="4" t="s">
        <v>19</v>
      </c>
    </row>
    <row r="29" spans="1:2" s="3" customFormat="1" ht="34.5" customHeight="1" x14ac:dyDescent="0.2">
      <c r="A29" s="8">
        <v>9</v>
      </c>
      <c r="B29" s="4" t="s">
        <v>685</v>
      </c>
    </row>
    <row r="30" spans="1:2" s="3" customFormat="1" ht="34.5" customHeight="1" x14ac:dyDescent="0.2">
      <c r="A30" s="8"/>
      <c r="B30" s="4"/>
    </row>
  </sheetData>
  <phoneticPr fontId="17" type="noConversion"/>
  <pageMargins left="0.7" right="0.7" top="0.75" bottom="0.75" header="0.3" footer="0.3"/>
  <pageSetup paperSize="9" scale="66" fitToWidth="0"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D38"/>
  <sheetViews>
    <sheetView rightToLeft="1" zoomScaleNormal="100" workbookViewId="0">
      <selection activeCell="C14" sqref="C14"/>
    </sheetView>
  </sheetViews>
  <sheetFormatPr defaultColWidth="9" defaultRowHeight="15" x14ac:dyDescent="0.25"/>
  <cols>
    <col min="1" max="1" width="9" style="331"/>
    <col min="2" max="2" width="41.5" style="331" customWidth="1"/>
    <col min="3" max="3" width="28.125" style="331" customWidth="1"/>
    <col min="4" max="16384" width="9" style="331"/>
  </cols>
  <sheetData>
    <row r="1" spans="2:4" ht="30" customHeight="1" thickBot="1" x14ac:dyDescent="0.3"/>
    <row r="2" spans="2:4" ht="30" customHeight="1" x14ac:dyDescent="0.25">
      <c r="B2" s="381" t="s">
        <v>20</v>
      </c>
      <c r="C2" s="382"/>
      <c r="D2" s="383"/>
    </row>
    <row r="3" spans="2:4" ht="30" customHeight="1" x14ac:dyDescent="0.25">
      <c r="B3" s="48"/>
      <c r="C3" s="49"/>
      <c r="D3" s="50"/>
    </row>
    <row r="4" spans="2:4" s="332" customFormat="1" ht="30" customHeight="1" x14ac:dyDescent="0.2">
      <c r="B4" s="282" t="s">
        <v>21</v>
      </c>
      <c r="C4" s="280"/>
      <c r="D4" s="51"/>
    </row>
    <row r="5" spans="2:4" s="332" customFormat="1" ht="30" customHeight="1" x14ac:dyDescent="0.2">
      <c r="B5" s="282" t="s">
        <v>22</v>
      </c>
      <c r="C5" s="280"/>
      <c r="D5" s="51"/>
    </row>
    <row r="6" spans="2:4" s="332" customFormat="1" ht="30" customHeight="1" x14ac:dyDescent="0.2">
      <c r="B6" s="282" t="s">
        <v>23</v>
      </c>
      <c r="C6" s="280"/>
      <c r="D6" s="51"/>
    </row>
    <row r="7" spans="2:4" s="332" customFormat="1" ht="30" customHeight="1" x14ac:dyDescent="0.2">
      <c r="B7" s="282" t="s">
        <v>24</v>
      </c>
      <c r="C7" s="280"/>
      <c r="D7" s="51"/>
    </row>
    <row r="8" spans="2:4" s="332" customFormat="1" ht="30" customHeight="1" x14ac:dyDescent="0.2">
      <c r="B8" s="282" t="s">
        <v>25</v>
      </c>
      <c r="C8" s="280"/>
      <c r="D8" s="51"/>
    </row>
    <row r="9" spans="2:4" s="332" customFormat="1" ht="30" customHeight="1" thickBot="1" x14ac:dyDescent="0.25">
      <c r="B9" s="282" t="s">
        <v>26</v>
      </c>
      <c r="C9" s="280"/>
      <c r="D9" s="51"/>
    </row>
    <row r="10" spans="2:4" s="332" customFormat="1" ht="30" customHeight="1" thickBot="1" x14ac:dyDescent="0.25">
      <c r="B10" s="282" t="s">
        <v>27</v>
      </c>
      <c r="C10" s="283"/>
      <c r="D10" s="51"/>
    </row>
    <row r="11" spans="2:4" s="332" customFormat="1" ht="30" customHeight="1" thickBot="1" x14ac:dyDescent="0.25">
      <c r="B11" s="284" t="s">
        <v>28</v>
      </c>
      <c r="C11" s="283"/>
      <c r="D11" s="51"/>
    </row>
    <row r="12" spans="2:4" s="332" customFormat="1" ht="30" customHeight="1" x14ac:dyDescent="0.2">
      <c r="B12" s="282" t="s">
        <v>29</v>
      </c>
      <c r="C12" s="280"/>
      <c r="D12" s="51"/>
    </row>
    <row r="13" spans="2:4" s="332" customFormat="1" ht="30" customHeight="1" x14ac:dyDescent="0.2">
      <c r="B13" s="282" t="s">
        <v>30</v>
      </c>
      <c r="C13" s="280"/>
      <c r="D13" s="51"/>
    </row>
    <row r="14" spans="2:4" s="332" customFormat="1" ht="30" customHeight="1" x14ac:dyDescent="0.2">
      <c r="B14" s="282" t="s">
        <v>31</v>
      </c>
      <c r="C14" s="280"/>
      <c r="D14" s="51"/>
    </row>
    <row r="15" spans="2:4" s="332" customFormat="1" ht="30" customHeight="1" thickBot="1" x14ac:dyDescent="0.25">
      <c r="B15" s="285"/>
      <c r="C15" s="52"/>
      <c r="D15" s="53"/>
    </row>
    <row r="38" spans="1:1" x14ac:dyDescent="0.25">
      <c r="A38" s="331" t="s">
        <v>32</v>
      </c>
    </row>
  </sheetData>
  <mergeCells count="1">
    <mergeCell ref="B2:D2"/>
  </mergeCells>
  <pageMargins left="0.7" right="0.7" top="0.75" bottom="0.75" header="0.3" footer="0.3"/>
  <pageSetup paperSize="9" scale="81"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B2:F32"/>
  <sheetViews>
    <sheetView rightToLeft="1" topLeftCell="A8" workbookViewId="0">
      <selection activeCell="K9" sqref="K9"/>
    </sheetView>
  </sheetViews>
  <sheetFormatPr defaultColWidth="17.625" defaultRowHeight="24.95" customHeight="1" x14ac:dyDescent="0.2"/>
  <cols>
    <col min="1" max="1" width="7.875" style="11" customWidth="1"/>
    <col min="2" max="2" width="25.625" style="11" customWidth="1"/>
    <col min="3" max="3" width="15.625" style="11" customWidth="1"/>
    <col min="4" max="4" width="17.625" style="11"/>
    <col min="5" max="5" width="25.625" style="11" customWidth="1"/>
    <col min="6" max="6" width="15.625" style="11" customWidth="1"/>
    <col min="7" max="16384" width="17.625" style="11"/>
  </cols>
  <sheetData>
    <row r="2" spans="2:6" ht="24.95" customHeight="1" thickBot="1" x14ac:dyDescent="0.25">
      <c r="B2" s="106" t="s">
        <v>33</v>
      </c>
      <c r="C2" s="107"/>
      <c r="E2" s="108" t="s">
        <v>34</v>
      </c>
      <c r="F2" s="109"/>
    </row>
    <row r="3" spans="2:6" ht="24.95" customHeight="1" thickBot="1" x14ac:dyDescent="0.25">
      <c r="B3" s="106" t="s">
        <v>35</v>
      </c>
      <c r="C3" s="318">
        <f>שאלון!C8</f>
        <v>0</v>
      </c>
      <c r="E3" s="108" t="s">
        <v>35</v>
      </c>
      <c r="F3" s="315">
        <f>שאלון!C8</f>
        <v>0</v>
      </c>
    </row>
    <row r="4" spans="2:6" ht="17.25" customHeight="1" x14ac:dyDescent="0.2">
      <c r="B4" s="106"/>
      <c r="C4" s="316"/>
      <c r="E4" s="108"/>
      <c r="F4" s="317"/>
    </row>
    <row r="5" spans="2:6" ht="39.75" customHeight="1" x14ac:dyDescent="0.2">
      <c r="B5" s="384" t="s">
        <v>36</v>
      </c>
      <c r="C5" s="384"/>
      <c r="E5" s="384" t="s">
        <v>37</v>
      </c>
      <c r="F5" s="384"/>
    </row>
    <row r="7" spans="2:6" ht="24.95" customHeight="1" x14ac:dyDescent="0.2">
      <c r="B7" s="111" t="s">
        <v>38</v>
      </c>
      <c r="C7" s="111" t="s">
        <v>39</v>
      </c>
      <c r="E7" s="110" t="s">
        <v>38</v>
      </c>
      <c r="F7" s="110" t="s">
        <v>39</v>
      </c>
    </row>
    <row r="8" spans="2:6" ht="24.95" customHeight="1" x14ac:dyDescent="0.2">
      <c r="B8" s="278" t="s">
        <v>40</v>
      </c>
      <c r="C8" s="278" cm="1">
        <f t="array" aca="1" ref="C8" ca="1">SUM(IF('ציוד כללי'!$M$11:$M$200='ריכוז תקציב'!B8,SUBTOTAL(109,OFFSET('ציוד כללי'!I11,ROW('ציוד כללי'!$I$11:$I$200)-ROW('ציוד כללי'!I11),,1))))</f>
        <v>0</v>
      </c>
      <c r="E8" s="277" t="s">
        <v>40</v>
      </c>
      <c r="F8" s="277" cm="1">
        <f t="array" aca="1" ref="F8" ca="1">SUM(IF('ציוד כללי'!$M$11:$M$200='ריכוז תקציב'!E8,SUBTOTAL(109,OFFSET('ציוד כללי'!R11,ROW('ציוד כללי'!$R$11:$R$200)-ROW('ציוד כללי'!R11),,1))))</f>
        <v>0</v>
      </c>
    </row>
    <row r="9" spans="2:6" ht="24.95" customHeight="1" x14ac:dyDescent="0.2">
      <c r="B9" s="278" t="s">
        <v>41</v>
      </c>
      <c r="C9" s="278" cm="1">
        <f t="array" aca="1" ref="C9" ca="1">SUM(IF('ציוד כללי'!$M$11:$M$200='ריכוז תקציב'!B9,SUBTOTAL(109,OFFSET('ציוד כללי'!I12,ROW('ציוד כללי'!$I$11:$I$200)-ROW('ציוד כללי'!I12),,1))))</f>
        <v>0</v>
      </c>
      <c r="E9" s="277" t="s">
        <v>41</v>
      </c>
      <c r="F9" s="277" cm="1">
        <f t="array" aca="1" ref="F9" ca="1">SUM(IF('ציוד כללי'!$M$11:$M$200='ריכוז תקציב'!E9,SUBTOTAL(109,OFFSET('ציוד כללי'!R12,ROW('ציוד כללי'!$R$11:$R$200)-ROW('ציוד כללי'!R12),,1))))</f>
        <v>0</v>
      </c>
    </row>
    <row r="10" spans="2:6" ht="24.95" customHeight="1" x14ac:dyDescent="0.2">
      <c r="B10" s="278" t="s">
        <v>42</v>
      </c>
      <c r="C10" s="278" cm="1">
        <f t="array" aca="1" ref="C10" ca="1">SUM(IF('ציוד כללי'!$M$11:$M$200='ריכוז תקציב'!B10,SUBTOTAL(109,OFFSET('ציוד כללי'!I13,ROW('ציוד כללי'!$I$11:$I$200)-ROW('ציוד כללי'!I13),,1))))</f>
        <v>0</v>
      </c>
      <c r="E10" s="277" t="s">
        <v>42</v>
      </c>
      <c r="F10" s="277" cm="1">
        <f t="array" aca="1" ref="F10" ca="1">SUM(IF('ציוד כללי'!$M$11:$M$200='ריכוז תקציב'!E10,SUBTOTAL(109,OFFSET('ציוד כללי'!R13,ROW('ציוד כללי'!$R$11:$R$200)-ROW('ציוד כללי'!R13),,1))))</f>
        <v>0</v>
      </c>
    </row>
    <row r="11" spans="2:6" ht="24.95" customHeight="1" x14ac:dyDescent="0.2">
      <c r="B11" s="278" t="s">
        <v>43</v>
      </c>
      <c r="C11" s="278" cm="1">
        <f t="array" aca="1" ref="C11" ca="1">SUM(IF('ציוד כללי'!$M$11:$M$200='ריכוז תקציב'!B11,SUBTOTAL(109,OFFSET('ציוד כללי'!I14,ROW('ציוד כללי'!$I$11:$I$200)-ROW('ציוד כללי'!I14),,1))))</f>
        <v>0</v>
      </c>
      <c r="E11" s="277" t="s">
        <v>43</v>
      </c>
      <c r="F11" s="277" cm="1">
        <f t="array" aca="1" ref="F11" ca="1">SUM(IF('ציוד כללי'!$M$11:$M$200='ריכוז תקציב'!E11,SUBTOTAL(109,OFFSET('ציוד כללי'!R14,ROW('ציוד כללי'!$R$11:$R$200)-ROW('ציוד כללי'!R14),,1))))</f>
        <v>0</v>
      </c>
    </row>
    <row r="12" spans="2:6" ht="24.95" customHeight="1" x14ac:dyDescent="0.2">
      <c r="B12" s="278" t="s">
        <v>44</v>
      </c>
      <c r="C12" s="278" cm="1">
        <f t="array" aca="1" ref="C12" ca="1">SUM(IF('ציוד כללי'!$M$11:$M$200='ריכוז תקציב'!B12,SUBTOTAL(109,OFFSET('ציוד כללי'!I15,ROW('ציוד כללי'!$I$11:$I$200)-ROW('ציוד כללי'!I15),,1))))</f>
        <v>0</v>
      </c>
      <c r="E12" s="277" t="s">
        <v>44</v>
      </c>
      <c r="F12" s="277" cm="1">
        <f t="array" aca="1" ref="F12" ca="1">SUM(IF('ציוד כללי'!$M$11:$M$200='ריכוז תקציב'!E12,SUBTOTAL(109,OFFSET('ציוד כללי'!R15,ROW('ציוד כללי'!$R$11:$R$200)-ROW('ציוד כללי'!R15),,1))))</f>
        <v>0</v>
      </c>
    </row>
    <row r="13" spans="2:6" ht="24.95" customHeight="1" x14ac:dyDescent="0.2">
      <c r="B13" s="278" t="s">
        <v>45</v>
      </c>
      <c r="C13" s="278" cm="1">
        <f t="array" aca="1" ref="C13" ca="1">SUM(IF('ציוד כללי'!$M$11:$M$200='ריכוז תקציב'!B13,SUBTOTAL(109,OFFSET('ציוד כללי'!I16,ROW('ציוד כללי'!$I$11:$I$200)-ROW('ציוד כללי'!I16),,1))))</f>
        <v>0</v>
      </c>
      <c r="E13" s="277" t="s">
        <v>45</v>
      </c>
      <c r="F13" s="277" cm="1">
        <f t="array" aca="1" ref="F13" ca="1">SUM(IF('ציוד כללי'!$M$11:$M$200='ריכוז תקציב'!E13,SUBTOTAL(109,OFFSET('ציוד כללי'!R16,ROW('ציוד כללי'!$R$11:$R$200)-ROW('ציוד כללי'!R16),,1))))</f>
        <v>0</v>
      </c>
    </row>
    <row r="14" spans="2:6" ht="24.95" customHeight="1" x14ac:dyDescent="0.2">
      <c r="B14" s="278" t="s">
        <v>46</v>
      </c>
      <c r="C14" s="278" cm="1">
        <f t="array" aca="1" ref="C14" ca="1">SUM(IF('ציוד כללי'!$M$11:$M$200='ריכוז תקציב'!B14,SUBTOTAL(109,OFFSET('ציוד כללי'!I17,ROW('ציוד כללי'!$I$11:$I$200)-ROW('ציוד כללי'!I17),,1))))</f>
        <v>0</v>
      </c>
      <c r="E14" s="277" t="s">
        <v>46</v>
      </c>
      <c r="F14" s="277" cm="1">
        <f t="array" aca="1" ref="F14" ca="1">SUM(IF('ציוד כללי'!$M$11:$M$200='ריכוז תקציב'!E14,SUBTOTAL(109,OFFSET('ציוד כללי'!R17,ROW('ציוד כללי'!$R$11:$R$200)-ROW('ציוד כללי'!R17),,1))))</f>
        <v>0</v>
      </c>
    </row>
    <row r="15" spans="2:6" ht="24.95" customHeight="1" thickBot="1" x14ac:dyDescent="0.25">
      <c r="B15" s="336" t="s">
        <v>47</v>
      </c>
      <c r="C15" s="336" cm="1">
        <f t="array" aca="1" ref="C15" ca="1">SUM(IF('ציוד כללי'!$M$11:$M$200='ריכוז תקציב'!B15,SUBTOTAL(109,OFFSET('ציוד כללי'!I18,ROW('ציוד כללי'!$I$11:$I$200)-ROW('ציוד כללי'!I18),,1))))</f>
        <v>0</v>
      </c>
      <c r="E15" s="337" t="s">
        <v>47</v>
      </c>
      <c r="F15" s="337" cm="1">
        <f t="array" aca="1" ref="F15" ca="1">SUM(IF('ציוד כללי'!$M$11:$M$200='ריכוז תקציב'!E15,SUBTOTAL(109,OFFSET('ציוד כללי'!R18,ROW('ציוד כללי'!$R$11:$R$200)-ROW('ציוד כללי'!R18),,1))))</f>
        <v>0</v>
      </c>
    </row>
    <row r="16" spans="2:6" ht="24.95" customHeight="1" thickBot="1" x14ac:dyDescent="0.25">
      <c r="B16" s="119" t="s">
        <v>48</v>
      </c>
      <c r="C16" s="120">
        <f ca="1">SUM(C8:C15)</f>
        <v>0</v>
      </c>
      <c r="E16" s="121" t="s">
        <v>48</v>
      </c>
      <c r="F16" s="122">
        <f ca="1">SUM(F8:F15)</f>
        <v>0</v>
      </c>
    </row>
    <row r="17" spans="2:6" ht="24.95" customHeight="1" x14ac:dyDescent="0.2">
      <c r="B17" s="12"/>
      <c r="C17" s="12"/>
      <c r="E17" s="12"/>
      <c r="F17" s="12"/>
    </row>
    <row r="18" spans="2:6" ht="24.95" customHeight="1" x14ac:dyDescent="0.2">
      <c r="B18" s="385" t="s">
        <v>49</v>
      </c>
      <c r="C18" s="385"/>
      <c r="E18" s="385" t="s">
        <v>49</v>
      </c>
      <c r="F18" s="385"/>
    </row>
    <row r="19" spans="2:6" ht="24.95" customHeight="1" x14ac:dyDescent="0.2">
      <c r="B19" s="12"/>
      <c r="C19" s="12"/>
      <c r="E19" s="12"/>
      <c r="F19" s="12"/>
    </row>
    <row r="20" spans="2:6" ht="24.95" customHeight="1" x14ac:dyDescent="0.2">
      <c r="B20" s="111" t="s">
        <v>38</v>
      </c>
      <c r="C20" s="111" t="s">
        <v>39</v>
      </c>
      <c r="E20" s="110" t="s">
        <v>38</v>
      </c>
      <c r="F20" s="110" t="s">
        <v>39</v>
      </c>
    </row>
    <row r="21" spans="2:6" ht="24.95" customHeight="1" x14ac:dyDescent="0.2">
      <c r="B21" s="278" t="s">
        <v>50</v>
      </c>
      <c r="C21" s="278">
        <f>'הנגשת ראייה'!E35</f>
        <v>0</v>
      </c>
      <c r="E21" s="277" t="s">
        <v>50</v>
      </c>
      <c r="F21" s="277">
        <f>'הנגשת ראייה'!F35</f>
        <v>0</v>
      </c>
    </row>
    <row r="22" spans="2:6" ht="24.95" customHeight="1" x14ac:dyDescent="0.2">
      <c r="B22" s="278" t="s">
        <v>51</v>
      </c>
      <c r="C22" s="278">
        <f>'הנגשת שמע'!E30</f>
        <v>0</v>
      </c>
      <c r="E22" s="277" t="s">
        <v>51</v>
      </c>
      <c r="F22" s="277">
        <f>'הנגשת שמע'!F30</f>
        <v>0</v>
      </c>
    </row>
    <row r="23" spans="2:6" ht="24.95" customHeight="1" x14ac:dyDescent="0.2">
      <c r="B23" s="278" t="s">
        <v>52</v>
      </c>
      <c r="C23" s="278">
        <f>'ריפוי בעיסוק ופיזיותרפיה'!F106</f>
        <v>0</v>
      </c>
      <c r="E23" s="277" t="s">
        <v>52</v>
      </c>
      <c r="F23" s="277">
        <f>'ריפוי בעיסוק ופיזיותרפיה'!G106</f>
        <v>0</v>
      </c>
    </row>
    <row r="24" spans="2:6" ht="24.95" customHeight="1" x14ac:dyDescent="0.2">
      <c r="B24" s="278" t="s">
        <v>53</v>
      </c>
      <c r="C24" s="278">
        <f>'חדר סנוזלן'!F45</f>
        <v>0</v>
      </c>
      <c r="E24" s="277" t="s">
        <v>53</v>
      </c>
      <c r="F24" s="277">
        <f>'חדר סנוזלן'!G45</f>
        <v>0</v>
      </c>
    </row>
    <row r="25" spans="2:6" ht="24.95" customHeight="1" x14ac:dyDescent="0.2">
      <c r="B25" s="278" t="s">
        <v>54</v>
      </c>
      <c r="C25" s="278">
        <f>'חממה טיפולית'!E39</f>
        <v>0</v>
      </c>
      <c r="E25" s="277" t="s">
        <v>54</v>
      </c>
      <c r="F25" s="277">
        <f>'חממה טיפולית'!F39</f>
        <v>0</v>
      </c>
    </row>
    <row r="26" spans="2:6" ht="24.95" customHeight="1" x14ac:dyDescent="0.2">
      <c r="B26" s="278" t="s">
        <v>55</v>
      </c>
      <c r="C26" s="278">
        <f>חוגים!E22</f>
        <v>0</v>
      </c>
      <c r="E26" s="277" t="s">
        <v>55</v>
      </c>
      <c r="F26" s="277">
        <f>חוגים!F22</f>
        <v>0</v>
      </c>
    </row>
    <row r="27" spans="2:6" ht="24.95" customHeight="1" x14ac:dyDescent="0.2">
      <c r="B27" s="278" t="s">
        <v>56</v>
      </c>
      <c r="C27" s="278">
        <f>'עם הפנים לקהילה'!E25</f>
        <v>0</v>
      </c>
      <c r="E27" s="277" t="s">
        <v>56</v>
      </c>
      <c r="F27" s="277">
        <f>'עם הפנים לקהילה'!F25</f>
        <v>0</v>
      </c>
    </row>
    <row r="28" spans="2:6" ht="24.95" customHeight="1" x14ac:dyDescent="0.2">
      <c r="B28" s="278" t="s">
        <v>57</v>
      </c>
      <c r="C28" s="278">
        <f>'שימור שיפור ופנאי'!F17</f>
        <v>0</v>
      </c>
      <c r="E28" s="277" t="s">
        <v>57</v>
      </c>
      <c r="F28" s="277">
        <f>'שימור שיפור ופנאי'!G17</f>
        <v>0</v>
      </c>
    </row>
    <row r="29" spans="2:6" ht="24.95" customHeight="1" thickBot="1" x14ac:dyDescent="0.25">
      <c r="B29" s="336" t="s">
        <v>58</v>
      </c>
      <c r="C29" s="336">
        <f>'תוספות מיוחדות'!E21</f>
        <v>0</v>
      </c>
      <c r="E29" s="337" t="s">
        <v>58</v>
      </c>
      <c r="F29" s="337">
        <f>'תוספות מיוחדות'!F21</f>
        <v>0</v>
      </c>
    </row>
    <row r="30" spans="2:6" ht="24.95" customHeight="1" thickBot="1" x14ac:dyDescent="0.25">
      <c r="B30" s="119" t="s">
        <v>48</v>
      </c>
      <c r="C30" s="120">
        <f>SUM(C21:C29)</f>
        <v>0</v>
      </c>
      <c r="E30" s="121" t="s">
        <v>48</v>
      </c>
      <c r="F30" s="122">
        <f>SUM(F21:F29)</f>
        <v>0</v>
      </c>
    </row>
    <row r="31" spans="2:6" ht="24.95" customHeight="1" thickBot="1" x14ac:dyDescent="0.25"/>
    <row r="32" spans="2:6" ht="24.95" customHeight="1" thickBot="1" x14ac:dyDescent="0.25">
      <c r="B32" s="119" t="s">
        <v>59</v>
      </c>
      <c r="C32" s="120">
        <f ca="1">C16+C30</f>
        <v>0</v>
      </c>
      <c r="E32" s="121" t="s">
        <v>59</v>
      </c>
      <c r="F32" s="122">
        <f ca="1">F16+F30</f>
        <v>0</v>
      </c>
    </row>
  </sheetData>
  <sheetProtection algorithmName="SHA-512" hashValue="8MyFJR55FlOHXw+f3jRXzo6RS3d/1mEUBKjgOQdJPD6xxocOgxOFRjItXtiIzwm8DlDUzX5QuQJ0PfKSnuDYNQ==" saltValue="W83x58Hw5r9eaqS6fS7Beg==" spinCount="100000" sheet="1" objects="1" scenarios="1"/>
  <sortState ref="B8:C15">
    <sortCondition ref="B8:B15"/>
  </sortState>
  <mergeCells count="4">
    <mergeCell ref="B5:C5"/>
    <mergeCell ref="B18:C18"/>
    <mergeCell ref="E5:F5"/>
    <mergeCell ref="E18:F18"/>
  </mergeCells>
  <pageMargins left="0.70866141732283472" right="0.70866141732283472" top="0.74803149606299213" bottom="0.74803149606299213" header="0.31496062992125984" footer="0.31496062992125984"/>
  <pageSetup paperSize="9" scale="80" orientation="portrait" verticalDpi="0" r:id="rId1"/>
  <headerFooter>
    <oddHeader>&amp;A</oddHeader>
    <oddFooter>עמוד &amp;P מתוך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pageSetUpPr fitToPage="1"/>
  </sheetPr>
  <dimension ref="A1:Y201"/>
  <sheetViews>
    <sheetView rightToLeft="1" zoomScaleNormal="100" workbookViewId="0">
      <pane xSplit="1" ySplit="10" topLeftCell="B11" activePane="bottomRight" state="frozen"/>
      <selection pane="topRight" activeCell="D1" sqref="D1"/>
      <selection pane="bottomLeft" activeCell="A9" sqref="A9"/>
      <selection pane="bottomRight" activeCell="H11" sqref="H11"/>
    </sheetView>
  </sheetViews>
  <sheetFormatPr defaultColWidth="9" defaultRowHeight="14.25" x14ac:dyDescent="0.2"/>
  <cols>
    <col min="1" max="1" width="5.625" style="341" customWidth="1"/>
    <col min="2" max="2" width="10.625" style="341" customWidth="1"/>
    <col min="3" max="3" width="9.5" style="341" customWidth="1"/>
    <col min="4" max="4" width="20.625" style="348" customWidth="1"/>
    <col min="5" max="5" width="9.5" style="341" customWidth="1"/>
    <col min="6" max="6" width="4.75" style="304" customWidth="1"/>
    <col min="7" max="7" width="21.5" style="305" customWidth="1"/>
    <col min="8" max="8" width="7.625" style="304" customWidth="1"/>
    <col min="9" max="9" width="13.375" style="304" bestFit="1" customWidth="1"/>
    <col min="10" max="10" width="26.625" style="304" customWidth="1"/>
    <col min="11" max="11" width="3.125" style="306" customWidth="1"/>
    <col min="12" max="12" width="5.625" style="304" customWidth="1"/>
    <col min="13" max="13" width="10.625" style="304" customWidth="1"/>
    <col min="14" max="14" width="20.625" style="305" customWidth="1"/>
    <col min="15" max="15" width="7.625" style="304" customWidth="1"/>
    <col min="16" max="16" width="7.5" style="304" customWidth="1"/>
    <col min="17" max="17" width="10.375" style="304" customWidth="1"/>
    <col min="18" max="18" width="13.375" style="304" bestFit="1" customWidth="1"/>
    <col min="19" max="19" width="15.625" style="304" customWidth="1"/>
    <col min="20" max="20" width="7" style="304" customWidth="1"/>
    <col min="21" max="22" width="9" style="297" customWidth="1"/>
    <col min="23" max="16384" width="9" style="297"/>
  </cols>
  <sheetData>
    <row r="1" spans="1:25" s="286" customFormat="1" ht="12" x14ac:dyDescent="0.2">
      <c r="A1" s="342"/>
      <c r="B1" s="342"/>
      <c r="C1" s="342"/>
      <c r="D1" s="343"/>
      <c r="E1" s="342"/>
      <c r="G1" s="291"/>
      <c r="K1" s="292"/>
      <c r="N1" s="291"/>
    </row>
    <row r="2" spans="1:25" s="289" customFormat="1" ht="38.25" customHeight="1" x14ac:dyDescent="0.2">
      <c r="A2" s="344"/>
      <c r="B2" s="344"/>
      <c r="C2" s="344"/>
      <c r="D2" s="344"/>
      <c r="E2" s="344"/>
      <c r="F2" s="386" t="s">
        <v>60</v>
      </c>
      <c r="G2" s="386"/>
      <c r="H2" s="386"/>
      <c r="I2" s="386"/>
      <c r="J2" s="386"/>
      <c r="K2" s="386"/>
      <c r="L2" s="386"/>
      <c r="M2" s="386"/>
      <c r="N2" s="386"/>
      <c r="O2" s="293"/>
      <c r="P2" s="293"/>
      <c r="Q2" s="293"/>
      <c r="R2" s="293"/>
      <c r="S2" s="293"/>
      <c r="T2" s="286"/>
    </row>
    <row r="3" spans="1:25" s="289" customFormat="1" ht="38.25" customHeight="1" x14ac:dyDescent="0.2">
      <c r="A3" s="344"/>
      <c r="B3" s="344"/>
      <c r="C3" s="344"/>
      <c r="D3" s="344"/>
      <c r="E3" s="344"/>
      <c r="F3" s="293"/>
      <c r="G3" s="293"/>
      <c r="H3" s="293"/>
      <c r="I3" s="293"/>
      <c r="J3" s="293"/>
      <c r="K3" s="293"/>
      <c r="L3" s="293"/>
      <c r="M3" s="293"/>
      <c r="N3" s="293"/>
      <c r="O3" s="293"/>
      <c r="P3" s="293"/>
      <c r="Q3" s="293"/>
      <c r="R3" s="293"/>
      <c r="S3" s="293"/>
      <c r="T3" s="286"/>
    </row>
    <row r="4" spans="1:25" s="289" customFormat="1" ht="45.75" customHeight="1" x14ac:dyDescent="0.2">
      <c r="A4" s="390" t="s">
        <v>61</v>
      </c>
      <c r="B4" s="391"/>
      <c r="C4" s="392"/>
      <c r="D4" s="393">
        <f>שאלון!C8</f>
        <v>0</v>
      </c>
      <c r="E4" s="394"/>
      <c r="F4" s="287"/>
      <c r="G4" s="395" t="s">
        <v>62</v>
      </c>
      <c r="H4" s="396"/>
      <c r="I4" s="396"/>
      <c r="J4" s="333">
        <f>שאלון!C10</f>
        <v>0</v>
      </c>
      <c r="K4" s="288">
        <v>3</v>
      </c>
      <c r="L4" s="395" t="s">
        <v>63</v>
      </c>
      <c r="M4" s="396"/>
      <c r="N4" s="396"/>
      <c r="O4" s="397"/>
      <c r="P4" s="334">
        <f>שאלון!C11</f>
        <v>0</v>
      </c>
      <c r="Q4" s="286"/>
      <c r="R4" s="259"/>
      <c r="S4" s="259"/>
      <c r="T4" s="259"/>
      <c r="U4" s="259"/>
      <c r="V4" s="259"/>
      <c r="W4" s="259"/>
      <c r="X4" s="259"/>
      <c r="Y4" s="259"/>
    </row>
    <row r="5" spans="1:25" s="286" customFormat="1" ht="36.75" customHeight="1" x14ac:dyDescent="0.2">
      <c r="A5" s="342"/>
      <c r="B5" s="342"/>
      <c r="C5" s="342"/>
      <c r="D5" s="343"/>
      <c r="E5" s="342"/>
      <c r="G5" s="291"/>
      <c r="K5" s="292"/>
      <c r="N5" s="291"/>
    </row>
    <row r="6" spans="1:25" s="289" customFormat="1" ht="46.5" customHeight="1" x14ac:dyDescent="0.2">
      <c r="A6" s="342"/>
      <c r="B6" s="342"/>
      <c r="C6" s="342"/>
      <c r="D6" s="342"/>
      <c r="E6" s="342"/>
      <c r="F6" s="287"/>
      <c r="G6" s="87" t="s">
        <v>64</v>
      </c>
      <c r="H6" s="398">
        <f>D4</f>
        <v>0</v>
      </c>
      <c r="I6" s="398"/>
      <c r="J6" s="87">
        <f>I201</f>
        <v>0</v>
      </c>
      <c r="K6" s="89"/>
      <c r="L6" s="87" t="s">
        <v>65</v>
      </c>
      <c r="M6" s="87"/>
      <c r="N6" s="88"/>
      <c r="O6" s="389">
        <f>שאלון!C8</f>
        <v>0</v>
      </c>
      <c r="P6" s="389"/>
      <c r="Q6" s="389"/>
      <c r="R6" s="389">
        <f>R201</f>
        <v>0</v>
      </c>
      <c r="S6" s="389"/>
      <c r="T6" s="286"/>
    </row>
    <row r="7" spans="1:25" s="286" customFormat="1" ht="12" x14ac:dyDescent="0.2">
      <c r="A7" s="342"/>
      <c r="B7" s="342"/>
      <c r="C7" s="342"/>
      <c r="D7" s="343"/>
      <c r="E7" s="342"/>
      <c r="G7" s="291"/>
      <c r="K7" s="292"/>
      <c r="N7" s="291"/>
    </row>
    <row r="8" spans="1:25" s="286" customFormat="1" ht="12" x14ac:dyDescent="0.2">
      <c r="A8" s="342"/>
      <c r="B8" s="342"/>
      <c r="C8" s="342"/>
      <c r="D8" s="343"/>
      <c r="E8" s="342"/>
      <c r="G8" s="291"/>
      <c r="K8" s="292"/>
      <c r="N8" s="291"/>
    </row>
    <row r="9" spans="1:25" ht="30.75" customHeight="1" x14ac:dyDescent="0.2">
      <c r="A9" s="387" t="s">
        <v>66</v>
      </c>
      <c r="B9" s="387"/>
      <c r="C9" s="387"/>
      <c r="D9" s="387"/>
      <c r="E9" s="387"/>
      <c r="F9" s="294"/>
      <c r="G9" s="388" t="s">
        <v>67</v>
      </c>
      <c r="H9" s="388"/>
      <c r="I9" s="388"/>
      <c r="J9" s="388"/>
      <c r="K9" s="295"/>
      <c r="L9" s="388" t="s">
        <v>68</v>
      </c>
      <c r="M9" s="388"/>
      <c r="N9" s="388"/>
      <c r="O9" s="388"/>
      <c r="P9" s="388"/>
      <c r="Q9" s="388"/>
      <c r="R9" s="388"/>
      <c r="S9" s="388"/>
      <c r="T9" s="296"/>
    </row>
    <row r="10" spans="1:25" s="307" customFormat="1" ht="60" x14ac:dyDescent="0.2">
      <c r="A10" s="338" t="s">
        <v>69</v>
      </c>
      <c r="B10" s="338" t="s">
        <v>38</v>
      </c>
      <c r="C10" s="338" t="s">
        <v>70</v>
      </c>
      <c r="D10" s="338" t="s">
        <v>71</v>
      </c>
      <c r="E10" s="338" t="s">
        <v>72</v>
      </c>
      <c r="F10" s="298"/>
      <c r="G10" s="123" t="s">
        <v>71</v>
      </c>
      <c r="H10" s="123" t="s">
        <v>73</v>
      </c>
      <c r="I10" s="123" t="s">
        <v>74</v>
      </c>
      <c r="J10" s="123" t="s">
        <v>75</v>
      </c>
      <c r="K10" s="299"/>
      <c r="L10" s="123" t="str">
        <f t="shared" ref="L10:L41" si="0">A10</f>
        <v>מס"ד</v>
      </c>
      <c r="M10" s="123" t="s">
        <v>38</v>
      </c>
      <c r="N10" s="123" t="s">
        <v>71</v>
      </c>
      <c r="O10" s="123" t="s">
        <v>76</v>
      </c>
      <c r="P10" s="123" t="s">
        <v>77</v>
      </c>
      <c r="Q10" s="123" t="s">
        <v>72</v>
      </c>
      <c r="R10" s="123" t="s">
        <v>78</v>
      </c>
      <c r="S10" s="123" t="s">
        <v>79</v>
      </c>
      <c r="T10" s="300"/>
    </row>
    <row r="11" spans="1:25" s="307" customFormat="1" ht="24.75" customHeight="1" x14ac:dyDescent="0.2">
      <c r="A11" s="339">
        <v>1</v>
      </c>
      <c r="B11" s="339" t="s">
        <v>40</v>
      </c>
      <c r="C11" s="339" t="s">
        <v>43</v>
      </c>
      <c r="D11" s="345" t="s">
        <v>80</v>
      </c>
      <c r="E11" s="339">
        <v>250</v>
      </c>
      <c r="F11" s="308"/>
      <c r="G11" s="290" t="str">
        <f t="shared" ref="G11:G42" si="1">D11</f>
        <v xml:space="preserve"> שילוט לחדרים (תקציב)</v>
      </c>
      <c r="H11" s="335"/>
      <c r="I11" s="301">
        <f t="shared" ref="I11:I42" si="2">H11*E11</f>
        <v>0</v>
      </c>
      <c r="J11" s="335"/>
      <c r="K11" s="309"/>
      <c r="L11" s="301">
        <f t="shared" si="0"/>
        <v>1</v>
      </c>
      <c r="M11" s="301" t="str">
        <f t="shared" ref="M11:M42" si="3">B11</f>
        <v>אביזרים</v>
      </c>
      <c r="N11" s="302" t="str">
        <f t="shared" ref="N11:N42" si="4">D11</f>
        <v xml:space="preserve"> שילוט לחדרים (תקציב)</v>
      </c>
      <c r="O11" s="303">
        <f t="shared" ref="O11:O42" si="5">H11</f>
        <v>0</v>
      </c>
      <c r="P11" s="301">
        <f>O11-H11</f>
        <v>0</v>
      </c>
      <c r="Q11" s="301">
        <f t="shared" ref="Q11:Q42" si="6">E11</f>
        <v>250</v>
      </c>
      <c r="R11" s="301">
        <f t="shared" ref="R11:R18" si="7">Q11*O11</f>
        <v>0</v>
      </c>
      <c r="S11" s="303"/>
      <c r="T11" s="310"/>
    </row>
    <row r="12" spans="1:25" s="307" customFormat="1" ht="28.5" x14ac:dyDescent="0.2">
      <c r="A12" s="339">
        <v>2</v>
      </c>
      <c r="B12" s="339" t="s">
        <v>40</v>
      </c>
      <c r="C12" s="339" t="s">
        <v>81</v>
      </c>
      <c r="D12" s="345" t="s">
        <v>82</v>
      </c>
      <c r="E12" s="339">
        <v>500</v>
      </c>
      <c r="F12" s="308"/>
      <c r="G12" s="290" t="str">
        <f t="shared" si="1"/>
        <v>אביזרים (לוח מודעות, פח, פריטי עיצוב)</v>
      </c>
      <c r="H12" s="335"/>
      <c r="I12" s="301">
        <f t="shared" si="2"/>
        <v>0</v>
      </c>
      <c r="J12" s="335"/>
      <c r="K12" s="309"/>
      <c r="L12" s="301">
        <f t="shared" si="0"/>
        <v>2</v>
      </c>
      <c r="M12" s="301" t="str">
        <f t="shared" si="3"/>
        <v>אביזרים</v>
      </c>
      <c r="N12" s="302" t="str">
        <f t="shared" si="4"/>
        <v>אביזרים (לוח מודעות, פח, פריטי עיצוב)</v>
      </c>
      <c r="O12" s="303">
        <f t="shared" si="5"/>
        <v>0</v>
      </c>
      <c r="P12" s="301">
        <f t="shared" ref="P12:P75" si="8">O12-H12</f>
        <v>0</v>
      </c>
      <c r="Q12" s="301">
        <f t="shared" si="6"/>
        <v>500</v>
      </c>
      <c r="R12" s="301">
        <f t="shared" si="7"/>
        <v>0</v>
      </c>
      <c r="S12" s="303"/>
      <c r="T12" s="310"/>
    </row>
    <row r="13" spans="1:25" s="307" customFormat="1" ht="28.5" x14ac:dyDescent="0.2">
      <c r="A13" s="339">
        <v>3</v>
      </c>
      <c r="B13" s="339" t="s">
        <v>40</v>
      </c>
      <c r="C13" s="339" t="s">
        <v>83</v>
      </c>
      <c r="D13" s="345" t="s">
        <v>82</v>
      </c>
      <c r="E13" s="339">
        <v>500</v>
      </c>
      <c r="F13" s="308"/>
      <c r="G13" s="290" t="str">
        <f t="shared" si="1"/>
        <v>אביזרים (לוח מודעות, פח, פריטי עיצוב)</v>
      </c>
      <c r="H13" s="335"/>
      <c r="I13" s="301">
        <f t="shared" si="2"/>
        <v>0</v>
      </c>
      <c r="J13" s="335"/>
      <c r="K13" s="309"/>
      <c r="L13" s="301">
        <f t="shared" si="0"/>
        <v>3</v>
      </c>
      <c r="M13" s="301" t="str">
        <f t="shared" si="3"/>
        <v>אביזרים</v>
      </c>
      <c r="N13" s="302" t="str">
        <f t="shared" si="4"/>
        <v>אביזרים (לוח מודעות, פח, פריטי עיצוב)</v>
      </c>
      <c r="O13" s="303">
        <f t="shared" si="5"/>
        <v>0</v>
      </c>
      <c r="P13" s="301">
        <f t="shared" si="8"/>
        <v>0</v>
      </c>
      <c r="Q13" s="301">
        <f t="shared" si="6"/>
        <v>500</v>
      </c>
      <c r="R13" s="301">
        <f t="shared" si="7"/>
        <v>0</v>
      </c>
      <c r="S13" s="303"/>
      <c r="T13" s="310"/>
    </row>
    <row r="14" spans="1:25" s="307" customFormat="1" ht="42.75" x14ac:dyDescent="0.2">
      <c r="A14" s="339">
        <v>4</v>
      </c>
      <c r="B14" s="339" t="s">
        <v>40</v>
      </c>
      <c r="C14" s="339" t="s">
        <v>84</v>
      </c>
      <c r="D14" s="345" t="s">
        <v>85</v>
      </c>
      <c r="E14" s="339">
        <v>500</v>
      </c>
      <c r="F14" s="308"/>
      <c r="G14" s="290" t="str">
        <f t="shared" si="1"/>
        <v>אביזרים (מתקן לסבון נוזלי, מתקן טואלט, מתקן מגבות נייר,פח וכדו')</v>
      </c>
      <c r="H14" s="335"/>
      <c r="I14" s="301">
        <f t="shared" si="2"/>
        <v>0</v>
      </c>
      <c r="J14" s="335"/>
      <c r="K14" s="309"/>
      <c r="L14" s="301">
        <f t="shared" si="0"/>
        <v>4</v>
      </c>
      <c r="M14" s="301" t="str">
        <f t="shared" si="3"/>
        <v>אביזרים</v>
      </c>
      <c r="N14" s="302" t="str">
        <f t="shared" si="4"/>
        <v>אביזרים (מתקן לסבון נוזלי, מתקן טואלט, מתקן מגבות נייר,פח וכדו')</v>
      </c>
      <c r="O14" s="303">
        <f t="shared" si="5"/>
        <v>0</v>
      </c>
      <c r="P14" s="301">
        <f t="shared" si="8"/>
        <v>0</v>
      </c>
      <c r="Q14" s="301">
        <f t="shared" si="6"/>
        <v>500</v>
      </c>
      <c r="R14" s="301">
        <f t="shared" si="7"/>
        <v>0</v>
      </c>
      <c r="S14" s="303"/>
      <c r="T14" s="310"/>
    </row>
    <row r="15" spans="1:25" s="307" customFormat="1" ht="42.75" x14ac:dyDescent="0.2">
      <c r="A15" s="339">
        <v>5</v>
      </c>
      <c r="B15" s="339" t="s">
        <v>40</v>
      </c>
      <c r="C15" s="339" t="s">
        <v>86</v>
      </c>
      <c r="D15" s="345" t="s">
        <v>87</v>
      </c>
      <c r="E15" s="339">
        <v>500</v>
      </c>
      <c r="F15" s="308"/>
      <c r="G15" s="290" t="str">
        <f t="shared" si="1"/>
        <v>אביזרים (מתקן לסבון נוזלי, מתקן טואלט, מתקן מגבות נייר,פח,ידיות אחיזה)</v>
      </c>
      <c r="H15" s="335"/>
      <c r="I15" s="301">
        <f t="shared" si="2"/>
        <v>0</v>
      </c>
      <c r="J15" s="335"/>
      <c r="K15" s="309"/>
      <c r="L15" s="301">
        <f t="shared" si="0"/>
        <v>5</v>
      </c>
      <c r="M15" s="301" t="str">
        <f t="shared" si="3"/>
        <v>אביזרים</v>
      </c>
      <c r="N15" s="302" t="str">
        <f t="shared" si="4"/>
        <v>אביזרים (מתקן לסבון נוזלי, מתקן טואלט, מתקן מגבות נייר,פח,ידיות אחיזה)</v>
      </c>
      <c r="O15" s="303">
        <f t="shared" si="5"/>
        <v>0</v>
      </c>
      <c r="P15" s="301">
        <f t="shared" si="8"/>
        <v>0</v>
      </c>
      <c r="Q15" s="301">
        <f t="shared" si="6"/>
        <v>500</v>
      </c>
      <c r="R15" s="301">
        <f t="shared" si="7"/>
        <v>0</v>
      </c>
      <c r="S15" s="303"/>
      <c r="T15" s="310"/>
    </row>
    <row r="16" spans="1:25" s="307" customFormat="1" ht="42.75" x14ac:dyDescent="0.2">
      <c r="A16" s="339">
        <v>6</v>
      </c>
      <c r="B16" s="339" t="s">
        <v>40</v>
      </c>
      <c r="C16" s="339" t="s">
        <v>88</v>
      </c>
      <c r="D16" s="345" t="s">
        <v>89</v>
      </c>
      <c r="E16" s="339">
        <v>500</v>
      </c>
      <c r="F16" s="308"/>
      <c r="G16" s="290" t="str">
        <f t="shared" si="1"/>
        <v>אביזרים (פח אשפה, מיכלי צמחים, מתקן מטריות, שעון קיר, אביזרי עיצוב)</v>
      </c>
      <c r="H16" s="335"/>
      <c r="I16" s="301">
        <f t="shared" si="2"/>
        <v>0</v>
      </c>
      <c r="J16" s="335"/>
      <c r="K16" s="309"/>
      <c r="L16" s="301">
        <f t="shared" si="0"/>
        <v>6</v>
      </c>
      <c r="M16" s="301" t="str">
        <f t="shared" si="3"/>
        <v>אביזרים</v>
      </c>
      <c r="N16" s="302" t="str">
        <f t="shared" si="4"/>
        <v>אביזרים (פח אשפה, מיכלי צמחים, מתקן מטריות, שעון קיר, אביזרי עיצוב)</v>
      </c>
      <c r="O16" s="303">
        <f t="shared" si="5"/>
        <v>0</v>
      </c>
      <c r="P16" s="301">
        <f t="shared" si="8"/>
        <v>0</v>
      </c>
      <c r="Q16" s="301">
        <f t="shared" si="6"/>
        <v>500</v>
      </c>
      <c r="R16" s="301">
        <f t="shared" si="7"/>
        <v>0</v>
      </c>
      <c r="S16" s="303"/>
      <c r="T16" s="310"/>
    </row>
    <row r="17" spans="1:20" s="307" customFormat="1" ht="28.5" x14ac:dyDescent="0.2">
      <c r="A17" s="339">
        <v>7</v>
      </c>
      <c r="B17" s="339" t="s">
        <v>40</v>
      </c>
      <c r="C17" s="339" t="s">
        <v>90</v>
      </c>
      <c r="D17" s="345" t="s">
        <v>91</v>
      </c>
      <c r="E17" s="339">
        <v>500</v>
      </c>
      <c r="F17" s="308"/>
      <c r="G17" s="290" t="str">
        <f t="shared" si="1"/>
        <v>אביזרים (פח אשפה, מיכלי צמחים, פריטי עיצוב)</v>
      </c>
      <c r="H17" s="335"/>
      <c r="I17" s="301">
        <f t="shared" si="2"/>
        <v>0</v>
      </c>
      <c r="J17" s="335"/>
      <c r="K17" s="309"/>
      <c r="L17" s="301">
        <f t="shared" si="0"/>
        <v>7</v>
      </c>
      <c r="M17" s="301" t="str">
        <f t="shared" si="3"/>
        <v>אביזרים</v>
      </c>
      <c r="N17" s="302" t="str">
        <f t="shared" si="4"/>
        <v>אביזרים (פח אשפה, מיכלי צמחים, פריטי עיצוב)</v>
      </c>
      <c r="O17" s="303">
        <f t="shared" si="5"/>
        <v>0</v>
      </c>
      <c r="P17" s="301">
        <f t="shared" si="8"/>
        <v>0</v>
      </c>
      <c r="Q17" s="301">
        <f t="shared" si="6"/>
        <v>500</v>
      </c>
      <c r="R17" s="301">
        <f t="shared" si="7"/>
        <v>0</v>
      </c>
      <c r="S17" s="303"/>
      <c r="T17" s="310"/>
    </row>
    <row r="18" spans="1:20" s="307" customFormat="1" x14ac:dyDescent="0.2">
      <c r="A18" s="339">
        <v>8</v>
      </c>
      <c r="B18" s="339" t="s">
        <v>40</v>
      </c>
      <c r="C18" s="339" t="s">
        <v>92</v>
      </c>
      <c r="D18" s="345" t="s">
        <v>93</v>
      </c>
      <c r="E18" s="339">
        <v>500</v>
      </c>
      <c r="F18" s="308"/>
      <c r="G18" s="290" t="str">
        <f t="shared" si="1"/>
        <v>אביזרים (פח, עיצוב וכדו')</v>
      </c>
      <c r="H18" s="335"/>
      <c r="I18" s="301">
        <f t="shared" si="2"/>
        <v>0</v>
      </c>
      <c r="J18" s="335"/>
      <c r="K18" s="309"/>
      <c r="L18" s="301">
        <f t="shared" si="0"/>
        <v>8</v>
      </c>
      <c r="M18" s="301" t="str">
        <f t="shared" si="3"/>
        <v>אביזרים</v>
      </c>
      <c r="N18" s="302" t="str">
        <f t="shared" si="4"/>
        <v>אביזרים (פח, עיצוב וכדו')</v>
      </c>
      <c r="O18" s="303">
        <f t="shared" si="5"/>
        <v>0</v>
      </c>
      <c r="P18" s="301">
        <f t="shared" si="8"/>
        <v>0</v>
      </c>
      <c r="Q18" s="301">
        <f t="shared" si="6"/>
        <v>500</v>
      </c>
      <c r="R18" s="301">
        <f t="shared" si="7"/>
        <v>0</v>
      </c>
      <c r="S18" s="303"/>
      <c r="T18" s="310"/>
    </row>
    <row r="19" spans="1:20" s="307" customFormat="1" ht="28.5" x14ac:dyDescent="0.2">
      <c r="A19" s="339">
        <v>9</v>
      </c>
      <c r="B19" s="339" t="s">
        <v>40</v>
      </c>
      <c r="C19" s="339" t="s">
        <v>94</v>
      </c>
      <c r="D19" s="345" t="s">
        <v>95</v>
      </c>
      <c r="E19" s="339">
        <v>1300</v>
      </c>
      <c r="F19" s="308"/>
      <c r="G19" s="290" t="str">
        <f t="shared" si="1"/>
        <v>ארגז כלי עבודה כולל מקדחה ומברגה</v>
      </c>
      <c r="H19" s="335"/>
      <c r="I19" s="301">
        <f t="shared" si="2"/>
        <v>0</v>
      </c>
      <c r="J19" s="335"/>
      <c r="K19" s="309"/>
      <c r="L19" s="301">
        <f t="shared" si="0"/>
        <v>9</v>
      </c>
      <c r="M19" s="301" t="str">
        <f t="shared" si="3"/>
        <v>אביזרים</v>
      </c>
      <c r="N19" s="302" t="str">
        <f t="shared" si="4"/>
        <v>ארגז כלי עבודה כולל מקדחה ומברגה</v>
      </c>
      <c r="O19" s="303">
        <f t="shared" si="5"/>
        <v>0</v>
      </c>
      <c r="P19" s="301">
        <f t="shared" si="8"/>
        <v>0</v>
      </c>
      <c r="Q19" s="301">
        <f t="shared" si="6"/>
        <v>1300</v>
      </c>
      <c r="R19" s="301">
        <f t="shared" ref="R19:R73" si="9">Q19*O19</f>
        <v>0</v>
      </c>
      <c r="S19" s="303"/>
      <c r="T19" s="310"/>
    </row>
    <row r="20" spans="1:20" s="307" customFormat="1" x14ac:dyDescent="0.2">
      <c r="A20" s="339">
        <v>10</v>
      </c>
      <c r="B20" s="339" t="s">
        <v>40</v>
      </c>
      <c r="C20" s="339" t="s">
        <v>96</v>
      </c>
      <c r="D20" s="345" t="s">
        <v>97</v>
      </c>
      <c r="E20" s="339">
        <v>150</v>
      </c>
      <c r="F20" s="308"/>
      <c r="G20" s="290" t="str">
        <f t="shared" si="1"/>
        <v>וילון מקלחת</v>
      </c>
      <c r="H20" s="335"/>
      <c r="I20" s="301">
        <f t="shared" si="2"/>
        <v>0</v>
      </c>
      <c r="J20" s="335"/>
      <c r="K20" s="309"/>
      <c r="L20" s="301">
        <f t="shared" si="0"/>
        <v>10</v>
      </c>
      <c r="M20" s="301" t="str">
        <f t="shared" si="3"/>
        <v>אביזרים</v>
      </c>
      <c r="N20" s="302" t="str">
        <f t="shared" si="4"/>
        <v>וילון מקלחת</v>
      </c>
      <c r="O20" s="303">
        <f t="shared" si="5"/>
        <v>0</v>
      </c>
      <c r="P20" s="301">
        <f t="shared" si="8"/>
        <v>0</v>
      </c>
      <c r="Q20" s="301">
        <f t="shared" si="6"/>
        <v>150</v>
      </c>
      <c r="R20" s="301">
        <f t="shared" si="9"/>
        <v>0</v>
      </c>
      <c r="S20" s="303"/>
      <c r="T20" s="310"/>
    </row>
    <row r="21" spans="1:20" s="307" customFormat="1" x14ac:dyDescent="0.2">
      <c r="A21" s="339">
        <v>11</v>
      </c>
      <c r="B21" s="339" t="s">
        <v>40</v>
      </c>
      <c r="C21" s="339" t="s">
        <v>96</v>
      </c>
      <c r="D21" s="345" t="s">
        <v>98</v>
      </c>
      <c r="E21" s="339">
        <v>300</v>
      </c>
      <c r="F21" s="308"/>
      <c r="G21" s="290" t="str">
        <f t="shared" si="1"/>
        <v>ידיות אחיזה</v>
      </c>
      <c r="H21" s="335"/>
      <c r="I21" s="301">
        <f t="shared" si="2"/>
        <v>0</v>
      </c>
      <c r="J21" s="335"/>
      <c r="K21" s="309"/>
      <c r="L21" s="301">
        <f t="shared" si="0"/>
        <v>11</v>
      </c>
      <c r="M21" s="301" t="str">
        <f t="shared" si="3"/>
        <v>אביזרים</v>
      </c>
      <c r="N21" s="302" t="str">
        <f t="shared" si="4"/>
        <v>ידיות אחיזה</v>
      </c>
      <c r="O21" s="303">
        <f t="shared" si="5"/>
        <v>0</v>
      </c>
      <c r="P21" s="301">
        <f t="shared" si="8"/>
        <v>0</v>
      </c>
      <c r="Q21" s="301">
        <f t="shared" si="6"/>
        <v>300</v>
      </c>
      <c r="R21" s="301">
        <f t="shared" si="9"/>
        <v>0</v>
      </c>
      <c r="S21" s="303"/>
      <c r="T21" s="310"/>
    </row>
    <row r="22" spans="1:20" s="307" customFormat="1" x14ac:dyDescent="0.2">
      <c r="A22" s="339">
        <v>12</v>
      </c>
      <c r="B22" s="339" t="s">
        <v>40</v>
      </c>
      <c r="C22" s="339" t="s">
        <v>99</v>
      </c>
      <c r="D22" s="345" t="s">
        <v>100</v>
      </c>
      <c r="E22" s="339">
        <v>200</v>
      </c>
      <c r="F22" s="308"/>
      <c r="G22" s="290" t="str">
        <f t="shared" si="1"/>
        <v>לוח מודעות 80/120</v>
      </c>
      <c r="H22" s="335"/>
      <c r="I22" s="301">
        <f t="shared" si="2"/>
        <v>0</v>
      </c>
      <c r="J22" s="335"/>
      <c r="K22" s="309"/>
      <c r="L22" s="301">
        <f t="shared" si="0"/>
        <v>12</v>
      </c>
      <c r="M22" s="301" t="str">
        <f t="shared" si="3"/>
        <v>אביזרים</v>
      </c>
      <c r="N22" s="302" t="str">
        <f t="shared" si="4"/>
        <v>לוח מודעות 80/120</v>
      </c>
      <c r="O22" s="303">
        <f t="shared" si="5"/>
        <v>0</v>
      </c>
      <c r="P22" s="301">
        <f t="shared" si="8"/>
        <v>0</v>
      </c>
      <c r="Q22" s="301">
        <f t="shared" si="6"/>
        <v>200</v>
      </c>
      <c r="R22" s="301">
        <f t="shared" si="9"/>
        <v>0</v>
      </c>
      <c r="S22" s="303"/>
      <c r="T22" s="310"/>
    </row>
    <row r="23" spans="1:20" s="307" customFormat="1" x14ac:dyDescent="0.2">
      <c r="A23" s="339">
        <v>13</v>
      </c>
      <c r="B23" s="339" t="s">
        <v>40</v>
      </c>
      <c r="C23" s="339" t="s">
        <v>92</v>
      </c>
      <c r="D23" s="345" t="s">
        <v>100</v>
      </c>
      <c r="E23" s="339">
        <v>200</v>
      </c>
      <c r="F23" s="308"/>
      <c r="G23" s="290" t="str">
        <f t="shared" si="1"/>
        <v>לוח מודעות 80/120</v>
      </c>
      <c r="H23" s="335"/>
      <c r="I23" s="301">
        <f t="shared" si="2"/>
        <v>0</v>
      </c>
      <c r="J23" s="335"/>
      <c r="K23" s="309"/>
      <c r="L23" s="301">
        <f t="shared" si="0"/>
        <v>13</v>
      </c>
      <c r="M23" s="301" t="str">
        <f t="shared" si="3"/>
        <v>אביזרים</v>
      </c>
      <c r="N23" s="302" t="str">
        <f t="shared" si="4"/>
        <v>לוח מודעות 80/120</v>
      </c>
      <c r="O23" s="303">
        <f t="shared" si="5"/>
        <v>0</v>
      </c>
      <c r="P23" s="301">
        <f t="shared" si="8"/>
        <v>0</v>
      </c>
      <c r="Q23" s="301">
        <f t="shared" si="6"/>
        <v>200</v>
      </c>
      <c r="R23" s="301">
        <f t="shared" si="9"/>
        <v>0</v>
      </c>
      <c r="S23" s="303"/>
      <c r="T23" s="310"/>
    </row>
    <row r="24" spans="1:20" s="307" customFormat="1" x14ac:dyDescent="0.2">
      <c r="A24" s="339">
        <v>14</v>
      </c>
      <c r="B24" s="339" t="s">
        <v>40</v>
      </c>
      <c r="C24" s="339" t="s">
        <v>101</v>
      </c>
      <c r="D24" s="345" t="s">
        <v>100</v>
      </c>
      <c r="E24" s="339">
        <v>200</v>
      </c>
      <c r="F24" s="308"/>
      <c r="G24" s="290" t="str">
        <f t="shared" si="1"/>
        <v>לוח מודעות 80/120</v>
      </c>
      <c r="H24" s="335"/>
      <c r="I24" s="301">
        <f t="shared" si="2"/>
        <v>0</v>
      </c>
      <c r="J24" s="335"/>
      <c r="K24" s="309"/>
      <c r="L24" s="301">
        <f t="shared" si="0"/>
        <v>14</v>
      </c>
      <c r="M24" s="301" t="str">
        <f t="shared" si="3"/>
        <v>אביזרים</v>
      </c>
      <c r="N24" s="302" t="str">
        <f t="shared" si="4"/>
        <v>לוח מודעות 80/120</v>
      </c>
      <c r="O24" s="303">
        <f t="shared" si="5"/>
        <v>0</v>
      </c>
      <c r="P24" s="301">
        <f t="shared" si="8"/>
        <v>0</v>
      </c>
      <c r="Q24" s="301">
        <f t="shared" si="6"/>
        <v>200</v>
      </c>
      <c r="R24" s="301">
        <f t="shared" si="9"/>
        <v>0</v>
      </c>
      <c r="S24" s="303"/>
      <c r="T24" s="310"/>
    </row>
    <row r="25" spans="1:20" s="307" customFormat="1" x14ac:dyDescent="0.2">
      <c r="A25" s="339">
        <v>15</v>
      </c>
      <c r="B25" s="339" t="s">
        <v>40</v>
      </c>
      <c r="C25" s="339" t="s">
        <v>102</v>
      </c>
      <c r="D25" s="345" t="s">
        <v>100</v>
      </c>
      <c r="E25" s="339">
        <v>200</v>
      </c>
      <c r="F25" s="308"/>
      <c r="G25" s="290" t="str">
        <f t="shared" si="1"/>
        <v>לוח מודעות 80/120</v>
      </c>
      <c r="H25" s="335"/>
      <c r="I25" s="301">
        <f t="shared" si="2"/>
        <v>0</v>
      </c>
      <c r="J25" s="335"/>
      <c r="K25" s="309"/>
      <c r="L25" s="301">
        <f t="shared" si="0"/>
        <v>15</v>
      </c>
      <c r="M25" s="301" t="str">
        <f t="shared" si="3"/>
        <v>אביזרים</v>
      </c>
      <c r="N25" s="302" t="str">
        <f t="shared" si="4"/>
        <v>לוח מודעות 80/120</v>
      </c>
      <c r="O25" s="303">
        <f t="shared" si="5"/>
        <v>0</v>
      </c>
      <c r="P25" s="301">
        <f t="shared" si="8"/>
        <v>0</v>
      </c>
      <c r="Q25" s="301">
        <f t="shared" si="6"/>
        <v>200</v>
      </c>
      <c r="R25" s="301">
        <f t="shared" si="9"/>
        <v>0</v>
      </c>
      <c r="S25" s="303"/>
      <c r="T25" s="310"/>
    </row>
    <row r="26" spans="1:20" s="307" customFormat="1" x14ac:dyDescent="0.2">
      <c r="A26" s="339">
        <v>16</v>
      </c>
      <c r="B26" s="339" t="s">
        <v>40</v>
      </c>
      <c r="C26" s="339" t="s">
        <v>43</v>
      </c>
      <c r="D26" s="345" t="s">
        <v>103</v>
      </c>
      <c r="E26" s="339">
        <v>250</v>
      </c>
      <c r="F26" s="308"/>
      <c r="G26" s="290" t="str">
        <f t="shared" si="1"/>
        <v>מאזני אדם</v>
      </c>
      <c r="H26" s="335"/>
      <c r="I26" s="301">
        <f t="shared" si="2"/>
        <v>0</v>
      </c>
      <c r="J26" s="335"/>
      <c r="K26" s="309"/>
      <c r="L26" s="301">
        <f t="shared" si="0"/>
        <v>16</v>
      </c>
      <c r="M26" s="301" t="str">
        <f t="shared" si="3"/>
        <v>אביזרים</v>
      </c>
      <c r="N26" s="302" t="str">
        <f t="shared" si="4"/>
        <v>מאזני אדם</v>
      </c>
      <c r="O26" s="303">
        <f t="shared" si="5"/>
        <v>0</v>
      </c>
      <c r="P26" s="301">
        <f t="shared" si="8"/>
        <v>0</v>
      </c>
      <c r="Q26" s="301">
        <f t="shared" si="6"/>
        <v>250</v>
      </c>
      <c r="R26" s="301">
        <f t="shared" si="9"/>
        <v>0</v>
      </c>
      <c r="S26" s="303"/>
      <c r="T26" s="310"/>
    </row>
    <row r="27" spans="1:20" s="307" customFormat="1" x14ac:dyDescent="0.2">
      <c r="A27" s="339">
        <v>17</v>
      </c>
      <c r="B27" s="339" t="s">
        <v>40</v>
      </c>
      <c r="C27" s="339" t="s">
        <v>96</v>
      </c>
      <c r="D27" s="345" t="s">
        <v>104</v>
      </c>
      <c r="E27" s="339">
        <v>350</v>
      </c>
      <c r="F27" s="308"/>
      <c r="G27" s="290" t="str">
        <f t="shared" si="1"/>
        <v>מדף לסבונים + סבוניה</v>
      </c>
      <c r="H27" s="335"/>
      <c r="I27" s="301">
        <f t="shared" si="2"/>
        <v>0</v>
      </c>
      <c r="J27" s="335"/>
      <c r="K27" s="309"/>
      <c r="L27" s="301">
        <f t="shared" si="0"/>
        <v>17</v>
      </c>
      <c r="M27" s="301" t="str">
        <f t="shared" si="3"/>
        <v>אביזרים</v>
      </c>
      <c r="N27" s="302" t="str">
        <f t="shared" si="4"/>
        <v>מדף לסבונים + סבוניה</v>
      </c>
      <c r="O27" s="303">
        <f t="shared" si="5"/>
        <v>0</v>
      </c>
      <c r="P27" s="301">
        <f t="shared" si="8"/>
        <v>0</v>
      </c>
      <c r="Q27" s="301">
        <f t="shared" si="6"/>
        <v>350</v>
      </c>
      <c r="R27" s="301">
        <f t="shared" si="9"/>
        <v>0</v>
      </c>
      <c r="S27" s="303"/>
      <c r="T27" s="310"/>
    </row>
    <row r="28" spans="1:20" s="307" customFormat="1" x14ac:dyDescent="0.2">
      <c r="A28" s="339">
        <v>18</v>
      </c>
      <c r="B28" s="339" t="s">
        <v>40</v>
      </c>
      <c r="C28" s="339" t="s">
        <v>86</v>
      </c>
      <c r="D28" s="345" t="s">
        <v>105</v>
      </c>
      <c r="E28" s="339">
        <v>500</v>
      </c>
      <c r="F28" s="308"/>
      <c r="G28" s="290" t="str">
        <f t="shared" si="1"/>
        <v>מושב הגבהה לשירותים</v>
      </c>
      <c r="H28" s="335"/>
      <c r="I28" s="301">
        <f t="shared" si="2"/>
        <v>0</v>
      </c>
      <c r="J28" s="335"/>
      <c r="K28" s="309"/>
      <c r="L28" s="301">
        <f t="shared" si="0"/>
        <v>18</v>
      </c>
      <c r="M28" s="301" t="str">
        <f t="shared" si="3"/>
        <v>אביזרים</v>
      </c>
      <c r="N28" s="302" t="str">
        <f t="shared" si="4"/>
        <v>מושב הגבהה לשירותים</v>
      </c>
      <c r="O28" s="303">
        <f t="shared" si="5"/>
        <v>0</v>
      </c>
      <c r="P28" s="301">
        <f t="shared" si="8"/>
        <v>0</v>
      </c>
      <c r="Q28" s="301">
        <f t="shared" si="6"/>
        <v>500</v>
      </c>
      <c r="R28" s="301">
        <f t="shared" si="9"/>
        <v>0</v>
      </c>
      <c r="S28" s="303"/>
      <c r="T28" s="310"/>
    </row>
    <row r="29" spans="1:20" s="307" customFormat="1" x14ac:dyDescent="0.2">
      <c r="A29" s="339">
        <v>19</v>
      </c>
      <c r="B29" s="339" t="s">
        <v>40</v>
      </c>
      <c r="C29" s="339" t="s">
        <v>43</v>
      </c>
      <c r="D29" s="345" t="s">
        <v>106</v>
      </c>
      <c r="E29" s="339">
        <v>200</v>
      </c>
      <c r="F29" s="308"/>
      <c r="G29" s="290" t="str">
        <f t="shared" si="1"/>
        <v>מזוזות</v>
      </c>
      <c r="H29" s="335"/>
      <c r="I29" s="301">
        <f t="shared" si="2"/>
        <v>0</v>
      </c>
      <c r="J29" s="335"/>
      <c r="K29" s="309"/>
      <c r="L29" s="301">
        <f t="shared" si="0"/>
        <v>19</v>
      </c>
      <c r="M29" s="301" t="str">
        <f t="shared" si="3"/>
        <v>אביזרים</v>
      </c>
      <c r="N29" s="302" t="str">
        <f t="shared" si="4"/>
        <v>מזוזות</v>
      </c>
      <c r="O29" s="303">
        <f t="shared" si="5"/>
        <v>0</v>
      </c>
      <c r="P29" s="301">
        <f t="shared" si="8"/>
        <v>0</v>
      </c>
      <c r="Q29" s="301">
        <f t="shared" si="6"/>
        <v>200</v>
      </c>
      <c r="R29" s="301">
        <f t="shared" si="9"/>
        <v>0</v>
      </c>
      <c r="S29" s="303"/>
      <c r="T29" s="310"/>
    </row>
    <row r="30" spans="1:20" s="307" customFormat="1" ht="28.5" x14ac:dyDescent="0.2">
      <c r="A30" s="339">
        <v>20</v>
      </c>
      <c r="B30" s="339" t="s">
        <v>40</v>
      </c>
      <c r="C30" s="339" t="s">
        <v>102</v>
      </c>
      <c r="D30" s="345" t="s">
        <v>107</v>
      </c>
      <c r="E30" s="339">
        <v>50</v>
      </c>
      <c r="F30" s="308"/>
      <c r="G30" s="290" t="str">
        <f t="shared" si="1"/>
        <v>מיכל לאיסוף מחטים משומשות</v>
      </c>
      <c r="H30" s="335"/>
      <c r="I30" s="301">
        <f t="shared" si="2"/>
        <v>0</v>
      </c>
      <c r="J30" s="335"/>
      <c r="K30" s="309"/>
      <c r="L30" s="301">
        <f t="shared" si="0"/>
        <v>20</v>
      </c>
      <c r="M30" s="301" t="str">
        <f t="shared" si="3"/>
        <v>אביזרים</v>
      </c>
      <c r="N30" s="302" t="str">
        <f t="shared" si="4"/>
        <v>מיכל לאיסוף מחטים משומשות</v>
      </c>
      <c r="O30" s="303">
        <f t="shared" si="5"/>
        <v>0</v>
      </c>
      <c r="P30" s="301">
        <f t="shared" si="8"/>
        <v>0</v>
      </c>
      <c r="Q30" s="301">
        <f t="shared" si="6"/>
        <v>50</v>
      </c>
      <c r="R30" s="301">
        <f t="shared" si="9"/>
        <v>0</v>
      </c>
      <c r="S30" s="303"/>
      <c r="T30" s="310"/>
    </row>
    <row r="31" spans="1:20" s="307" customFormat="1" x14ac:dyDescent="0.2">
      <c r="A31" s="339">
        <v>21</v>
      </c>
      <c r="B31" s="339" t="s">
        <v>40</v>
      </c>
      <c r="C31" s="339" t="s">
        <v>102</v>
      </c>
      <c r="D31" s="345" t="s">
        <v>108</v>
      </c>
      <c r="E31" s="339">
        <v>150</v>
      </c>
      <c r="F31" s="308"/>
      <c r="G31" s="290" t="str">
        <f t="shared" si="1"/>
        <v>מתקן לגלילי נייר חד פעמי</v>
      </c>
      <c r="H31" s="335"/>
      <c r="I31" s="301">
        <f t="shared" si="2"/>
        <v>0</v>
      </c>
      <c r="J31" s="335"/>
      <c r="K31" s="309"/>
      <c r="L31" s="301">
        <f t="shared" si="0"/>
        <v>21</v>
      </c>
      <c r="M31" s="301" t="str">
        <f t="shared" si="3"/>
        <v>אביזרים</v>
      </c>
      <c r="N31" s="302" t="str">
        <f t="shared" si="4"/>
        <v>מתקן לגלילי נייר חד פעמי</v>
      </c>
      <c r="O31" s="303">
        <f t="shared" si="5"/>
        <v>0</v>
      </c>
      <c r="P31" s="301">
        <f t="shared" si="8"/>
        <v>0</v>
      </c>
      <c r="Q31" s="301">
        <f t="shared" si="6"/>
        <v>150</v>
      </c>
      <c r="R31" s="301">
        <f t="shared" si="9"/>
        <v>0</v>
      </c>
      <c r="S31" s="303"/>
      <c r="T31" s="310"/>
    </row>
    <row r="32" spans="1:20" s="307" customFormat="1" x14ac:dyDescent="0.2">
      <c r="A32" s="339">
        <v>22</v>
      </c>
      <c r="B32" s="339" t="s">
        <v>40</v>
      </c>
      <c r="C32" s="339" t="s">
        <v>109</v>
      </c>
      <c r="D32" s="345" t="s">
        <v>110</v>
      </c>
      <c r="E32" s="339">
        <v>650</v>
      </c>
      <c r="F32" s="308"/>
      <c r="G32" s="290" t="str">
        <f t="shared" si="1"/>
        <v>סולם</v>
      </c>
      <c r="H32" s="335"/>
      <c r="I32" s="301">
        <f t="shared" si="2"/>
        <v>0</v>
      </c>
      <c r="J32" s="335"/>
      <c r="K32" s="309"/>
      <c r="L32" s="301">
        <f t="shared" si="0"/>
        <v>22</v>
      </c>
      <c r="M32" s="301" t="str">
        <f t="shared" si="3"/>
        <v>אביזרים</v>
      </c>
      <c r="N32" s="302" t="str">
        <f t="shared" si="4"/>
        <v>סולם</v>
      </c>
      <c r="O32" s="303">
        <f t="shared" si="5"/>
        <v>0</v>
      </c>
      <c r="P32" s="301">
        <f t="shared" si="8"/>
        <v>0</v>
      </c>
      <c r="Q32" s="301">
        <f t="shared" si="6"/>
        <v>650</v>
      </c>
      <c r="R32" s="301">
        <f t="shared" si="9"/>
        <v>0</v>
      </c>
      <c r="S32" s="303"/>
      <c r="T32" s="310"/>
    </row>
    <row r="33" spans="1:20" s="307" customFormat="1" x14ac:dyDescent="0.2">
      <c r="A33" s="339">
        <v>23</v>
      </c>
      <c r="B33" s="339" t="s">
        <v>40</v>
      </c>
      <c r="C33" s="339" t="s">
        <v>111</v>
      </c>
      <c r="D33" s="345" t="s">
        <v>112</v>
      </c>
      <c r="E33" s="339">
        <v>150</v>
      </c>
      <c r="F33" s="308"/>
      <c r="G33" s="290" t="str">
        <f t="shared" si="1"/>
        <v>סלי כביסה</v>
      </c>
      <c r="H33" s="335"/>
      <c r="I33" s="301">
        <f t="shared" si="2"/>
        <v>0</v>
      </c>
      <c r="J33" s="335"/>
      <c r="K33" s="309"/>
      <c r="L33" s="301">
        <f t="shared" si="0"/>
        <v>23</v>
      </c>
      <c r="M33" s="301" t="str">
        <f t="shared" si="3"/>
        <v>אביזרים</v>
      </c>
      <c r="N33" s="302" t="str">
        <f t="shared" si="4"/>
        <v>סלי כביסה</v>
      </c>
      <c r="O33" s="303">
        <f t="shared" si="5"/>
        <v>0</v>
      </c>
      <c r="P33" s="301">
        <f t="shared" si="8"/>
        <v>0</v>
      </c>
      <c r="Q33" s="301">
        <f t="shared" si="6"/>
        <v>150</v>
      </c>
      <c r="R33" s="301">
        <f t="shared" si="9"/>
        <v>0</v>
      </c>
      <c r="S33" s="303"/>
      <c r="T33" s="310"/>
    </row>
    <row r="34" spans="1:20" s="307" customFormat="1" ht="28.5" x14ac:dyDescent="0.2">
      <c r="A34" s="339">
        <v>24</v>
      </c>
      <c r="B34" s="339" t="s">
        <v>40</v>
      </c>
      <c r="C34" s="339" t="s">
        <v>101</v>
      </c>
      <c r="D34" s="345" t="s">
        <v>113</v>
      </c>
      <c r="E34" s="339">
        <v>30</v>
      </c>
      <c r="F34" s="308"/>
      <c r="G34" s="290" t="str">
        <f t="shared" si="1"/>
        <v>סלסלות אישיות לעבודות הקשישים</v>
      </c>
      <c r="H34" s="335"/>
      <c r="I34" s="301">
        <f t="shared" si="2"/>
        <v>0</v>
      </c>
      <c r="J34" s="335"/>
      <c r="K34" s="309"/>
      <c r="L34" s="301">
        <f t="shared" si="0"/>
        <v>24</v>
      </c>
      <c r="M34" s="301" t="str">
        <f t="shared" si="3"/>
        <v>אביזרים</v>
      </c>
      <c r="N34" s="302" t="str">
        <f t="shared" si="4"/>
        <v>סלסלות אישיות לעבודות הקשישים</v>
      </c>
      <c r="O34" s="303">
        <f t="shared" si="5"/>
        <v>0</v>
      </c>
      <c r="P34" s="301">
        <f t="shared" si="8"/>
        <v>0</v>
      </c>
      <c r="Q34" s="301">
        <f t="shared" si="6"/>
        <v>30</v>
      </c>
      <c r="R34" s="301">
        <f t="shared" si="9"/>
        <v>0</v>
      </c>
      <c r="S34" s="303"/>
      <c r="T34" s="310"/>
    </row>
    <row r="35" spans="1:20" s="307" customFormat="1" x14ac:dyDescent="0.2">
      <c r="A35" s="339">
        <v>25</v>
      </c>
      <c r="B35" s="339" t="s">
        <v>40</v>
      </c>
      <c r="C35" s="339" t="s">
        <v>109</v>
      </c>
      <c r="D35" s="345" t="s">
        <v>114</v>
      </c>
      <c r="E35" s="339">
        <v>750</v>
      </c>
      <c r="F35" s="308"/>
      <c r="G35" s="290" t="str">
        <f t="shared" si="1"/>
        <v>עגלת ניקיון</v>
      </c>
      <c r="H35" s="335"/>
      <c r="I35" s="301">
        <f t="shared" si="2"/>
        <v>0</v>
      </c>
      <c r="J35" s="335"/>
      <c r="K35" s="309"/>
      <c r="L35" s="301">
        <f t="shared" si="0"/>
        <v>25</v>
      </c>
      <c r="M35" s="301" t="str">
        <f t="shared" si="3"/>
        <v>אביזרים</v>
      </c>
      <c r="N35" s="302" t="str">
        <f t="shared" si="4"/>
        <v>עגלת ניקיון</v>
      </c>
      <c r="O35" s="303">
        <f t="shared" si="5"/>
        <v>0</v>
      </c>
      <c r="P35" s="301">
        <f t="shared" si="8"/>
        <v>0</v>
      </c>
      <c r="Q35" s="301">
        <f t="shared" si="6"/>
        <v>750</v>
      </c>
      <c r="R35" s="301">
        <f t="shared" si="9"/>
        <v>0</v>
      </c>
      <c r="S35" s="303"/>
      <c r="T35" s="310"/>
    </row>
    <row r="36" spans="1:20" s="307" customFormat="1" x14ac:dyDescent="0.2">
      <c r="A36" s="339">
        <v>26</v>
      </c>
      <c r="B36" s="339" t="s">
        <v>40</v>
      </c>
      <c r="C36" s="339" t="s">
        <v>109</v>
      </c>
      <c r="D36" s="345" t="s">
        <v>115</v>
      </c>
      <c r="E36" s="339">
        <v>150</v>
      </c>
      <c r="F36" s="308"/>
      <c r="G36" s="290" t="str">
        <f t="shared" si="1"/>
        <v>פח אשפה</v>
      </c>
      <c r="H36" s="335"/>
      <c r="I36" s="301">
        <f t="shared" si="2"/>
        <v>0</v>
      </c>
      <c r="J36" s="335"/>
      <c r="K36" s="309"/>
      <c r="L36" s="301">
        <f t="shared" si="0"/>
        <v>26</v>
      </c>
      <c r="M36" s="301" t="str">
        <f t="shared" si="3"/>
        <v>אביזרים</v>
      </c>
      <c r="N36" s="302" t="str">
        <f t="shared" si="4"/>
        <v>פח אשפה</v>
      </c>
      <c r="O36" s="303">
        <f t="shared" si="5"/>
        <v>0</v>
      </c>
      <c r="P36" s="301">
        <f t="shared" si="8"/>
        <v>0</v>
      </c>
      <c r="Q36" s="301">
        <f t="shared" si="6"/>
        <v>150</v>
      </c>
      <c r="R36" s="301">
        <f t="shared" si="9"/>
        <v>0</v>
      </c>
      <c r="S36" s="303"/>
      <c r="T36" s="310"/>
    </row>
    <row r="37" spans="1:20" s="307" customFormat="1" x14ac:dyDescent="0.2">
      <c r="A37" s="339">
        <v>27</v>
      </c>
      <c r="B37" s="339" t="s">
        <v>40</v>
      </c>
      <c r="C37" s="339" t="s">
        <v>96</v>
      </c>
      <c r="D37" s="345" t="s">
        <v>115</v>
      </c>
      <c r="E37" s="339">
        <v>150</v>
      </c>
      <c r="F37" s="308"/>
      <c r="G37" s="290" t="str">
        <f t="shared" si="1"/>
        <v>פח אשפה</v>
      </c>
      <c r="H37" s="335"/>
      <c r="I37" s="301">
        <f t="shared" si="2"/>
        <v>0</v>
      </c>
      <c r="J37" s="335"/>
      <c r="K37" s="309"/>
      <c r="L37" s="301">
        <f t="shared" si="0"/>
        <v>27</v>
      </c>
      <c r="M37" s="301" t="str">
        <f t="shared" si="3"/>
        <v>אביזרים</v>
      </c>
      <c r="N37" s="302" t="str">
        <f t="shared" si="4"/>
        <v>פח אשפה</v>
      </c>
      <c r="O37" s="303">
        <f t="shared" si="5"/>
        <v>0</v>
      </c>
      <c r="P37" s="301">
        <f t="shared" si="8"/>
        <v>0</v>
      </c>
      <c r="Q37" s="301">
        <f t="shared" si="6"/>
        <v>150</v>
      </c>
      <c r="R37" s="301">
        <f t="shared" si="9"/>
        <v>0</v>
      </c>
      <c r="S37" s="303"/>
      <c r="T37" s="310"/>
    </row>
    <row r="38" spans="1:20" s="307" customFormat="1" x14ac:dyDescent="0.2">
      <c r="A38" s="339">
        <v>28</v>
      </c>
      <c r="B38" s="339" t="s">
        <v>40</v>
      </c>
      <c r="C38" s="339" t="s">
        <v>101</v>
      </c>
      <c r="D38" s="345" t="s">
        <v>115</v>
      </c>
      <c r="E38" s="339">
        <v>150</v>
      </c>
      <c r="F38" s="308"/>
      <c r="G38" s="290" t="str">
        <f t="shared" si="1"/>
        <v>פח אשפה</v>
      </c>
      <c r="H38" s="335"/>
      <c r="I38" s="301">
        <f t="shared" si="2"/>
        <v>0</v>
      </c>
      <c r="J38" s="335"/>
      <c r="K38" s="309"/>
      <c r="L38" s="301">
        <f t="shared" si="0"/>
        <v>28</v>
      </c>
      <c r="M38" s="301" t="str">
        <f t="shared" si="3"/>
        <v>אביזרים</v>
      </c>
      <c r="N38" s="302" t="str">
        <f t="shared" si="4"/>
        <v>פח אשפה</v>
      </c>
      <c r="O38" s="303">
        <f t="shared" si="5"/>
        <v>0</v>
      </c>
      <c r="P38" s="301">
        <f t="shared" si="8"/>
        <v>0</v>
      </c>
      <c r="Q38" s="301">
        <f t="shared" si="6"/>
        <v>150</v>
      </c>
      <c r="R38" s="301">
        <f t="shared" si="9"/>
        <v>0</v>
      </c>
      <c r="S38" s="303"/>
      <c r="T38" s="310"/>
    </row>
    <row r="39" spans="1:20" s="307" customFormat="1" ht="28.5" x14ac:dyDescent="0.2">
      <c r="A39" s="339">
        <v>29</v>
      </c>
      <c r="B39" s="339" t="s">
        <v>40</v>
      </c>
      <c r="C39" s="339" t="s">
        <v>99</v>
      </c>
      <c r="D39" s="345" t="s">
        <v>116</v>
      </c>
      <c r="E39" s="339">
        <v>1000</v>
      </c>
      <c r="F39" s="308"/>
      <c r="G39" s="290" t="str">
        <f t="shared" si="1"/>
        <v>פריטי עיצוב, תמונות, מיכל צמחים וכדו' (תקציב)</v>
      </c>
      <c r="H39" s="335"/>
      <c r="I39" s="301">
        <f t="shared" si="2"/>
        <v>0</v>
      </c>
      <c r="J39" s="335"/>
      <c r="K39" s="309"/>
      <c r="L39" s="301">
        <f t="shared" si="0"/>
        <v>29</v>
      </c>
      <c r="M39" s="301" t="str">
        <f t="shared" si="3"/>
        <v>אביזרים</v>
      </c>
      <c r="N39" s="302" t="str">
        <f t="shared" si="4"/>
        <v>פריטי עיצוב, תמונות, מיכל צמחים וכדו' (תקציב)</v>
      </c>
      <c r="O39" s="303">
        <f t="shared" si="5"/>
        <v>0</v>
      </c>
      <c r="P39" s="301">
        <f t="shared" si="8"/>
        <v>0</v>
      </c>
      <c r="Q39" s="301">
        <f t="shared" si="6"/>
        <v>1000</v>
      </c>
      <c r="R39" s="301">
        <f t="shared" si="9"/>
        <v>0</v>
      </c>
      <c r="S39" s="303"/>
      <c r="T39" s="310"/>
    </row>
    <row r="40" spans="1:20" s="307" customFormat="1" x14ac:dyDescent="0.2">
      <c r="A40" s="339">
        <v>30</v>
      </c>
      <c r="B40" s="339" t="s">
        <v>40</v>
      </c>
      <c r="C40" s="339" t="s">
        <v>96</v>
      </c>
      <c r="D40" s="345" t="s">
        <v>117</v>
      </c>
      <c r="E40" s="339">
        <v>300</v>
      </c>
      <c r="F40" s="308"/>
      <c r="G40" s="290" t="str">
        <f t="shared" si="1"/>
        <v>קולב בגדים</v>
      </c>
      <c r="H40" s="335"/>
      <c r="I40" s="301">
        <f t="shared" si="2"/>
        <v>0</v>
      </c>
      <c r="J40" s="335"/>
      <c r="K40" s="309"/>
      <c r="L40" s="301">
        <f t="shared" si="0"/>
        <v>30</v>
      </c>
      <c r="M40" s="301" t="str">
        <f t="shared" si="3"/>
        <v>אביזרים</v>
      </c>
      <c r="N40" s="302" t="str">
        <f t="shared" si="4"/>
        <v>קולב בגדים</v>
      </c>
      <c r="O40" s="303">
        <f t="shared" si="5"/>
        <v>0</v>
      </c>
      <c r="P40" s="301">
        <f t="shared" si="8"/>
        <v>0</v>
      </c>
      <c r="Q40" s="301">
        <f t="shared" si="6"/>
        <v>300</v>
      </c>
      <c r="R40" s="301">
        <f t="shared" si="9"/>
        <v>0</v>
      </c>
      <c r="S40" s="303"/>
      <c r="T40" s="310"/>
    </row>
    <row r="41" spans="1:20" s="307" customFormat="1" x14ac:dyDescent="0.2">
      <c r="A41" s="339">
        <v>31</v>
      </c>
      <c r="B41" s="339" t="s">
        <v>40</v>
      </c>
      <c r="C41" s="339" t="s">
        <v>102</v>
      </c>
      <c r="D41" s="345" t="s">
        <v>117</v>
      </c>
      <c r="E41" s="339">
        <v>300</v>
      </c>
      <c r="F41" s="308"/>
      <c r="G41" s="290" t="str">
        <f t="shared" si="1"/>
        <v>קולב בגדים</v>
      </c>
      <c r="H41" s="335"/>
      <c r="I41" s="301">
        <f t="shared" si="2"/>
        <v>0</v>
      </c>
      <c r="J41" s="335"/>
      <c r="K41" s="309"/>
      <c r="L41" s="301">
        <f t="shared" si="0"/>
        <v>31</v>
      </c>
      <c r="M41" s="301" t="str">
        <f t="shared" si="3"/>
        <v>אביזרים</v>
      </c>
      <c r="N41" s="302" t="str">
        <f t="shared" si="4"/>
        <v>קולב בגדים</v>
      </c>
      <c r="O41" s="303">
        <f t="shared" si="5"/>
        <v>0</v>
      </c>
      <c r="P41" s="301">
        <f t="shared" si="8"/>
        <v>0</v>
      </c>
      <c r="Q41" s="301">
        <f t="shared" si="6"/>
        <v>300</v>
      </c>
      <c r="R41" s="301">
        <f t="shared" si="9"/>
        <v>0</v>
      </c>
      <c r="S41" s="303"/>
      <c r="T41" s="310"/>
    </row>
    <row r="42" spans="1:20" s="307" customFormat="1" x14ac:dyDescent="0.2">
      <c r="A42" s="339">
        <v>32</v>
      </c>
      <c r="B42" s="339" t="s">
        <v>40</v>
      </c>
      <c r="C42" s="339" t="s">
        <v>111</v>
      </c>
      <c r="D42" s="345" t="s">
        <v>118</v>
      </c>
      <c r="E42" s="339">
        <v>1000</v>
      </c>
      <c r="F42" s="308"/>
      <c r="G42" s="290" t="str">
        <f t="shared" si="1"/>
        <v>קרש גיהוץ + מגהץ</v>
      </c>
      <c r="H42" s="335"/>
      <c r="I42" s="301">
        <f t="shared" si="2"/>
        <v>0</v>
      </c>
      <c r="J42" s="335"/>
      <c r="K42" s="309"/>
      <c r="L42" s="301">
        <f t="shared" ref="L42:L73" si="10">A42</f>
        <v>32</v>
      </c>
      <c r="M42" s="301" t="str">
        <f t="shared" si="3"/>
        <v>אביזרים</v>
      </c>
      <c r="N42" s="302" t="str">
        <f t="shared" si="4"/>
        <v>קרש גיהוץ + מגהץ</v>
      </c>
      <c r="O42" s="303">
        <f t="shared" si="5"/>
        <v>0</v>
      </c>
      <c r="P42" s="301">
        <f t="shared" si="8"/>
        <v>0</v>
      </c>
      <c r="Q42" s="301">
        <f t="shared" si="6"/>
        <v>1000</v>
      </c>
      <c r="R42" s="301">
        <f t="shared" si="9"/>
        <v>0</v>
      </c>
      <c r="S42" s="303"/>
      <c r="T42" s="310"/>
    </row>
    <row r="43" spans="1:20" s="307" customFormat="1" x14ac:dyDescent="0.2">
      <c r="A43" s="339">
        <v>33</v>
      </c>
      <c r="B43" s="339" t="s">
        <v>40</v>
      </c>
      <c r="C43" s="339" t="s">
        <v>96</v>
      </c>
      <c r="D43" s="345" t="s">
        <v>119</v>
      </c>
      <c r="E43" s="339">
        <v>200</v>
      </c>
      <c r="F43" s="308"/>
      <c r="G43" s="290" t="str">
        <f t="shared" ref="G43:G74" si="11">D43</f>
        <v>שטיח למניעת החלקה</v>
      </c>
      <c r="H43" s="335"/>
      <c r="I43" s="301">
        <f t="shared" ref="I43:I74" si="12">H43*E43</f>
        <v>0</v>
      </c>
      <c r="J43" s="335"/>
      <c r="K43" s="309"/>
      <c r="L43" s="301">
        <f t="shared" si="10"/>
        <v>33</v>
      </c>
      <c r="M43" s="301" t="str">
        <f t="shared" ref="M43:M74" si="13">B43</f>
        <v>אביזרים</v>
      </c>
      <c r="N43" s="302" t="str">
        <f t="shared" ref="N43:N74" si="14">D43</f>
        <v>שטיח למניעת החלקה</v>
      </c>
      <c r="O43" s="303">
        <f t="shared" ref="O43:O74" si="15">H43</f>
        <v>0</v>
      </c>
      <c r="P43" s="301">
        <f t="shared" si="8"/>
        <v>0</v>
      </c>
      <c r="Q43" s="301">
        <f t="shared" ref="Q43:Q74" si="16">E43</f>
        <v>200</v>
      </c>
      <c r="R43" s="301">
        <f t="shared" si="9"/>
        <v>0</v>
      </c>
      <c r="S43" s="303"/>
      <c r="T43" s="310"/>
    </row>
    <row r="44" spans="1:20" s="307" customFormat="1" ht="28.5" x14ac:dyDescent="0.2">
      <c r="A44" s="339">
        <v>34</v>
      </c>
      <c r="B44" s="339" t="s">
        <v>40</v>
      </c>
      <c r="C44" s="339" t="s">
        <v>43</v>
      </c>
      <c r="D44" s="345" t="s">
        <v>120</v>
      </c>
      <c r="E44" s="339">
        <v>8000</v>
      </c>
      <c r="F44" s="308"/>
      <c r="G44" s="290" t="str">
        <f t="shared" si="11"/>
        <v>שילוט חיצוני לבית האבות (תקציב)</v>
      </c>
      <c r="H44" s="335"/>
      <c r="I44" s="301">
        <f t="shared" si="12"/>
        <v>0</v>
      </c>
      <c r="J44" s="335"/>
      <c r="K44" s="309"/>
      <c r="L44" s="301">
        <f t="shared" si="10"/>
        <v>34</v>
      </c>
      <c r="M44" s="301" t="str">
        <f t="shared" si="13"/>
        <v>אביזרים</v>
      </c>
      <c r="N44" s="302" t="str">
        <f t="shared" si="14"/>
        <v>שילוט חיצוני לבית האבות (תקציב)</v>
      </c>
      <c r="O44" s="303">
        <f t="shared" si="15"/>
        <v>0</v>
      </c>
      <c r="P44" s="301">
        <f t="shared" si="8"/>
        <v>0</v>
      </c>
      <c r="Q44" s="301">
        <f t="shared" si="16"/>
        <v>8000</v>
      </c>
      <c r="R44" s="301">
        <f t="shared" si="9"/>
        <v>0</v>
      </c>
      <c r="S44" s="303"/>
      <c r="T44" s="310"/>
    </row>
    <row r="45" spans="1:20" s="307" customFormat="1" x14ac:dyDescent="0.2">
      <c r="A45" s="339">
        <v>35</v>
      </c>
      <c r="B45" s="339" t="s">
        <v>40</v>
      </c>
      <c r="C45" s="339" t="s">
        <v>43</v>
      </c>
      <c r="D45" s="345" t="s">
        <v>121</v>
      </c>
      <c r="E45" s="339">
        <v>900</v>
      </c>
      <c r="F45" s="308"/>
      <c r="G45" s="290" t="str">
        <f t="shared" si="11"/>
        <v>שעון נוכחות</v>
      </c>
      <c r="H45" s="335"/>
      <c r="I45" s="301">
        <f t="shared" si="12"/>
        <v>0</v>
      </c>
      <c r="J45" s="335"/>
      <c r="K45" s="309"/>
      <c r="L45" s="301">
        <f t="shared" si="10"/>
        <v>35</v>
      </c>
      <c r="M45" s="301" t="str">
        <f t="shared" si="13"/>
        <v>אביזרים</v>
      </c>
      <c r="N45" s="302" t="str">
        <f t="shared" si="14"/>
        <v>שעון נוכחות</v>
      </c>
      <c r="O45" s="303">
        <f t="shared" si="15"/>
        <v>0</v>
      </c>
      <c r="P45" s="301">
        <f t="shared" si="8"/>
        <v>0</v>
      </c>
      <c r="Q45" s="301">
        <f t="shared" si="16"/>
        <v>900</v>
      </c>
      <c r="R45" s="301">
        <f t="shared" si="9"/>
        <v>0</v>
      </c>
      <c r="S45" s="303"/>
      <c r="T45" s="310"/>
    </row>
    <row r="46" spans="1:20" s="307" customFormat="1" x14ac:dyDescent="0.2">
      <c r="A46" s="339">
        <v>36</v>
      </c>
      <c r="B46" s="339" t="s">
        <v>40</v>
      </c>
      <c r="C46" s="339" t="s">
        <v>43</v>
      </c>
      <c r="D46" s="345" t="s">
        <v>122</v>
      </c>
      <c r="E46" s="339">
        <v>150</v>
      </c>
      <c r="F46" s="308"/>
      <c r="G46" s="290" t="str">
        <f t="shared" si="11"/>
        <v>שעון קיר</v>
      </c>
      <c r="H46" s="335"/>
      <c r="I46" s="301">
        <f t="shared" si="12"/>
        <v>0</v>
      </c>
      <c r="J46" s="335"/>
      <c r="K46" s="309"/>
      <c r="L46" s="301">
        <f t="shared" si="10"/>
        <v>36</v>
      </c>
      <c r="M46" s="301" t="str">
        <f t="shared" si="13"/>
        <v>אביזרים</v>
      </c>
      <c r="N46" s="302" t="str">
        <f t="shared" si="14"/>
        <v>שעון קיר</v>
      </c>
      <c r="O46" s="303">
        <f t="shared" si="15"/>
        <v>0</v>
      </c>
      <c r="P46" s="301">
        <f t="shared" si="8"/>
        <v>0</v>
      </c>
      <c r="Q46" s="301">
        <f t="shared" si="16"/>
        <v>150</v>
      </c>
      <c r="R46" s="301">
        <f t="shared" si="9"/>
        <v>0</v>
      </c>
      <c r="S46" s="303"/>
      <c r="T46" s="310"/>
    </row>
    <row r="47" spans="1:20" s="307" customFormat="1" ht="28.5" x14ac:dyDescent="0.2">
      <c r="A47" s="339">
        <v>37</v>
      </c>
      <c r="B47" s="339" t="s">
        <v>40</v>
      </c>
      <c r="C47" s="339" t="s">
        <v>43</v>
      </c>
      <c r="D47" s="345" t="s">
        <v>123</v>
      </c>
      <c r="E47" s="339">
        <v>2200</v>
      </c>
      <c r="F47" s="308"/>
      <c r="G47" s="290" t="str">
        <f t="shared" si="11"/>
        <v>תמונות וקישוטי קיר (תקציב)</v>
      </c>
      <c r="H47" s="335"/>
      <c r="I47" s="301">
        <f t="shared" si="12"/>
        <v>0</v>
      </c>
      <c r="J47" s="335"/>
      <c r="K47" s="309"/>
      <c r="L47" s="301">
        <f t="shared" si="10"/>
        <v>37</v>
      </c>
      <c r="M47" s="301" t="str">
        <f t="shared" si="13"/>
        <v>אביזרים</v>
      </c>
      <c r="N47" s="302" t="str">
        <f t="shared" si="14"/>
        <v>תמונות וקישוטי קיר (תקציב)</v>
      </c>
      <c r="O47" s="303">
        <f t="shared" si="15"/>
        <v>0</v>
      </c>
      <c r="P47" s="301">
        <f t="shared" si="8"/>
        <v>0</v>
      </c>
      <c r="Q47" s="301">
        <f t="shared" si="16"/>
        <v>2200</v>
      </c>
      <c r="R47" s="301">
        <f t="shared" si="9"/>
        <v>0</v>
      </c>
      <c r="S47" s="303"/>
      <c r="T47" s="310"/>
    </row>
    <row r="48" spans="1:20" s="307" customFormat="1" ht="28.5" x14ac:dyDescent="0.2">
      <c r="A48" s="339">
        <v>38</v>
      </c>
      <c r="B48" s="339" t="s">
        <v>41</v>
      </c>
      <c r="C48" s="339" t="s">
        <v>41</v>
      </c>
      <c r="D48" s="345" t="s">
        <v>124</v>
      </c>
      <c r="E48" s="339">
        <v>1000</v>
      </c>
      <c r="F48" s="308"/>
      <c r="G48" s="290" t="str">
        <f t="shared" si="11"/>
        <v>ארון איחסון (רוחב 80-100 ס"מ)</v>
      </c>
      <c r="H48" s="335"/>
      <c r="I48" s="301">
        <f t="shared" si="12"/>
        <v>0</v>
      </c>
      <c r="J48" s="335"/>
      <c r="K48" s="309"/>
      <c r="L48" s="301">
        <f t="shared" si="10"/>
        <v>38</v>
      </c>
      <c r="M48" s="301" t="str">
        <f t="shared" si="13"/>
        <v>מספרה/טיפוח חן</v>
      </c>
      <c r="N48" s="302" t="str">
        <f t="shared" si="14"/>
        <v>ארון איחסון (רוחב 80-100 ס"מ)</v>
      </c>
      <c r="O48" s="303">
        <f t="shared" si="15"/>
        <v>0</v>
      </c>
      <c r="P48" s="301">
        <f t="shared" si="8"/>
        <v>0</v>
      </c>
      <c r="Q48" s="301">
        <f t="shared" si="16"/>
        <v>1000</v>
      </c>
      <c r="R48" s="301">
        <f t="shared" si="9"/>
        <v>0</v>
      </c>
      <c r="S48" s="303"/>
      <c r="T48" s="310"/>
    </row>
    <row r="49" spans="1:20" s="307" customFormat="1" ht="28.5" x14ac:dyDescent="0.2">
      <c r="A49" s="339">
        <v>39</v>
      </c>
      <c r="B49" s="339" t="s">
        <v>41</v>
      </c>
      <c r="C49" s="339" t="s">
        <v>41</v>
      </c>
      <c r="D49" s="345" t="s">
        <v>125</v>
      </c>
      <c r="E49" s="339">
        <v>2500</v>
      </c>
      <c r="F49" s="308"/>
      <c r="G49" s="290" t="str">
        <f t="shared" si="11"/>
        <v>ארון תחתון+כיור+ברז+משטח</v>
      </c>
      <c r="H49" s="335"/>
      <c r="I49" s="301">
        <f t="shared" si="12"/>
        <v>0</v>
      </c>
      <c r="J49" s="335"/>
      <c r="K49" s="309"/>
      <c r="L49" s="301">
        <f t="shared" si="10"/>
        <v>39</v>
      </c>
      <c r="M49" s="301" t="str">
        <f t="shared" si="13"/>
        <v>מספרה/טיפוח חן</v>
      </c>
      <c r="N49" s="302" t="str">
        <f t="shared" si="14"/>
        <v>ארון תחתון+כיור+ברז+משטח</v>
      </c>
      <c r="O49" s="303">
        <f t="shared" si="15"/>
        <v>0</v>
      </c>
      <c r="P49" s="301">
        <f t="shared" si="8"/>
        <v>0</v>
      </c>
      <c r="Q49" s="301">
        <f t="shared" si="16"/>
        <v>2500</v>
      </c>
      <c r="R49" s="301">
        <f t="shared" si="9"/>
        <v>0</v>
      </c>
      <c r="S49" s="303"/>
      <c r="T49" s="310"/>
    </row>
    <row r="50" spans="1:20" s="307" customFormat="1" x14ac:dyDescent="0.2">
      <c r="A50" s="339">
        <v>40</v>
      </c>
      <c r="B50" s="339" t="s">
        <v>41</v>
      </c>
      <c r="C50" s="339" t="s">
        <v>41</v>
      </c>
      <c r="D50" s="345" t="s">
        <v>126</v>
      </c>
      <c r="E50" s="339">
        <v>2000</v>
      </c>
      <c r="F50" s="308"/>
      <c r="G50" s="290" t="str">
        <f t="shared" si="11"/>
        <v>דלפק עבודה למספרה</v>
      </c>
      <c r="H50" s="335"/>
      <c r="I50" s="301">
        <f t="shared" si="12"/>
        <v>0</v>
      </c>
      <c r="J50" s="335"/>
      <c r="K50" s="309"/>
      <c r="L50" s="301">
        <f t="shared" si="10"/>
        <v>40</v>
      </c>
      <c r="M50" s="301" t="str">
        <f t="shared" si="13"/>
        <v>מספרה/טיפוח חן</v>
      </c>
      <c r="N50" s="302" t="str">
        <f t="shared" si="14"/>
        <v>דלפק עבודה למספרה</v>
      </c>
      <c r="O50" s="303">
        <f t="shared" si="15"/>
        <v>0</v>
      </c>
      <c r="P50" s="301">
        <f t="shared" si="8"/>
        <v>0</v>
      </c>
      <c r="Q50" s="301">
        <f t="shared" si="16"/>
        <v>2000</v>
      </c>
      <c r="R50" s="301">
        <f t="shared" si="9"/>
        <v>0</v>
      </c>
      <c r="S50" s="303"/>
      <c r="T50" s="310"/>
    </row>
    <row r="51" spans="1:20" s="307" customFormat="1" x14ac:dyDescent="0.2">
      <c r="A51" s="339">
        <v>41</v>
      </c>
      <c r="B51" s="339" t="s">
        <v>41</v>
      </c>
      <c r="C51" s="339" t="s">
        <v>41</v>
      </c>
      <c r="D51" s="345" t="s">
        <v>127</v>
      </c>
      <c r="E51" s="339">
        <v>1500</v>
      </c>
      <c r="F51" s="308"/>
      <c r="G51" s="290" t="str">
        <f t="shared" si="11"/>
        <v>כיסא טיפולים</v>
      </c>
      <c r="H51" s="335"/>
      <c r="I51" s="301">
        <f t="shared" si="12"/>
        <v>0</v>
      </c>
      <c r="J51" s="335"/>
      <c r="K51" s="309"/>
      <c r="L51" s="301">
        <f t="shared" si="10"/>
        <v>41</v>
      </c>
      <c r="M51" s="301" t="str">
        <f t="shared" si="13"/>
        <v>מספרה/טיפוח חן</v>
      </c>
      <c r="N51" s="302" t="str">
        <f t="shared" si="14"/>
        <v>כיסא טיפולים</v>
      </c>
      <c r="O51" s="303">
        <f t="shared" si="15"/>
        <v>0</v>
      </c>
      <c r="P51" s="301">
        <f t="shared" si="8"/>
        <v>0</v>
      </c>
      <c r="Q51" s="301">
        <f t="shared" si="16"/>
        <v>1500</v>
      </c>
      <c r="R51" s="301">
        <f t="shared" si="9"/>
        <v>0</v>
      </c>
      <c r="S51" s="303"/>
      <c r="T51" s="310"/>
    </row>
    <row r="52" spans="1:20" s="307" customFormat="1" x14ac:dyDescent="0.2">
      <c r="A52" s="339">
        <v>42</v>
      </c>
      <c r="B52" s="339" t="s">
        <v>41</v>
      </c>
      <c r="C52" s="339" t="s">
        <v>41</v>
      </c>
      <c r="D52" s="345" t="s">
        <v>128</v>
      </c>
      <c r="E52" s="339">
        <v>1600</v>
      </c>
      <c r="F52" s="308"/>
      <c r="G52" s="290" t="str">
        <f t="shared" si="11"/>
        <v>כיסא לייבוש + הדום</v>
      </c>
      <c r="H52" s="335"/>
      <c r="I52" s="301">
        <f t="shared" si="12"/>
        <v>0</v>
      </c>
      <c r="J52" s="335"/>
      <c r="K52" s="309"/>
      <c r="L52" s="301">
        <f t="shared" si="10"/>
        <v>42</v>
      </c>
      <c r="M52" s="301" t="str">
        <f t="shared" si="13"/>
        <v>מספרה/טיפוח חן</v>
      </c>
      <c r="N52" s="302" t="str">
        <f t="shared" si="14"/>
        <v>כיסא לייבוש + הדום</v>
      </c>
      <c r="O52" s="303">
        <f t="shared" si="15"/>
        <v>0</v>
      </c>
      <c r="P52" s="301">
        <f t="shared" si="8"/>
        <v>0</v>
      </c>
      <c r="Q52" s="301">
        <f t="shared" si="16"/>
        <v>1600</v>
      </c>
      <c r="R52" s="301">
        <f t="shared" si="9"/>
        <v>0</v>
      </c>
      <c r="S52" s="303"/>
      <c r="T52" s="310"/>
    </row>
    <row r="53" spans="1:20" s="307" customFormat="1" x14ac:dyDescent="0.2">
      <c r="A53" s="339">
        <v>43</v>
      </c>
      <c r="B53" s="339" t="s">
        <v>41</v>
      </c>
      <c r="C53" s="339" t="s">
        <v>41</v>
      </c>
      <c r="D53" s="345" t="s">
        <v>129</v>
      </c>
      <c r="E53" s="339">
        <v>2950</v>
      </c>
      <c r="F53" s="308"/>
      <c r="G53" s="290" t="str">
        <f t="shared" si="11"/>
        <v>כיסא מספרה</v>
      </c>
      <c r="H53" s="335"/>
      <c r="I53" s="301">
        <f t="shared" si="12"/>
        <v>0</v>
      </c>
      <c r="J53" s="335"/>
      <c r="K53" s="309"/>
      <c r="L53" s="301">
        <f t="shared" si="10"/>
        <v>43</v>
      </c>
      <c r="M53" s="301" t="str">
        <f t="shared" si="13"/>
        <v>מספרה/טיפוח חן</v>
      </c>
      <c r="N53" s="302" t="str">
        <f t="shared" si="14"/>
        <v>כיסא מספרה</v>
      </c>
      <c r="O53" s="303">
        <f t="shared" si="15"/>
        <v>0</v>
      </c>
      <c r="P53" s="301">
        <f t="shared" si="8"/>
        <v>0</v>
      </c>
      <c r="Q53" s="301">
        <f t="shared" si="16"/>
        <v>2950</v>
      </c>
      <c r="R53" s="301">
        <f t="shared" si="9"/>
        <v>0</v>
      </c>
      <c r="S53" s="303"/>
      <c r="T53" s="310"/>
    </row>
    <row r="54" spans="1:20" s="307" customFormat="1" x14ac:dyDescent="0.2">
      <c r="A54" s="339">
        <v>44</v>
      </c>
      <c r="B54" s="339" t="s">
        <v>41</v>
      </c>
      <c r="C54" s="339" t="s">
        <v>41</v>
      </c>
      <c r="D54" s="345" t="s">
        <v>130</v>
      </c>
      <c r="E54" s="339">
        <v>450</v>
      </c>
      <c r="F54" s="308"/>
      <c r="G54" s="290" t="str">
        <f t="shared" si="11"/>
        <v>כיסא פעילות/עובד</v>
      </c>
      <c r="H54" s="335"/>
      <c r="I54" s="301">
        <f t="shared" si="12"/>
        <v>0</v>
      </c>
      <c r="J54" s="335"/>
      <c r="K54" s="309"/>
      <c r="L54" s="301">
        <f t="shared" si="10"/>
        <v>44</v>
      </c>
      <c r="M54" s="301" t="str">
        <f t="shared" si="13"/>
        <v>מספרה/טיפוח חן</v>
      </c>
      <c r="N54" s="302" t="str">
        <f t="shared" si="14"/>
        <v>כיסא פעילות/עובד</v>
      </c>
      <c r="O54" s="303">
        <f t="shared" si="15"/>
        <v>0</v>
      </c>
      <c r="P54" s="301">
        <f t="shared" si="8"/>
        <v>0</v>
      </c>
      <c r="Q54" s="301">
        <f t="shared" si="16"/>
        <v>450</v>
      </c>
      <c r="R54" s="301">
        <f t="shared" si="9"/>
        <v>0</v>
      </c>
      <c r="S54" s="303"/>
      <c r="T54" s="310"/>
    </row>
    <row r="55" spans="1:20" s="307" customFormat="1" x14ac:dyDescent="0.2">
      <c r="A55" s="339">
        <v>45</v>
      </c>
      <c r="B55" s="339" t="s">
        <v>41</v>
      </c>
      <c r="C55" s="339" t="s">
        <v>41</v>
      </c>
      <c r="D55" s="345" t="s">
        <v>131</v>
      </c>
      <c r="E55" s="339">
        <v>2500</v>
      </c>
      <c r="F55" s="308"/>
      <c r="G55" s="290" t="str">
        <f t="shared" si="11"/>
        <v>כיסא+כיור חפיפה</v>
      </c>
      <c r="H55" s="335"/>
      <c r="I55" s="301">
        <f t="shared" si="12"/>
        <v>0</v>
      </c>
      <c r="J55" s="335"/>
      <c r="K55" s="309"/>
      <c r="L55" s="301">
        <f t="shared" si="10"/>
        <v>45</v>
      </c>
      <c r="M55" s="301" t="str">
        <f t="shared" si="13"/>
        <v>מספרה/טיפוח חן</v>
      </c>
      <c r="N55" s="302" t="str">
        <f t="shared" si="14"/>
        <v>כיסא+כיור חפיפה</v>
      </c>
      <c r="O55" s="303">
        <f t="shared" si="15"/>
        <v>0</v>
      </c>
      <c r="P55" s="301">
        <f t="shared" si="8"/>
        <v>0</v>
      </c>
      <c r="Q55" s="301">
        <f t="shared" si="16"/>
        <v>2500</v>
      </c>
      <c r="R55" s="301">
        <f t="shared" si="9"/>
        <v>0</v>
      </c>
      <c r="S55" s="303"/>
      <c r="T55" s="310"/>
    </row>
    <row r="56" spans="1:20" s="307" customFormat="1" x14ac:dyDescent="0.2">
      <c r="A56" s="339">
        <v>46</v>
      </c>
      <c r="B56" s="339" t="s">
        <v>41</v>
      </c>
      <c r="C56" s="339" t="s">
        <v>41</v>
      </c>
      <c r="D56" s="345" t="s">
        <v>132</v>
      </c>
      <c r="E56" s="339">
        <v>500</v>
      </c>
      <c r="F56" s="308"/>
      <c r="G56" s="290" t="str">
        <f t="shared" si="11"/>
        <v>מייבש שיער מקצועי</v>
      </c>
      <c r="H56" s="335"/>
      <c r="I56" s="301">
        <f t="shared" si="12"/>
        <v>0</v>
      </c>
      <c r="J56" s="335"/>
      <c r="K56" s="309"/>
      <c r="L56" s="301">
        <f t="shared" si="10"/>
        <v>46</v>
      </c>
      <c r="M56" s="301" t="str">
        <f t="shared" si="13"/>
        <v>מספרה/טיפוח חן</v>
      </c>
      <c r="N56" s="302" t="str">
        <f t="shared" si="14"/>
        <v>מייבש שיער מקצועי</v>
      </c>
      <c r="O56" s="303">
        <f t="shared" si="15"/>
        <v>0</v>
      </c>
      <c r="P56" s="301">
        <f t="shared" si="8"/>
        <v>0</v>
      </c>
      <c r="Q56" s="301">
        <f t="shared" si="16"/>
        <v>500</v>
      </c>
      <c r="R56" s="301">
        <f t="shared" si="9"/>
        <v>0</v>
      </c>
      <c r="S56" s="303"/>
      <c r="T56" s="310"/>
    </row>
    <row r="57" spans="1:20" s="307" customFormat="1" x14ac:dyDescent="0.2">
      <c r="A57" s="339">
        <v>47</v>
      </c>
      <c r="B57" s="339" t="s">
        <v>41</v>
      </c>
      <c r="C57" s="339" t="s">
        <v>41</v>
      </c>
      <c r="D57" s="345" t="s">
        <v>133</v>
      </c>
      <c r="E57" s="339">
        <v>2200</v>
      </c>
      <c r="F57" s="308"/>
      <c r="G57" s="290" t="str">
        <f t="shared" si="11"/>
        <v>מכונת ייבוש</v>
      </c>
      <c r="H57" s="335"/>
      <c r="I57" s="301">
        <f t="shared" si="12"/>
        <v>0</v>
      </c>
      <c r="J57" s="335"/>
      <c r="K57" s="309"/>
      <c r="L57" s="301">
        <f t="shared" si="10"/>
        <v>47</v>
      </c>
      <c r="M57" s="301" t="str">
        <f t="shared" si="13"/>
        <v>מספרה/טיפוח חן</v>
      </c>
      <c r="N57" s="302" t="str">
        <f t="shared" si="14"/>
        <v>מכונת ייבוש</v>
      </c>
      <c r="O57" s="303">
        <f t="shared" si="15"/>
        <v>0</v>
      </c>
      <c r="P57" s="301">
        <f t="shared" si="8"/>
        <v>0</v>
      </c>
      <c r="Q57" s="301">
        <f t="shared" si="16"/>
        <v>2200</v>
      </c>
      <c r="R57" s="301">
        <f t="shared" si="9"/>
        <v>0</v>
      </c>
      <c r="S57" s="303"/>
      <c r="T57" s="310"/>
    </row>
    <row r="58" spans="1:20" s="307" customFormat="1" x14ac:dyDescent="0.2">
      <c r="A58" s="339">
        <v>48</v>
      </c>
      <c r="B58" s="339" t="s">
        <v>41</v>
      </c>
      <c r="C58" s="339" t="s">
        <v>41</v>
      </c>
      <c r="D58" s="345" t="s">
        <v>134</v>
      </c>
      <c r="E58" s="339">
        <v>550</v>
      </c>
      <c r="F58" s="308"/>
      <c r="G58" s="290" t="str">
        <f t="shared" si="11"/>
        <v>מכונת תספורת</v>
      </c>
      <c r="H58" s="335"/>
      <c r="I58" s="301">
        <f t="shared" si="12"/>
        <v>0</v>
      </c>
      <c r="J58" s="335"/>
      <c r="K58" s="309"/>
      <c r="L58" s="301">
        <f t="shared" si="10"/>
        <v>48</v>
      </c>
      <c r="M58" s="301" t="str">
        <f t="shared" si="13"/>
        <v>מספרה/טיפוח חן</v>
      </c>
      <c r="N58" s="302" t="str">
        <f t="shared" si="14"/>
        <v>מכונת תספורת</v>
      </c>
      <c r="O58" s="303">
        <f t="shared" si="15"/>
        <v>0</v>
      </c>
      <c r="P58" s="301">
        <f t="shared" si="8"/>
        <v>0</v>
      </c>
      <c r="Q58" s="301">
        <f t="shared" si="16"/>
        <v>550</v>
      </c>
      <c r="R58" s="301">
        <f t="shared" si="9"/>
        <v>0</v>
      </c>
      <c r="S58" s="303"/>
      <c r="T58" s="310"/>
    </row>
    <row r="59" spans="1:20" s="307" customFormat="1" x14ac:dyDescent="0.2">
      <c r="A59" s="339">
        <v>49</v>
      </c>
      <c r="B59" s="339" t="s">
        <v>41</v>
      </c>
      <c r="C59" s="339" t="s">
        <v>41</v>
      </c>
      <c r="D59" s="345" t="s">
        <v>135</v>
      </c>
      <c r="E59" s="339">
        <v>400</v>
      </c>
      <c r="F59" s="308"/>
      <c r="G59" s="290" t="str">
        <f t="shared" si="11"/>
        <v>מנורה מכוונת</v>
      </c>
      <c r="H59" s="335"/>
      <c r="I59" s="301">
        <f t="shared" si="12"/>
        <v>0</v>
      </c>
      <c r="J59" s="335"/>
      <c r="K59" s="309"/>
      <c r="L59" s="301">
        <f t="shared" si="10"/>
        <v>49</v>
      </c>
      <c r="M59" s="301" t="str">
        <f t="shared" si="13"/>
        <v>מספרה/טיפוח חן</v>
      </c>
      <c r="N59" s="302" t="str">
        <f t="shared" si="14"/>
        <v>מנורה מכוונת</v>
      </c>
      <c r="O59" s="303">
        <f t="shared" si="15"/>
        <v>0</v>
      </c>
      <c r="P59" s="301">
        <f t="shared" si="8"/>
        <v>0</v>
      </c>
      <c r="Q59" s="301">
        <f t="shared" si="16"/>
        <v>400</v>
      </c>
      <c r="R59" s="301">
        <f t="shared" si="9"/>
        <v>0</v>
      </c>
      <c r="S59" s="303"/>
      <c r="T59" s="310"/>
    </row>
    <row r="60" spans="1:20" s="307" customFormat="1" x14ac:dyDescent="0.2">
      <c r="A60" s="339">
        <v>50</v>
      </c>
      <c r="B60" s="339" t="s">
        <v>41</v>
      </c>
      <c r="C60" s="339" t="s">
        <v>41</v>
      </c>
      <c r="D60" s="345" t="s">
        <v>136</v>
      </c>
      <c r="E60" s="339">
        <v>600</v>
      </c>
      <c r="F60" s="308"/>
      <c r="G60" s="290" t="str">
        <f t="shared" si="11"/>
        <v>מראה</v>
      </c>
      <c r="H60" s="335"/>
      <c r="I60" s="301">
        <f t="shared" si="12"/>
        <v>0</v>
      </c>
      <c r="J60" s="335"/>
      <c r="K60" s="309"/>
      <c r="L60" s="301">
        <f t="shared" si="10"/>
        <v>50</v>
      </c>
      <c r="M60" s="301" t="str">
        <f t="shared" si="13"/>
        <v>מספרה/טיפוח חן</v>
      </c>
      <c r="N60" s="302" t="str">
        <f t="shared" si="14"/>
        <v>מראה</v>
      </c>
      <c r="O60" s="303">
        <f t="shared" si="15"/>
        <v>0</v>
      </c>
      <c r="P60" s="301">
        <f t="shared" si="8"/>
        <v>0</v>
      </c>
      <c r="Q60" s="301">
        <f t="shared" si="16"/>
        <v>600</v>
      </c>
      <c r="R60" s="301">
        <f t="shared" si="9"/>
        <v>0</v>
      </c>
      <c r="S60" s="303"/>
      <c r="T60" s="310"/>
    </row>
    <row r="61" spans="1:20" s="307" customFormat="1" x14ac:dyDescent="0.2">
      <c r="A61" s="339">
        <v>51</v>
      </c>
      <c r="B61" s="339" t="s">
        <v>41</v>
      </c>
      <c r="C61" s="339" t="s">
        <v>41</v>
      </c>
      <c r="D61" s="345" t="s">
        <v>137</v>
      </c>
      <c r="E61" s="339">
        <v>300</v>
      </c>
      <c r="F61" s="308"/>
      <c r="G61" s="290" t="str">
        <f t="shared" si="11"/>
        <v>מתלה נייד למגבות</v>
      </c>
      <c r="H61" s="335"/>
      <c r="I61" s="301">
        <f t="shared" si="12"/>
        <v>0</v>
      </c>
      <c r="J61" s="335"/>
      <c r="K61" s="309"/>
      <c r="L61" s="301">
        <f t="shared" si="10"/>
        <v>51</v>
      </c>
      <c r="M61" s="301" t="str">
        <f t="shared" si="13"/>
        <v>מספרה/טיפוח חן</v>
      </c>
      <c r="N61" s="302" t="str">
        <f t="shared" si="14"/>
        <v>מתלה נייד למגבות</v>
      </c>
      <c r="O61" s="303">
        <f t="shared" si="15"/>
        <v>0</v>
      </c>
      <c r="P61" s="301">
        <f t="shared" si="8"/>
        <v>0</v>
      </c>
      <c r="Q61" s="301">
        <f t="shared" si="16"/>
        <v>300</v>
      </c>
      <c r="R61" s="301">
        <f t="shared" si="9"/>
        <v>0</v>
      </c>
      <c r="S61" s="303"/>
      <c r="T61" s="310"/>
    </row>
    <row r="62" spans="1:20" s="307" customFormat="1" x14ac:dyDescent="0.2">
      <c r="A62" s="339">
        <v>52</v>
      </c>
      <c r="B62" s="339" t="s">
        <v>41</v>
      </c>
      <c r="C62" s="339" t="s">
        <v>41</v>
      </c>
      <c r="D62" s="345" t="s">
        <v>138</v>
      </c>
      <c r="E62" s="339">
        <v>900</v>
      </c>
      <c r="F62" s="308"/>
      <c r="G62" s="290" t="str">
        <f t="shared" si="11"/>
        <v xml:space="preserve">סטרליזטור </v>
      </c>
      <c r="H62" s="335"/>
      <c r="I62" s="301">
        <f t="shared" si="12"/>
        <v>0</v>
      </c>
      <c r="J62" s="335"/>
      <c r="K62" s="309"/>
      <c r="L62" s="301">
        <f t="shared" si="10"/>
        <v>52</v>
      </c>
      <c r="M62" s="301" t="str">
        <f t="shared" si="13"/>
        <v>מספרה/טיפוח חן</v>
      </c>
      <c r="N62" s="302" t="str">
        <f t="shared" si="14"/>
        <v xml:space="preserve">סטרליזטור </v>
      </c>
      <c r="O62" s="303">
        <f t="shared" si="15"/>
        <v>0</v>
      </c>
      <c r="P62" s="301">
        <f t="shared" si="8"/>
        <v>0</v>
      </c>
      <c r="Q62" s="301">
        <f t="shared" si="16"/>
        <v>900</v>
      </c>
      <c r="R62" s="301">
        <f t="shared" si="9"/>
        <v>0</v>
      </c>
      <c r="S62" s="303"/>
      <c r="T62" s="310"/>
    </row>
    <row r="63" spans="1:20" s="307" customFormat="1" x14ac:dyDescent="0.2">
      <c r="A63" s="339">
        <v>53</v>
      </c>
      <c r="B63" s="339" t="s">
        <v>41</v>
      </c>
      <c r="C63" s="339" t="s">
        <v>41</v>
      </c>
      <c r="D63" s="345" t="s">
        <v>139</v>
      </c>
      <c r="E63" s="339">
        <v>800</v>
      </c>
      <c r="F63" s="308"/>
      <c r="G63" s="290" t="str">
        <f t="shared" si="11"/>
        <v>עגלת טיפולים</v>
      </c>
      <c r="H63" s="335"/>
      <c r="I63" s="301">
        <f t="shared" si="12"/>
        <v>0</v>
      </c>
      <c r="J63" s="335"/>
      <c r="K63" s="309"/>
      <c r="L63" s="301">
        <f t="shared" si="10"/>
        <v>53</v>
      </c>
      <c r="M63" s="301" t="str">
        <f t="shared" si="13"/>
        <v>מספרה/טיפוח חן</v>
      </c>
      <c r="N63" s="302" t="str">
        <f t="shared" si="14"/>
        <v>עגלת טיפולים</v>
      </c>
      <c r="O63" s="303">
        <f t="shared" si="15"/>
        <v>0</v>
      </c>
      <c r="P63" s="301">
        <f t="shared" si="8"/>
        <v>0</v>
      </c>
      <c r="Q63" s="301">
        <f t="shared" si="16"/>
        <v>800</v>
      </c>
      <c r="R63" s="301">
        <f t="shared" si="9"/>
        <v>0</v>
      </c>
      <c r="S63" s="303"/>
      <c r="T63" s="310"/>
    </row>
    <row r="64" spans="1:20" s="307" customFormat="1" x14ac:dyDescent="0.2">
      <c r="A64" s="339">
        <v>54</v>
      </c>
      <c r="B64" s="339" t="s">
        <v>41</v>
      </c>
      <c r="C64" s="339" t="s">
        <v>41</v>
      </c>
      <c r="D64" s="345" t="s">
        <v>115</v>
      </c>
      <c r="E64" s="339">
        <v>150</v>
      </c>
      <c r="F64" s="308"/>
      <c r="G64" s="290" t="str">
        <f t="shared" si="11"/>
        <v>פח אשפה</v>
      </c>
      <c r="H64" s="335"/>
      <c r="I64" s="301">
        <f t="shared" si="12"/>
        <v>0</v>
      </c>
      <c r="J64" s="335"/>
      <c r="K64" s="309"/>
      <c r="L64" s="301">
        <f t="shared" si="10"/>
        <v>54</v>
      </c>
      <c r="M64" s="301" t="str">
        <f t="shared" si="13"/>
        <v>מספרה/טיפוח חן</v>
      </c>
      <c r="N64" s="302" t="str">
        <f t="shared" si="14"/>
        <v>פח אשפה</v>
      </c>
      <c r="O64" s="303">
        <f t="shared" si="15"/>
        <v>0</v>
      </c>
      <c r="P64" s="301">
        <f t="shared" si="8"/>
        <v>0</v>
      </c>
      <c r="Q64" s="301">
        <f t="shared" si="16"/>
        <v>150</v>
      </c>
      <c r="R64" s="301">
        <f t="shared" si="9"/>
        <v>0</v>
      </c>
      <c r="S64" s="303"/>
      <c r="T64" s="310"/>
    </row>
    <row r="65" spans="1:20" s="307" customFormat="1" x14ac:dyDescent="0.2">
      <c r="A65" s="339">
        <v>55</v>
      </c>
      <c r="B65" s="339" t="s">
        <v>41</v>
      </c>
      <c r="C65" s="339" t="s">
        <v>41</v>
      </c>
      <c r="D65" s="345" t="s">
        <v>117</v>
      </c>
      <c r="E65" s="339">
        <v>300</v>
      </c>
      <c r="F65" s="308"/>
      <c r="G65" s="290" t="str">
        <f t="shared" si="11"/>
        <v>קולב בגדים</v>
      </c>
      <c r="H65" s="335"/>
      <c r="I65" s="301">
        <f t="shared" si="12"/>
        <v>0</v>
      </c>
      <c r="J65" s="335"/>
      <c r="K65" s="309"/>
      <c r="L65" s="301">
        <f t="shared" si="10"/>
        <v>55</v>
      </c>
      <c r="M65" s="301" t="str">
        <f t="shared" si="13"/>
        <v>מספרה/טיפוח חן</v>
      </c>
      <c r="N65" s="302" t="str">
        <f t="shared" si="14"/>
        <v>קולב בגדים</v>
      </c>
      <c r="O65" s="303">
        <f t="shared" si="15"/>
        <v>0</v>
      </c>
      <c r="P65" s="301">
        <f t="shared" si="8"/>
        <v>0</v>
      </c>
      <c r="Q65" s="301">
        <f t="shared" si="16"/>
        <v>300</v>
      </c>
      <c r="R65" s="301">
        <f t="shared" si="9"/>
        <v>0</v>
      </c>
      <c r="S65" s="303"/>
      <c r="T65" s="310"/>
    </row>
    <row r="66" spans="1:20" s="307" customFormat="1" x14ac:dyDescent="0.2">
      <c r="A66" s="339">
        <v>56</v>
      </c>
      <c r="B66" s="339" t="s">
        <v>41</v>
      </c>
      <c r="C66" s="339" t="s">
        <v>41</v>
      </c>
      <c r="D66" s="345" t="s">
        <v>140</v>
      </c>
      <c r="E66" s="339">
        <v>350</v>
      </c>
      <c r="F66" s="308"/>
      <c r="G66" s="290" t="str">
        <f t="shared" si="11"/>
        <v>רגלית פדיקור</v>
      </c>
      <c r="H66" s="335"/>
      <c r="I66" s="301">
        <f t="shared" si="12"/>
        <v>0</v>
      </c>
      <c r="J66" s="335"/>
      <c r="K66" s="309"/>
      <c r="L66" s="301">
        <f t="shared" si="10"/>
        <v>56</v>
      </c>
      <c r="M66" s="301" t="str">
        <f t="shared" si="13"/>
        <v>מספרה/טיפוח חן</v>
      </c>
      <c r="N66" s="302" t="str">
        <f t="shared" si="14"/>
        <v>רגלית פדיקור</v>
      </c>
      <c r="O66" s="303">
        <f t="shared" si="15"/>
        <v>0</v>
      </c>
      <c r="P66" s="301">
        <f t="shared" si="8"/>
        <v>0</v>
      </c>
      <c r="Q66" s="301">
        <f t="shared" si="16"/>
        <v>350</v>
      </c>
      <c r="R66" s="301">
        <f t="shared" si="9"/>
        <v>0</v>
      </c>
      <c r="S66" s="303"/>
      <c r="T66" s="310"/>
    </row>
    <row r="67" spans="1:20" s="307" customFormat="1" x14ac:dyDescent="0.2">
      <c r="A67" s="339">
        <v>57</v>
      </c>
      <c r="B67" s="339" t="s">
        <v>41</v>
      </c>
      <c r="C67" s="339" t="s">
        <v>41</v>
      </c>
      <c r="D67" s="345" t="s">
        <v>141</v>
      </c>
      <c r="E67" s="339">
        <v>750</v>
      </c>
      <c r="F67" s="308"/>
      <c r="G67" s="290" t="str">
        <f t="shared" si="11"/>
        <v>שרפרף למטפל</v>
      </c>
      <c r="H67" s="335"/>
      <c r="I67" s="301">
        <f t="shared" si="12"/>
        <v>0</v>
      </c>
      <c r="J67" s="335"/>
      <c r="K67" s="309"/>
      <c r="L67" s="301">
        <f t="shared" si="10"/>
        <v>57</v>
      </c>
      <c r="M67" s="301" t="str">
        <f t="shared" si="13"/>
        <v>מספרה/טיפוח חן</v>
      </c>
      <c r="N67" s="302" t="str">
        <f t="shared" si="14"/>
        <v>שרפרף למטפל</v>
      </c>
      <c r="O67" s="303">
        <f t="shared" si="15"/>
        <v>0</v>
      </c>
      <c r="P67" s="301">
        <f t="shared" si="8"/>
        <v>0</v>
      </c>
      <c r="Q67" s="301">
        <f t="shared" si="16"/>
        <v>750</v>
      </c>
      <c r="R67" s="301">
        <f t="shared" si="9"/>
        <v>0</v>
      </c>
      <c r="S67" s="303"/>
      <c r="T67" s="310"/>
    </row>
    <row r="68" spans="1:20" s="307" customFormat="1" x14ac:dyDescent="0.2">
      <c r="A68" s="339">
        <v>58</v>
      </c>
      <c r="B68" s="339" t="s">
        <v>42</v>
      </c>
      <c r="C68" s="339" t="s">
        <v>111</v>
      </c>
      <c r="D68" s="345" t="s">
        <v>142</v>
      </c>
      <c r="E68" s="339">
        <v>2500</v>
      </c>
      <c r="F68" s="308"/>
      <c r="G68" s="290" t="str">
        <f t="shared" si="11"/>
        <v xml:space="preserve">מייבש כביסה  </v>
      </c>
      <c r="H68" s="335"/>
      <c r="I68" s="301">
        <f t="shared" si="12"/>
        <v>0</v>
      </c>
      <c r="J68" s="335"/>
      <c r="K68" s="309"/>
      <c r="L68" s="301">
        <f t="shared" si="10"/>
        <v>58</v>
      </c>
      <c r="M68" s="301" t="str">
        <f t="shared" si="13"/>
        <v>כלי חשמל</v>
      </c>
      <c r="N68" s="302" t="str">
        <f t="shared" si="14"/>
        <v xml:space="preserve">מייבש כביסה  </v>
      </c>
      <c r="O68" s="303">
        <f t="shared" si="15"/>
        <v>0</v>
      </c>
      <c r="P68" s="301">
        <f t="shared" si="8"/>
        <v>0</v>
      </c>
      <c r="Q68" s="301">
        <f t="shared" si="16"/>
        <v>2500</v>
      </c>
      <c r="R68" s="301">
        <f t="shared" si="9"/>
        <v>0</v>
      </c>
      <c r="S68" s="303"/>
      <c r="T68" s="310"/>
    </row>
    <row r="69" spans="1:20" s="307" customFormat="1" x14ac:dyDescent="0.2">
      <c r="A69" s="339">
        <v>59</v>
      </c>
      <c r="B69" s="339" t="s">
        <v>42</v>
      </c>
      <c r="C69" s="339" t="s">
        <v>96</v>
      </c>
      <c r="D69" s="345" t="s">
        <v>143</v>
      </c>
      <c r="E69" s="339">
        <v>250</v>
      </c>
      <c r="F69" s="308"/>
      <c r="G69" s="290" t="str">
        <f t="shared" si="11"/>
        <v>מייבש שיער</v>
      </c>
      <c r="H69" s="335"/>
      <c r="I69" s="301">
        <f t="shared" si="12"/>
        <v>0</v>
      </c>
      <c r="J69" s="335"/>
      <c r="K69" s="309"/>
      <c r="L69" s="301">
        <f t="shared" si="10"/>
        <v>59</v>
      </c>
      <c r="M69" s="301" t="str">
        <f t="shared" si="13"/>
        <v>כלי חשמל</v>
      </c>
      <c r="N69" s="302" t="str">
        <f t="shared" si="14"/>
        <v>מייבש שיער</v>
      </c>
      <c r="O69" s="303">
        <f t="shared" si="15"/>
        <v>0</v>
      </c>
      <c r="P69" s="301">
        <f t="shared" si="8"/>
        <v>0</v>
      </c>
      <c r="Q69" s="301">
        <f t="shared" si="16"/>
        <v>250</v>
      </c>
      <c r="R69" s="301">
        <f t="shared" si="9"/>
        <v>0</v>
      </c>
      <c r="S69" s="303"/>
      <c r="T69" s="310"/>
    </row>
    <row r="70" spans="1:20" s="307" customFormat="1" x14ac:dyDescent="0.2">
      <c r="A70" s="339">
        <v>60</v>
      </c>
      <c r="B70" s="339" t="s">
        <v>42</v>
      </c>
      <c r="C70" s="339" t="s">
        <v>111</v>
      </c>
      <c r="D70" s="345" t="s">
        <v>144</v>
      </c>
      <c r="E70" s="339">
        <v>3500</v>
      </c>
      <c r="F70" s="308"/>
      <c r="G70" s="290" t="str">
        <f t="shared" si="11"/>
        <v>מכונת כביסה 7 ק"ג</v>
      </c>
      <c r="H70" s="335"/>
      <c r="I70" s="301">
        <f t="shared" si="12"/>
        <v>0</v>
      </c>
      <c r="J70" s="335"/>
      <c r="K70" s="309"/>
      <c r="L70" s="301">
        <f t="shared" si="10"/>
        <v>60</v>
      </c>
      <c r="M70" s="301" t="str">
        <f t="shared" si="13"/>
        <v>כלי חשמל</v>
      </c>
      <c r="N70" s="302" t="str">
        <f t="shared" si="14"/>
        <v>מכונת כביסה 7 ק"ג</v>
      </c>
      <c r="O70" s="303">
        <f t="shared" si="15"/>
        <v>0</v>
      </c>
      <c r="P70" s="301">
        <f t="shared" si="8"/>
        <v>0</v>
      </c>
      <c r="Q70" s="301">
        <f t="shared" si="16"/>
        <v>3500</v>
      </c>
      <c r="R70" s="301">
        <f t="shared" si="9"/>
        <v>0</v>
      </c>
      <c r="S70" s="303"/>
      <c r="T70" s="310"/>
    </row>
    <row r="71" spans="1:20" s="307" customFormat="1" x14ac:dyDescent="0.2">
      <c r="A71" s="339">
        <v>61</v>
      </c>
      <c r="B71" s="339" t="s">
        <v>42</v>
      </c>
      <c r="C71" s="339" t="s">
        <v>109</v>
      </c>
      <c r="D71" s="345" t="s">
        <v>145</v>
      </c>
      <c r="E71" s="339">
        <v>15000</v>
      </c>
      <c r="F71" s="308"/>
      <c r="G71" s="290" t="str">
        <f t="shared" si="11"/>
        <v>מכונת שטיפה</v>
      </c>
      <c r="H71" s="335"/>
      <c r="I71" s="301">
        <f t="shared" si="12"/>
        <v>0</v>
      </c>
      <c r="J71" s="335"/>
      <c r="K71" s="309"/>
      <c r="L71" s="301">
        <f t="shared" si="10"/>
        <v>61</v>
      </c>
      <c r="M71" s="301" t="str">
        <f t="shared" si="13"/>
        <v>כלי חשמל</v>
      </c>
      <c r="N71" s="302" t="str">
        <f t="shared" si="14"/>
        <v>מכונת שטיפה</v>
      </c>
      <c r="O71" s="303">
        <f t="shared" si="15"/>
        <v>0</v>
      </c>
      <c r="P71" s="301">
        <f t="shared" si="8"/>
        <v>0</v>
      </c>
      <c r="Q71" s="301">
        <f t="shared" si="16"/>
        <v>15000</v>
      </c>
      <c r="R71" s="301">
        <f t="shared" si="9"/>
        <v>0</v>
      </c>
      <c r="S71" s="303"/>
      <c r="T71" s="310"/>
    </row>
    <row r="72" spans="1:20" s="307" customFormat="1" x14ac:dyDescent="0.2">
      <c r="A72" s="339">
        <v>62</v>
      </c>
      <c r="B72" s="339" t="s">
        <v>42</v>
      </c>
      <c r="C72" s="339" t="s">
        <v>86</v>
      </c>
      <c r="D72" s="345" t="s">
        <v>146</v>
      </c>
      <c r="E72" s="339">
        <v>650</v>
      </c>
      <c r="F72" s="308"/>
      <c r="G72" s="290" t="str">
        <f t="shared" si="11"/>
        <v>מתקן טיהור אויר חשמלי</v>
      </c>
      <c r="H72" s="335"/>
      <c r="I72" s="301">
        <f t="shared" si="12"/>
        <v>0</v>
      </c>
      <c r="J72" s="335"/>
      <c r="K72" s="309"/>
      <c r="L72" s="301">
        <f t="shared" si="10"/>
        <v>62</v>
      </c>
      <c r="M72" s="301" t="str">
        <f t="shared" si="13"/>
        <v>כלי חשמל</v>
      </c>
      <c r="N72" s="302" t="str">
        <f t="shared" si="14"/>
        <v>מתקן טיהור אויר חשמלי</v>
      </c>
      <c r="O72" s="303">
        <f t="shared" si="15"/>
        <v>0</v>
      </c>
      <c r="P72" s="301">
        <f t="shared" si="8"/>
        <v>0</v>
      </c>
      <c r="Q72" s="301">
        <f t="shared" si="16"/>
        <v>650</v>
      </c>
      <c r="R72" s="301">
        <f t="shared" si="9"/>
        <v>0</v>
      </c>
      <c r="S72" s="303"/>
      <c r="T72" s="310"/>
    </row>
    <row r="73" spans="1:20" s="307" customFormat="1" x14ac:dyDescent="0.2">
      <c r="A73" s="339">
        <v>63</v>
      </c>
      <c r="B73" s="339" t="s">
        <v>42</v>
      </c>
      <c r="C73" s="339" t="s">
        <v>88</v>
      </c>
      <c r="D73" s="345" t="s">
        <v>147</v>
      </c>
      <c r="E73" s="339">
        <v>2500</v>
      </c>
      <c r="F73" s="308"/>
      <c r="G73" s="290" t="str">
        <f t="shared" si="11"/>
        <v>מתקן מים קרים</v>
      </c>
      <c r="H73" s="335"/>
      <c r="I73" s="301">
        <f t="shared" si="12"/>
        <v>0</v>
      </c>
      <c r="J73" s="335"/>
      <c r="K73" s="309"/>
      <c r="L73" s="301">
        <f t="shared" si="10"/>
        <v>63</v>
      </c>
      <c r="M73" s="301" t="str">
        <f t="shared" si="13"/>
        <v>כלי חשמל</v>
      </c>
      <c r="N73" s="302" t="str">
        <f t="shared" si="14"/>
        <v>מתקן מים קרים</v>
      </c>
      <c r="O73" s="303">
        <f t="shared" si="15"/>
        <v>0</v>
      </c>
      <c r="P73" s="301">
        <f t="shared" si="8"/>
        <v>0</v>
      </c>
      <c r="Q73" s="301">
        <f t="shared" si="16"/>
        <v>2500</v>
      </c>
      <c r="R73" s="301">
        <f t="shared" si="9"/>
        <v>0</v>
      </c>
      <c r="S73" s="303"/>
      <c r="T73" s="310"/>
    </row>
    <row r="74" spans="1:20" s="307" customFormat="1" ht="28.5" x14ac:dyDescent="0.2">
      <c r="A74" s="339">
        <v>64</v>
      </c>
      <c r="B74" s="339" t="s">
        <v>42</v>
      </c>
      <c r="C74" s="339" t="s">
        <v>99</v>
      </c>
      <c r="D74" s="345" t="s">
        <v>148</v>
      </c>
      <c r="E74" s="339">
        <v>4500</v>
      </c>
      <c r="F74" s="308"/>
      <c r="G74" s="290" t="str">
        <f t="shared" si="11"/>
        <v>מתקן שתיה קלה (דיספנסר)</v>
      </c>
      <c r="H74" s="335"/>
      <c r="I74" s="301">
        <f t="shared" si="12"/>
        <v>0</v>
      </c>
      <c r="J74" s="335"/>
      <c r="K74" s="309"/>
      <c r="L74" s="301">
        <f t="shared" ref="L74:L105" si="17">A74</f>
        <v>64</v>
      </c>
      <c r="M74" s="301" t="str">
        <f t="shared" si="13"/>
        <v>כלי חשמל</v>
      </c>
      <c r="N74" s="302" t="str">
        <f t="shared" si="14"/>
        <v>מתקן שתיה קלה (דיספנסר)</v>
      </c>
      <c r="O74" s="303">
        <f t="shared" si="15"/>
        <v>0</v>
      </c>
      <c r="P74" s="301">
        <f t="shared" si="8"/>
        <v>0</v>
      </c>
      <c r="Q74" s="301">
        <f t="shared" si="16"/>
        <v>4500</v>
      </c>
      <c r="R74" s="301">
        <f t="shared" ref="R74:R130" si="18">Q74*O74</f>
        <v>0</v>
      </c>
      <c r="S74" s="303"/>
      <c r="T74" s="310"/>
    </row>
    <row r="75" spans="1:20" s="307" customFormat="1" x14ac:dyDescent="0.2">
      <c r="A75" s="339">
        <v>65</v>
      </c>
      <c r="B75" s="339" t="s">
        <v>42</v>
      </c>
      <c r="C75" s="339" t="s">
        <v>96</v>
      </c>
      <c r="D75" s="345" t="s">
        <v>149</v>
      </c>
      <c r="E75" s="339">
        <v>250</v>
      </c>
      <c r="F75" s="308"/>
      <c r="G75" s="290" t="str">
        <f t="shared" ref="G75:G106" si="19">D75</f>
        <v>תנור חימום</v>
      </c>
      <c r="H75" s="335"/>
      <c r="I75" s="301">
        <f t="shared" ref="I75:I106" si="20">H75*E75</f>
        <v>0</v>
      </c>
      <c r="J75" s="335"/>
      <c r="K75" s="309"/>
      <c r="L75" s="301">
        <f t="shared" si="17"/>
        <v>65</v>
      </c>
      <c r="M75" s="301" t="str">
        <f t="shared" ref="M75:M106" si="21">B75</f>
        <v>כלי חשמל</v>
      </c>
      <c r="N75" s="302" t="str">
        <f t="shared" ref="N75:N106" si="22">D75</f>
        <v>תנור חימום</v>
      </c>
      <c r="O75" s="303">
        <f t="shared" ref="O75:O106" si="23">H75</f>
        <v>0</v>
      </c>
      <c r="P75" s="301">
        <f t="shared" si="8"/>
        <v>0</v>
      </c>
      <c r="Q75" s="301">
        <f t="shared" ref="Q75:Q106" si="24">E75</f>
        <v>250</v>
      </c>
      <c r="R75" s="301">
        <f t="shared" si="18"/>
        <v>0</v>
      </c>
      <c r="S75" s="303"/>
      <c r="T75" s="310"/>
    </row>
    <row r="76" spans="1:20" s="307" customFormat="1" x14ac:dyDescent="0.2">
      <c r="A76" s="339">
        <v>66</v>
      </c>
      <c r="B76" s="339" t="s">
        <v>43</v>
      </c>
      <c r="C76" s="339" t="s">
        <v>102</v>
      </c>
      <c r="D76" s="345" t="s">
        <v>150</v>
      </c>
      <c r="E76" s="339">
        <v>250</v>
      </c>
      <c r="F76" s="308"/>
      <c r="G76" s="290" t="str">
        <f t="shared" si="19"/>
        <v>מד חום אינפרא אדום</v>
      </c>
      <c r="H76" s="335"/>
      <c r="I76" s="301">
        <f t="shared" si="20"/>
        <v>0</v>
      </c>
      <c r="J76" s="335"/>
      <c r="K76" s="309"/>
      <c r="L76" s="301">
        <f t="shared" si="17"/>
        <v>66</v>
      </c>
      <c r="M76" s="301" t="str">
        <f t="shared" si="21"/>
        <v>כללי</v>
      </c>
      <c r="N76" s="302" t="str">
        <f t="shared" si="22"/>
        <v>מד חום אינפרא אדום</v>
      </c>
      <c r="O76" s="303">
        <f t="shared" si="23"/>
        <v>0</v>
      </c>
      <c r="P76" s="301">
        <f t="shared" ref="P76:P139" si="25">O76-H76</f>
        <v>0</v>
      </c>
      <c r="Q76" s="301">
        <f t="shared" si="24"/>
        <v>250</v>
      </c>
      <c r="R76" s="301">
        <f t="shared" si="18"/>
        <v>0</v>
      </c>
      <c r="S76" s="303"/>
      <c r="T76" s="310"/>
    </row>
    <row r="77" spans="1:20" s="307" customFormat="1" ht="28.5" x14ac:dyDescent="0.2">
      <c r="A77" s="339">
        <v>67</v>
      </c>
      <c r="B77" s="339" t="s">
        <v>43</v>
      </c>
      <c r="C77" s="339" t="s">
        <v>102</v>
      </c>
      <c r="D77" s="345" t="s">
        <v>151</v>
      </c>
      <c r="E77" s="339">
        <v>2500</v>
      </c>
      <c r="F77" s="308"/>
      <c r="G77" s="290" t="str">
        <f t="shared" si="19"/>
        <v>מד לחץ דם, חום, דופק  וסוטורציה</v>
      </c>
      <c r="H77" s="335"/>
      <c r="I77" s="301">
        <f t="shared" si="20"/>
        <v>0</v>
      </c>
      <c r="J77" s="335"/>
      <c r="K77" s="309"/>
      <c r="L77" s="301">
        <f t="shared" si="17"/>
        <v>67</v>
      </c>
      <c r="M77" s="301" t="str">
        <f t="shared" si="21"/>
        <v>כללי</v>
      </c>
      <c r="N77" s="302" t="str">
        <f t="shared" si="22"/>
        <v>מד לחץ דם, חום, דופק  וסוטורציה</v>
      </c>
      <c r="O77" s="303">
        <f t="shared" si="23"/>
        <v>0</v>
      </c>
      <c r="P77" s="301">
        <f t="shared" si="25"/>
        <v>0</v>
      </c>
      <c r="Q77" s="301">
        <f t="shared" si="24"/>
        <v>2500</v>
      </c>
      <c r="R77" s="301">
        <f t="shared" si="18"/>
        <v>0</v>
      </c>
      <c r="S77" s="303"/>
      <c r="T77" s="310"/>
    </row>
    <row r="78" spans="1:20" s="307" customFormat="1" x14ac:dyDescent="0.2">
      <c r="A78" s="339">
        <v>68</v>
      </c>
      <c r="B78" s="339" t="s">
        <v>43</v>
      </c>
      <c r="C78" s="339" t="s">
        <v>43</v>
      </c>
      <c r="D78" s="345" t="s">
        <v>152</v>
      </c>
      <c r="E78" s="339">
        <v>350</v>
      </c>
      <c r="F78" s="308"/>
      <c r="G78" s="290" t="str">
        <f t="shared" si="19"/>
        <v>מזרקי אפיפן</v>
      </c>
      <c r="H78" s="335"/>
      <c r="I78" s="301">
        <f t="shared" si="20"/>
        <v>0</v>
      </c>
      <c r="J78" s="335"/>
      <c r="K78" s="309"/>
      <c r="L78" s="301">
        <f t="shared" si="17"/>
        <v>68</v>
      </c>
      <c r="M78" s="301" t="str">
        <f t="shared" si="21"/>
        <v>כללי</v>
      </c>
      <c r="N78" s="302" t="str">
        <f t="shared" si="22"/>
        <v>מזרקי אפיפן</v>
      </c>
      <c r="O78" s="303">
        <f t="shared" si="23"/>
        <v>0</v>
      </c>
      <c r="P78" s="301">
        <f t="shared" si="25"/>
        <v>0</v>
      </c>
      <c r="Q78" s="301">
        <f t="shared" si="24"/>
        <v>350</v>
      </c>
      <c r="R78" s="301">
        <f t="shared" si="18"/>
        <v>0</v>
      </c>
      <c r="S78" s="303"/>
      <c r="T78" s="310"/>
    </row>
    <row r="79" spans="1:20" s="307" customFormat="1" ht="28.5" x14ac:dyDescent="0.2">
      <c r="A79" s="339">
        <v>69</v>
      </c>
      <c r="B79" s="339" t="s">
        <v>43</v>
      </c>
      <c r="C79" s="339" t="s">
        <v>43</v>
      </c>
      <c r="D79" s="345" t="s">
        <v>153</v>
      </c>
      <c r="E79" s="339">
        <v>10000</v>
      </c>
      <c r="F79" s="308"/>
      <c r="G79" s="290" t="str">
        <f t="shared" si="19"/>
        <v>עיצוב פנים - תקציב למעצב/ת</v>
      </c>
      <c r="H79" s="335"/>
      <c r="I79" s="301">
        <f t="shared" si="20"/>
        <v>0</v>
      </c>
      <c r="J79" s="335"/>
      <c r="K79" s="309"/>
      <c r="L79" s="301">
        <f t="shared" si="17"/>
        <v>69</v>
      </c>
      <c r="M79" s="301" t="str">
        <f t="shared" si="21"/>
        <v>כללי</v>
      </c>
      <c r="N79" s="302" t="str">
        <f t="shared" si="22"/>
        <v>עיצוב פנים - תקציב למעצב/ת</v>
      </c>
      <c r="O79" s="303">
        <f t="shared" si="23"/>
        <v>0</v>
      </c>
      <c r="P79" s="301">
        <f t="shared" si="25"/>
        <v>0</v>
      </c>
      <c r="Q79" s="301">
        <f t="shared" si="24"/>
        <v>10000</v>
      </c>
      <c r="R79" s="301">
        <f t="shared" si="18"/>
        <v>0</v>
      </c>
      <c r="S79" s="303"/>
      <c r="T79" s="310"/>
    </row>
    <row r="80" spans="1:20" s="307" customFormat="1" x14ac:dyDescent="0.2">
      <c r="A80" s="339">
        <v>70</v>
      </c>
      <c r="B80" s="339" t="s">
        <v>43</v>
      </c>
      <c r="C80" s="339" t="s">
        <v>43</v>
      </c>
      <c r="D80" s="345" t="s">
        <v>154</v>
      </c>
      <c r="E80" s="339">
        <v>250</v>
      </c>
      <c r="F80" s="308"/>
      <c r="G80" s="290" t="str">
        <f t="shared" si="19"/>
        <v>קטלן יתושים</v>
      </c>
      <c r="H80" s="335"/>
      <c r="I80" s="301">
        <f t="shared" si="20"/>
        <v>0</v>
      </c>
      <c r="J80" s="335"/>
      <c r="K80" s="309"/>
      <c r="L80" s="301">
        <f t="shared" si="17"/>
        <v>70</v>
      </c>
      <c r="M80" s="301" t="str">
        <f t="shared" si="21"/>
        <v>כללי</v>
      </c>
      <c r="N80" s="302" t="str">
        <f t="shared" si="22"/>
        <v>קטלן יתושים</v>
      </c>
      <c r="O80" s="303">
        <f t="shared" si="23"/>
        <v>0</v>
      </c>
      <c r="P80" s="301">
        <f t="shared" si="25"/>
        <v>0</v>
      </c>
      <c r="Q80" s="301">
        <f t="shared" si="24"/>
        <v>250</v>
      </c>
      <c r="R80" s="301">
        <f t="shared" si="18"/>
        <v>0</v>
      </c>
      <c r="S80" s="303"/>
      <c r="T80" s="310"/>
    </row>
    <row r="81" spans="1:20" s="307" customFormat="1" x14ac:dyDescent="0.2">
      <c r="A81" s="339">
        <v>71</v>
      </c>
      <c r="B81" s="339" t="s">
        <v>44</v>
      </c>
      <c r="C81" s="339" t="s">
        <v>155</v>
      </c>
      <c r="D81" s="345" t="s">
        <v>156</v>
      </c>
      <c r="E81" s="339">
        <v>7500</v>
      </c>
      <c r="F81" s="308"/>
      <c r="G81" s="290" t="str">
        <f t="shared" si="19"/>
        <v>ארון חימום תבניות</v>
      </c>
      <c r="H81" s="335"/>
      <c r="I81" s="301">
        <f t="shared" si="20"/>
        <v>0</v>
      </c>
      <c r="J81" s="335"/>
      <c r="K81" s="309"/>
      <c r="L81" s="301">
        <f t="shared" si="17"/>
        <v>71</v>
      </c>
      <c r="M81" s="301" t="str">
        <f t="shared" si="21"/>
        <v>מטבח וחדר אוכל</v>
      </c>
      <c r="N81" s="302" t="str">
        <f t="shared" si="22"/>
        <v>ארון חימום תבניות</v>
      </c>
      <c r="O81" s="303">
        <f t="shared" si="23"/>
        <v>0</v>
      </c>
      <c r="P81" s="301">
        <f t="shared" si="25"/>
        <v>0</v>
      </c>
      <c r="Q81" s="301">
        <f t="shared" si="24"/>
        <v>7500</v>
      </c>
      <c r="R81" s="301">
        <f t="shared" si="18"/>
        <v>0</v>
      </c>
      <c r="S81" s="303"/>
      <c r="T81" s="310"/>
    </row>
    <row r="82" spans="1:20" s="307" customFormat="1" x14ac:dyDescent="0.2">
      <c r="A82" s="339">
        <v>72</v>
      </c>
      <c r="B82" s="339" t="s">
        <v>44</v>
      </c>
      <c r="C82" s="339" t="s">
        <v>155</v>
      </c>
      <c r="D82" s="345" t="s">
        <v>157</v>
      </c>
      <c r="E82" s="339">
        <v>1500</v>
      </c>
      <c r="F82" s="308"/>
      <c r="G82" s="290" t="str">
        <f t="shared" si="19"/>
        <v>כוננית לאיחסון כלים וסירים</v>
      </c>
      <c r="H82" s="335"/>
      <c r="I82" s="301">
        <f t="shared" si="20"/>
        <v>0</v>
      </c>
      <c r="J82" s="335"/>
      <c r="K82" s="309"/>
      <c r="L82" s="301">
        <f t="shared" si="17"/>
        <v>72</v>
      </c>
      <c r="M82" s="301" t="str">
        <f t="shared" si="21"/>
        <v>מטבח וחדר אוכל</v>
      </c>
      <c r="N82" s="302" t="str">
        <f t="shared" si="22"/>
        <v>כוננית לאיחסון כלים וסירים</v>
      </c>
      <c r="O82" s="303">
        <f t="shared" si="23"/>
        <v>0</v>
      </c>
      <c r="P82" s="301">
        <f t="shared" si="25"/>
        <v>0</v>
      </c>
      <c r="Q82" s="301">
        <f t="shared" si="24"/>
        <v>1500</v>
      </c>
      <c r="R82" s="301">
        <f t="shared" si="18"/>
        <v>0</v>
      </c>
      <c r="S82" s="303"/>
      <c r="T82" s="310"/>
    </row>
    <row r="83" spans="1:20" s="307" customFormat="1" x14ac:dyDescent="0.2">
      <c r="A83" s="339">
        <v>73</v>
      </c>
      <c r="B83" s="339" t="s">
        <v>44</v>
      </c>
      <c r="C83" s="339" t="s">
        <v>99</v>
      </c>
      <c r="D83" s="345" t="s">
        <v>158</v>
      </c>
      <c r="E83" s="339">
        <v>1000</v>
      </c>
      <c r="F83" s="308"/>
      <c r="G83" s="290" t="str">
        <f t="shared" si="19"/>
        <v>כלי אוכל</v>
      </c>
      <c r="H83" s="335"/>
      <c r="I83" s="301">
        <f t="shared" si="20"/>
        <v>0</v>
      </c>
      <c r="J83" s="335"/>
      <c r="K83" s="309"/>
      <c r="L83" s="301">
        <f t="shared" si="17"/>
        <v>73</v>
      </c>
      <c r="M83" s="301" t="str">
        <f t="shared" si="21"/>
        <v>מטבח וחדר אוכל</v>
      </c>
      <c r="N83" s="302" t="str">
        <f t="shared" si="22"/>
        <v>כלי אוכל</v>
      </c>
      <c r="O83" s="303">
        <f t="shared" si="23"/>
        <v>0</v>
      </c>
      <c r="P83" s="301">
        <f t="shared" si="25"/>
        <v>0</v>
      </c>
      <c r="Q83" s="301">
        <f t="shared" si="24"/>
        <v>1000</v>
      </c>
      <c r="R83" s="301">
        <f t="shared" si="18"/>
        <v>0</v>
      </c>
      <c r="S83" s="303"/>
      <c r="T83" s="310"/>
    </row>
    <row r="84" spans="1:20" s="307" customFormat="1" x14ac:dyDescent="0.2">
      <c r="A84" s="339">
        <v>74</v>
      </c>
      <c r="B84" s="339" t="s">
        <v>44</v>
      </c>
      <c r="C84" s="339" t="s">
        <v>159</v>
      </c>
      <c r="D84" s="345" t="s">
        <v>160</v>
      </c>
      <c r="E84" s="339">
        <v>3500</v>
      </c>
      <c r="F84" s="308"/>
      <c r="G84" s="290" t="str">
        <f t="shared" si="19"/>
        <v>כלי עבודה מסוגים שונים</v>
      </c>
      <c r="H84" s="335"/>
      <c r="I84" s="301">
        <f t="shared" si="20"/>
        <v>0</v>
      </c>
      <c r="J84" s="335"/>
      <c r="K84" s="309"/>
      <c r="L84" s="301">
        <f t="shared" si="17"/>
        <v>74</v>
      </c>
      <c r="M84" s="301" t="str">
        <f t="shared" si="21"/>
        <v>מטבח וחדר אוכל</v>
      </c>
      <c r="N84" s="302" t="str">
        <f t="shared" si="22"/>
        <v>כלי עבודה מסוגים שונים</v>
      </c>
      <c r="O84" s="303">
        <f t="shared" si="23"/>
        <v>0</v>
      </c>
      <c r="P84" s="301">
        <f t="shared" si="25"/>
        <v>0</v>
      </c>
      <c r="Q84" s="301">
        <f t="shared" si="24"/>
        <v>3500</v>
      </c>
      <c r="R84" s="301">
        <f t="shared" si="18"/>
        <v>0</v>
      </c>
      <c r="S84" s="303"/>
      <c r="T84" s="310"/>
    </row>
    <row r="85" spans="1:20" s="307" customFormat="1" x14ac:dyDescent="0.2">
      <c r="A85" s="339">
        <v>75</v>
      </c>
      <c r="B85" s="339" t="s">
        <v>44</v>
      </c>
      <c r="C85" s="339" t="s">
        <v>155</v>
      </c>
      <c r="D85" s="345" t="s">
        <v>161</v>
      </c>
      <c r="E85" s="339">
        <v>8500</v>
      </c>
      <c r="F85" s="308"/>
      <c r="G85" s="290" t="str">
        <f t="shared" si="19"/>
        <v>מדיח כלים דלפקי</v>
      </c>
      <c r="H85" s="335"/>
      <c r="I85" s="301">
        <f t="shared" si="20"/>
        <v>0</v>
      </c>
      <c r="J85" s="335"/>
      <c r="K85" s="309"/>
      <c r="L85" s="301">
        <f t="shared" si="17"/>
        <v>75</v>
      </c>
      <c r="M85" s="301" t="str">
        <f t="shared" si="21"/>
        <v>מטבח וחדר אוכל</v>
      </c>
      <c r="N85" s="302" t="str">
        <f t="shared" si="22"/>
        <v>מדיח כלים דלפקי</v>
      </c>
      <c r="O85" s="303">
        <f t="shared" si="23"/>
        <v>0</v>
      </c>
      <c r="P85" s="301">
        <f t="shared" si="25"/>
        <v>0</v>
      </c>
      <c r="Q85" s="301">
        <f t="shared" si="24"/>
        <v>8500</v>
      </c>
      <c r="R85" s="301">
        <f t="shared" si="18"/>
        <v>0</v>
      </c>
      <c r="S85" s="303"/>
      <c r="T85" s="310"/>
    </row>
    <row r="86" spans="1:20" s="307" customFormat="1" ht="28.5" x14ac:dyDescent="0.2">
      <c r="A86" s="339">
        <v>76</v>
      </c>
      <c r="B86" s="339" t="s">
        <v>44</v>
      </c>
      <c r="C86" s="339" t="s">
        <v>155</v>
      </c>
      <c r="D86" s="345" t="s">
        <v>162</v>
      </c>
      <c r="E86" s="339">
        <v>17000</v>
      </c>
      <c r="F86" s="308"/>
      <c r="G86" s="290" t="str">
        <f t="shared" si="19"/>
        <v>מדיח כלים דלת מתרוממת+מעמד</v>
      </c>
      <c r="H86" s="335"/>
      <c r="I86" s="301">
        <f t="shared" si="20"/>
        <v>0</v>
      </c>
      <c r="J86" s="335"/>
      <c r="K86" s="309"/>
      <c r="L86" s="301">
        <f t="shared" si="17"/>
        <v>76</v>
      </c>
      <c r="M86" s="301" t="str">
        <f t="shared" si="21"/>
        <v>מטבח וחדר אוכל</v>
      </c>
      <c r="N86" s="302" t="str">
        <f t="shared" si="22"/>
        <v>מדיח כלים דלת מתרוממת+מעמד</v>
      </c>
      <c r="O86" s="303">
        <f t="shared" si="23"/>
        <v>0</v>
      </c>
      <c r="P86" s="301">
        <f t="shared" si="25"/>
        <v>0</v>
      </c>
      <c r="Q86" s="301">
        <f t="shared" si="24"/>
        <v>17000</v>
      </c>
      <c r="R86" s="301">
        <f t="shared" si="18"/>
        <v>0</v>
      </c>
      <c r="S86" s="303"/>
      <c r="T86" s="310"/>
    </row>
    <row r="87" spans="1:20" s="307" customFormat="1" x14ac:dyDescent="0.2">
      <c r="A87" s="339">
        <v>77</v>
      </c>
      <c r="B87" s="339" t="s">
        <v>44</v>
      </c>
      <c r="C87" s="339" t="s">
        <v>155</v>
      </c>
      <c r="D87" s="345" t="s">
        <v>163</v>
      </c>
      <c r="E87" s="339">
        <v>5000</v>
      </c>
      <c r="F87" s="308"/>
      <c r="G87" s="290" t="str">
        <f t="shared" si="19"/>
        <v>מיחם אוטומטי 150 כוסות</v>
      </c>
      <c r="H87" s="335"/>
      <c r="I87" s="301">
        <f t="shared" si="20"/>
        <v>0</v>
      </c>
      <c r="J87" s="335"/>
      <c r="K87" s="309"/>
      <c r="L87" s="301">
        <f t="shared" si="17"/>
        <v>77</v>
      </c>
      <c r="M87" s="301" t="str">
        <f t="shared" si="21"/>
        <v>מטבח וחדר אוכל</v>
      </c>
      <c r="N87" s="302" t="str">
        <f t="shared" si="22"/>
        <v>מיחם אוטומטי 150 כוסות</v>
      </c>
      <c r="O87" s="303">
        <f t="shared" si="23"/>
        <v>0</v>
      </c>
      <c r="P87" s="301">
        <f t="shared" si="25"/>
        <v>0</v>
      </c>
      <c r="Q87" s="301">
        <f t="shared" si="24"/>
        <v>5000</v>
      </c>
      <c r="R87" s="301">
        <f t="shared" si="18"/>
        <v>0</v>
      </c>
      <c r="S87" s="303"/>
      <c r="T87" s="310"/>
    </row>
    <row r="88" spans="1:20" s="307" customFormat="1" ht="28.5" x14ac:dyDescent="0.2">
      <c r="A88" s="339">
        <v>78</v>
      </c>
      <c r="B88" s="339" t="s">
        <v>44</v>
      </c>
      <c r="C88" s="339" t="s">
        <v>155</v>
      </c>
      <c r="D88" s="345" t="s">
        <v>164</v>
      </c>
      <c r="E88" s="339">
        <v>400</v>
      </c>
      <c r="F88" s="308"/>
      <c r="G88" s="290" t="str">
        <f t="shared" si="19"/>
        <v>מיכלים מבודדים להעברת מזון</v>
      </c>
      <c r="H88" s="335"/>
      <c r="I88" s="301">
        <f t="shared" si="20"/>
        <v>0</v>
      </c>
      <c r="J88" s="335"/>
      <c r="K88" s="309"/>
      <c r="L88" s="301">
        <f t="shared" si="17"/>
        <v>78</v>
      </c>
      <c r="M88" s="301" t="str">
        <f t="shared" si="21"/>
        <v>מטבח וחדר אוכל</v>
      </c>
      <c r="N88" s="302" t="str">
        <f t="shared" si="22"/>
        <v>מיכלים מבודדים להעברת מזון</v>
      </c>
      <c r="O88" s="303">
        <f t="shared" si="23"/>
        <v>0</v>
      </c>
      <c r="P88" s="301">
        <f t="shared" si="25"/>
        <v>0</v>
      </c>
      <c r="Q88" s="301">
        <f t="shared" si="24"/>
        <v>400</v>
      </c>
      <c r="R88" s="301">
        <f t="shared" si="18"/>
        <v>0</v>
      </c>
      <c r="S88" s="303"/>
      <c r="T88" s="310"/>
    </row>
    <row r="89" spans="1:20" s="307" customFormat="1" x14ac:dyDescent="0.2">
      <c r="A89" s="339">
        <v>79</v>
      </c>
      <c r="B89" s="339" t="s">
        <v>44</v>
      </c>
      <c r="C89" s="339" t="s">
        <v>155</v>
      </c>
      <c r="D89" s="345" t="s">
        <v>165</v>
      </c>
      <c r="E89" s="339">
        <v>4500</v>
      </c>
      <c r="F89" s="308"/>
      <c r="G89" s="290" t="str">
        <f t="shared" si="19"/>
        <v>מיקסר מקצועי</v>
      </c>
      <c r="H89" s="335"/>
      <c r="I89" s="301">
        <f t="shared" si="20"/>
        <v>0</v>
      </c>
      <c r="J89" s="335"/>
      <c r="K89" s="309"/>
      <c r="L89" s="301">
        <f t="shared" si="17"/>
        <v>79</v>
      </c>
      <c r="M89" s="301" t="str">
        <f t="shared" si="21"/>
        <v>מטבח וחדר אוכל</v>
      </c>
      <c r="N89" s="302" t="str">
        <f t="shared" si="22"/>
        <v>מיקסר מקצועי</v>
      </c>
      <c r="O89" s="303">
        <f t="shared" si="23"/>
        <v>0</v>
      </c>
      <c r="P89" s="301">
        <f t="shared" si="25"/>
        <v>0</v>
      </c>
      <c r="Q89" s="301">
        <f t="shared" si="24"/>
        <v>4500</v>
      </c>
      <c r="R89" s="301">
        <f t="shared" si="18"/>
        <v>0</v>
      </c>
      <c r="S89" s="303"/>
      <c r="T89" s="310"/>
    </row>
    <row r="90" spans="1:20" s="307" customFormat="1" x14ac:dyDescent="0.2">
      <c r="A90" s="339">
        <v>80</v>
      </c>
      <c r="B90" s="339" t="s">
        <v>44</v>
      </c>
      <c r="C90" s="339" t="s">
        <v>155</v>
      </c>
      <c r="D90" s="345" t="s">
        <v>166</v>
      </c>
      <c r="E90" s="339">
        <v>8000</v>
      </c>
      <c r="F90" s="308"/>
      <c r="G90" s="290" t="str">
        <f t="shared" si="19"/>
        <v>מכונה לקילוף תפוחי אדמה</v>
      </c>
      <c r="H90" s="335"/>
      <c r="I90" s="301">
        <f t="shared" si="20"/>
        <v>0</v>
      </c>
      <c r="J90" s="335"/>
      <c r="K90" s="309"/>
      <c r="L90" s="301">
        <f t="shared" si="17"/>
        <v>80</v>
      </c>
      <c r="M90" s="301" t="str">
        <f t="shared" si="21"/>
        <v>מטבח וחדר אוכל</v>
      </c>
      <c r="N90" s="302" t="str">
        <f t="shared" si="22"/>
        <v>מכונה לקילוף תפוחי אדמה</v>
      </c>
      <c r="O90" s="303">
        <f t="shared" si="23"/>
        <v>0</v>
      </c>
      <c r="P90" s="301">
        <f t="shared" si="25"/>
        <v>0</v>
      </c>
      <c r="Q90" s="301">
        <f t="shared" si="24"/>
        <v>8000</v>
      </c>
      <c r="R90" s="301">
        <f t="shared" si="18"/>
        <v>0</v>
      </c>
      <c r="S90" s="303"/>
      <c r="T90" s="310"/>
    </row>
    <row r="91" spans="1:20" s="307" customFormat="1" x14ac:dyDescent="0.2">
      <c r="A91" s="339">
        <v>81</v>
      </c>
      <c r="B91" s="339" t="s">
        <v>44</v>
      </c>
      <c r="C91" s="339" t="s">
        <v>155</v>
      </c>
      <c r="D91" s="345" t="s">
        <v>167</v>
      </c>
      <c r="E91" s="339">
        <v>2500</v>
      </c>
      <c r="F91" s="308"/>
      <c r="G91" s="290" t="str">
        <f t="shared" si="19"/>
        <v>מעבד מזון מקצועי</v>
      </c>
      <c r="H91" s="335"/>
      <c r="I91" s="301">
        <f t="shared" si="20"/>
        <v>0</v>
      </c>
      <c r="J91" s="335"/>
      <c r="K91" s="309"/>
      <c r="L91" s="301">
        <f t="shared" si="17"/>
        <v>81</v>
      </c>
      <c r="M91" s="301" t="str">
        <f t="shared" si="21"/>
        <v>מטבח וחדר אוכל</v>
      </c>
      <c r="N91" s="302" t="str">
        <f t="shared" si="22"/>
        <v>מעבד מזון מקצועי</v>
      </c>
      <c r="O91" s="303">
        <f t="shared" si="23"/>
        <v>0</v>
      </c>
      <c r="P91" s="301">
        <f t="shared" si="25"/>
        <v>0</v>
      </c>
      <c r="Q91" s="301">
        <f t="shared" si="24"/>
        <v>2500</v>
      </c>
      <c r="R91" s="301">
        <f t="shared" si="18"/>
        <v>0</v>
      </c>
      <c r="S91" s="303"/>
      <c r="T91" s="310"/>
    </row>
    <row r="92" spans="1:20" s="307" customFormat="1" x14ac:dyDescent="0.2">
      <c r="A92" s="339">
        <v>82</v>
      </c>
      <c r="B92" s="339" t="s">
        <v>44</v>
      </c>
      <c r="C92" s="339" t="s">
        <v>168</v>
      </c>
      <c r="D92" s="345" t="s">
        <v>169</v>
      </c>
      <c r="E92" s="339">
        <v>150</v>
      </c>
      <c r="F92" s="308"/>
      <c r="G92" s="290" t="str">
        <f t="shared" si="19"/>
        <v>מפות בד</v>
      </c>
      <c r="H92" s="335"/>
      <c r="I92" s="301">
        <f t="shared" si="20"/>
        <v>0</v>
      </c>
      <c r="J92" s="335"/>
      <c r="K92" s="309"/>
      <c r="L92" s="301">
        <f t="shared" si="17"/>
        <v>82</v>
      </c>
      <c r="M92" s="301" t="str">
        <f t="shared" si="21"/>
        <v>מטבח וחדר אוכל</v>
      </c>
      <c r="N92" s="302" t="str">
        <f t="shared" si="22"/>
        <v>מפות בד</v>
      </c>
      <c r="O92" s="303">
        <f t="shared" si="23"/>
        <v>0</v>
      </c>
      <c r="P92" s="301">
        <f t="shared" si="25"/>
        <v>0</v>
      </c>
      <c r="Q92" s="301">
        <f t="shared" si="24"/>
        <v>150</v>
      </c>
      <c r="R92" s="301">
        <f t="shared" si="18"/>
        <v>0</v>
      </c>
      <c r="S92" s="303"/>
      <c r="T92" s="310"/>
    </row>
    <row r="93" spans="1:20" s="307" customFormat="1" x14ac:dyDescent="0.2">
      <c r="A93" s="339">
        <v>83</v>
      </c>
      <c r="B93" s="339" t="s">
        <v>44</v>
      </c>
      <c r="C93" s="339" t="s">
        <v>155</v>
      </c>
      <c r="D93" s="345" t="s">
        <v>170</v>
      </c>
      <c r="E93" s="339">
        <v>9000</v>
      </c>
      <c r="F93" s="308"/>
      <c r="G93" s="290" t="str">
        <f t="shared" si="19"/>
        <v>מקפיא תעשייתי דלת אחת</v>
      </c>
      <c r="H93" s="335"/>
      <c r="I93" s="301">
        <f t="shared" si="20"/>
        <v>0</v>
      </c>
      <c r="J93" s="335"/>
      <c r="K93" s="309"/>
      <c r="L93" s="301">
        <f t="shared" si="17"/>
        <v>83</v>
      </c>
      <c r="M93" s="301" t="str">
        <f t="shared" si="21"/>
        <v>מטבח וחדר אוכל</v>
      </c>
      <c r="N93" s="302" t="str">
        <f t="shared" si="22"/>
        <v>מקפיא תעשייתי דלת אחת</v>
      </c>
      <c r="O93" s="303">
        <f t="shared" si="23"/>
        <v>0</v>
      </c>
      <c r="P93" s="301">
        <f t="shared" si="25"/>
        <v>0</v>
      </c>
      <c r="Q93" s="301">
        <f t="shared" si="24"/>
        <v>9000</v>
      </c>
      <c r="R93" s="301">
        <f t="shared" si="18"/>
        <v>0</v>
      </c>
      <c r="S93" s="303"/>
      <c r="T93" s="310"/>
    </row>
    <row r="94" spans="1:20" s="307" customFormat="1" x14ac:dyDescent="0.2">
      <c r="A94" s="339">
        <v>84</v>
      </c>
      <c r="B94" s="339" t="s">
        <v>44</v>
      </c>
      <c r="C94" s="339" t="s">
        <v>155</v>
      </c>
      <c r="D94" s="345" t="s">
        <v>171</v>
      </c>
      <c r="E94" s="339">
        <v>7700</v>
      </c>
      <c r="F94" s="308"/>
      <c r="G94" s="290" t="str">
        <f t="shared" si="19"/>
        <v>מקרר תעשייתי דלת אחת</v>
      </c>
      <c r="H94" s="335"/>
      <c r="I94" s="301">
        <f t="shared" si="20"/>
        <v>0</v>
      </c>
      <c r="J94" s="335"/>
      <c r="K94" s="309"/>
      <c r="L94" s="301">
        <f t="shared" si="17"/>
        <v>84</v>
      </c>
      <c r="M94" s="301" t="str">
        <f t="shared" si="21"/>
        <v>מטבח וחדר אוכל</v>
      </c>
      <c r="N94" s="302" t="str">
        <f t="shared" si="22"/>
        <v>מקרר תעשייתי דלת אחת</v>
      </c>
      <c r="O94" s="303">
        <f t="shared" si="23"/>
        <v>0</v>
      </c>
      <c r="P94" s="301">
        <f t="shared" si="25"/>
        <v>0</v>
      </c>
      <c r="Q94" s="301">
        <f t="shared" si="24"/>
        <v>7700</v>
      </c>
      <c r="R94" s="301">
        <f t="shared" si="18"/>
        <v>0</v>
      </c>
      <c r="S94" s="303"/>
      <c r="T94" s="310"/>
    </row>
    <row r="95" spans="1:20" s="307" customFormat="1" ht="28.5" x14ac:dyDescent="0.2">
      <c r="A95" s="339">
        <v>85</v>
      </c>
      <c r="B95" s="339" t="s">
        <v>44</v>
      </c>
      <c r="C95" s="339" t="s">
        <v>155</v>
      </c>
      <c r="D95" s="345" t="s">
        <v>172</v>
      </c>
      <c r="E95" s="339">
        <v>10800</v>
      </c>
      <c r="F95" s="308"/>
      <c r="G95" s="290" t="str">
        <f t="shared" si="19"/>
        <v>מקרר תעשייתי שתי דלתות</v>
      </c>
      <c r="H95" s="335"/>
      <c r="I95" s="301">
        <f t="shared" si="20"/>
        <v>0</v>
      </c>
      <c r="J95" s="335"/>
      <c r="K95" s="309"/>
      <c r="L95" s="301">
        <f t="shared" si="17"/>
        <v>85</v>
      </c>
      <c r="M95" s="301" t="str">
        <f t="shared" si="21"/>
        <v>מטבח וחדר אוכל</v>
      </c>
      <c r="N95" s="302" t="str">
        <f t="shared" si="22"/>
        <v>מקרר תעשייתי שתי דלתות</v>
      </c>
      <c r="O95" s="303">
        <f t="shared" si="23"/>
        <v>0</v>
      </c>
      <c r="P95" s="301">
        <f t="shared" si="25"/>
        <v>0</v>
      </c>
      <c r="Q95" s="301">
        <f t="shared" si="24"/>
        <v>10800</v>
      </c>
      <c r="R95" s="301">
        <f t="shared" si="18"/>
        <v>0</v>
      </c>
      <c r="S95" s="303"/>
      <c r="T95" s="310"/>
    </row>
    <row r="96" spans="1:20" s="307" customFormat="1" x14ac:dyDescent="0.2">
      <c r="A96" s="339">
        <v>86</v>
      </c>
      <c r="B96" s="339" t="s">
        <v>44</v>
      </c>
      <c r="C96" s="339" t="s">
        <v>155</v>
      </c>
      <c r="D96" s="345" t="s">
        <v>173</v>
      </c>
      <c r="E96" s="339">
        <v>3000</v>
      </c>
      <c r="F96" s="308"/>
      <c r="G96" s="290" t="str">
        <f t="shared" si="19"/>
        <v>מרכך מים אוטומטי למטבח</v>
      </c>
      <c r="H96" s="335"/>
      <c r="I96" s="301">
        <f t="shared" si="20"/>
        <v>0</v>
      </c>
      <c r="J96" s="335"/>
      <c r="K96" s="309"/>
      <c r="L96" s="301">
        <f t="shared" si="17"/>
        <v>86</v>
      </c>
      <c r="M96" s="301" t="str">
        <f t="shared" si="21"/>
        <v>מטבח וחדר אוכל</v>
      </c>
      <c r="N96" s="302" t="str">
        <f t="shared" si="22"/>
        <v>מרכך מים אוטומטי למטבח</v>
      </c>
      <c r="O96" s="303">
        <f t="shared" si="23"/>
        <v>0</v>
      </c>
      <c r="P96" s="301">
        <f t="shared" si="25"/>
        <v>0</v>
      </c>
      <c r="Q96" s="301">
        <f t="shared" si="24"/>
        <v>3000</v>
      </c>
      <c r="R96" s="301">
        <f t="shared" si="18"/>
        <v>0</v>
      </c>
      <c r="S96" s="303"/>
      <c r="T96" s="310"/>
    </row>
    <row r="97" spans="1:20" s="307" customFormat="1" ht="42.75" x14ac:dyDescent="0.2">
      <c r="A97" s="339">
        <v>87</v>
      </c>
      <c r="B97" s="339" t="s">
        <v>44</v>
      </c>
      <c r="C97" s="339" t="s">
        <v>168</v>
      </c>
      <c r="D97" s="345" t="s">
        <v>174</v>
      </c>
      <c r="E97" s="339">
        <v>250</v>
      </c>
      <c r="F97" s="308"/>
      <c r="G97" s="290" t="str">
        <f t="shared" si="19"/>
        <v>מרקיה, סלסלת לחם, סט מלח פלפל סוכר, מתקן מפיות, קיסמי שיניים</v>
      </c>
      <c r="H97" s="335"/>
      <c r="I97" s="301">
        <f t="shared" si="20"/>
        <v>0</v>
      </c>
      <c r="J97" s="335"/>
      <c r="K97" s="309"/>
      <c r="L97" s="301">
        <f t="shared" si="17"/>
        <v>87</v>
      </c>
      <c r="M97" s="301" t="str">
        <f t="shared" si="21"/>
        <v>מטבח וחדר אוכל</v>
      </c>
      <c r="N97" s="302" t="str">
        <f t="shared" si="22"/>
        <v>מרקיה, סלסלת לחם, סט מלח פלפל סוכר, מתקן מפיות, קיסמי שיניים</v>
      </c>
      <c r="O97" s="303">
        <f t="shared" si="23"/>
        <v>0</v>
      </c>
      <c r="P97" s="301">
        <f t="shared" si="25"/>
        <v>0</v>
      </c>
      <c r="Q97" s="301">
        <f t="shared" si="24"/>
        <v>250</v>
      </c>
      <c r="R97" s="301">
        <f t="shared" si="18"/>
        <v>0</v>
      </c>
      <c r="S97" s="303"/>
      <c r="T97" s="310"/>
    </row>
    <row r="98" spans="1:20" s="307" customFormat="1" x14ac:dyDescent="0.2">
      <c r="A98" s="339">
        <v>88</v>
      </c>
      <c r="B98" s="339" t="s">
        <v>44</v>
      </c>
      <c r="C98" s="339" t="s">
        <v>155</v>
      </c>
      <c r="D98" s="345" t="s">
        <v>175</v>
      </c>
      <c r="E98" s="339">
        <v>1000</v>
      </c>
      <c r="F98" s="308"/>
      <c r="G98" s="290" t="str">
        <f t="shared" si="19"/>
        <v>עגלת 3 קומות</v>
      </c>
      <c r="H98" s="335"/>
      <c r="I98" s="301">
        <f t="shared" si="20"/>
        <v>0</v>
      </c>
      <c r="J98" s="335"/>
      <c r="K98" s="309"/>
      <c r="L98" s="301">
        <f t="shared" si="17"/>
        <v>88</v>
      </c>
      <c r="M98" s="301" t="str">
        <f t="shared" si="21"/>
        <v>מטבח וחדר אוכל</v>
      </c>
      <c r="N98" s="302" t="str">
        <f t="shared" si="22"/>
        <v>עגלת 3 קומות</v>
      </c>
      <c r="O98" s="303">
        <f t="shared" si="23"/>
        <v>0</v>
      </c>
      <c r="P98" s="301">
        <f t="shared" si="25"/>
        <v>0</v>
      </c>
      <c r="Q98" s="301">
        <f t="shared" si="24"/>
        <v>1000</v>
      </c>
      <c r="R98" s="301">
        <f t="shared" si="18"/>
        <v>0</v>
      </c>
      <c r="S98" s="303"/>
      <c r="T98" s="310"/>
    </row>
    <row r="99" spans="1:20" s="307" customFormat="1" x14ac:dyDescent="0.2">
      <c r="A99" s="339">
        <v>89</v>
      </c>
      <c r="B99" s="339" t="s">
        <v>44</v>
      </c>
      <c r="C99" s="339" t="s">
        <v>155</v>
      </c>
      <c r="D99" s="345" t="s">
        <v>176</v>
      </c>
      <c r="E99" s="339">
        <v>500</v>
      </c>
      <c r="F99" s="308"/>
      <c r="G99" s="290" t="str">
        <f t="shared" si="19"/>
        <v>עגלת נירוסטה לפח אשפה</v>
      </c>
      <c r="H99" s="335"/>
      <c r="I99" s="301">
        <f t="shared" si="20"/>
        <v>0</v>
      </c>
      <c r="J99" s="335"/>
      <c r="K99" s="309"/>
      <c r="L99" s="301">
        <f t="shared" si="17"/>
        <v>89</v>
      </c>
      <c r="M99" s="301" t="str">
        <f t="shared" si="21"/>
        <v>מטבח וחדר אוכל</v>
      </c>
      <c r="N99" s="302" t="str">
        <f t="shared" si="22"/>
        <v>עגלת נירוסטה לפח אשפה</v>
      </c>
      <c r="O99" s="303">
        <f t="shared" si="23"/>
        <v>0</v>
      </c>
      <c r="P99" s="301">
        <f t="shared" si="25"/>
        <v>0</v>
      </c>
      <c r="Q99" s="301">
        <f t="shared" si="24"/>
        <v>500</v>
      </c>
      <c r="R99" s="301">
        <f t="shared" si="18"/>
        <v>0</v>
      </c>
      <c r="S99" s="303"/>
      <c r="T99" s="310"/>
    </row>
    <row r="100" spans="1:20" s="307" customFormat="1" x14ac:dyDescent="0.2">
      <c r="A100" s="339">
        <v>90</v>
      </c>
      <c r="B100" s="339" t="s">
        <v>44</v>
      </c>
      <c r="C100" s="339" t="s">
        <v>155</v>
      </c>
      <c r="D100" s="345" t="s">
        <v>177</v>
      </c>
      <c r="E100" s="339">
        <v>15000</v>
      </c>
      <c r="F100" s="308"/>
      <c r="G100" s="290" t="str">
        <f t="shared" si="19"/>
        <v>קומביסטימר+מעמד</v>
      </c>
      <c r="H100" s="335"/>
      <c r="I100" s="301">
        <f t="shared" si="20"/>
        <v>0</v>
      </c>
      <c r="J100" s="335"/>
      <c r="K100" s="309"/>
      <c r="L100" s="301">
        <f t="shared" si="17"/>
        <v>90</v>
      </c>
      <c r="M100" s="301" t="str">
        <f t="shared" si="21"/>
        <v>מטבח וחדר אוכל</v>
      </c>
      <c r="N100" s="302" t="str">
        <f t="shared" si="22"/>
        <v>קומביסטימר+מעמד</v>
      </c>
      <c r="O100" s="303">
        <f t="shared" si="23"/>
        <v>0</v>
      </c>
      <c r="P100" s="301">
        <f t="shared" si="25"/>
        <v>0</v>
      </c>
      <c r="Q100" s="301">
        <f t="shared" si="24"/>
        <v>15000</v>
      </c>
      <c r="R100" s="301">
        <f t="shared" si="18"/>
        <v>0</v>
      </c>
      <c r="S100" s="303"/>
      <c r="T100" s="310"/>
    </row>
    <row r="101" spans="1:20" s="307" customFormat="1" x14ac:dyDescent="0.2">
      <c r="A101" s="339">
        <v>91</v>
      </c>
      <c r="B101" s="339" t="s">
        <v>44</v>
      </c>
      <c r="C101" s="339" t="s">
        <v>155</v>
      </c>
      <c r="D101" s="345" t="s">
        <v>178</v>
      </c>
      <c r="E101" s="339">
        <v>5000</v>
      </c>
      <c r="F101" s="308"/>
      <c r="G101" s="290" t="str">
        <f t="shared" si="19"/>
        <v>קוצץ ירקות מקצועי</v>
      </c>
      <c r="H101" s="335"/>
      <c r="I101" s="301">
        <f t="shared" si="20"/>
        <v>0</v>
      </c>
      <c r="J101" s="335"/>
      <c r="K101" s="309"/>
      <c r="L101" s="301">
        <f t="shared" si="17"/>
        <v>91</v>
      </c>
      <c r="M101" s="301" t="str">
        <f t="shared" si="21"/>
        <v>מטבח וחדר אוכל</v>
      </c>
      <c r="N101" s="302" t="str">
        <f t="shared" si="22"/>
        <v>קוצץ ירקות מקצועי</v>
      </c>
      <c r="O101" s="303">
        <f t="shared" si="23"/>
        <v>0</v>
      </c>
      <c r="P101" s="301">
        <f t="shared" si="25"/>
        <v>0</v>
      </c>
      <c r="Q101" s="301">
        <f t="shared" si="24"/>
        <v>5000</v>
      </c>
      <c r="R101" s="301">
        <f t="shared" si="18"/>
        <v>0</v>
      </c>
      <c r="S101" s="303"/>
      <c r="T101" s="310"/>
    </row>
    <row r="102" spans="1:20" s="307" customFormat="1" ht="42.75" x14ac:dyDescent="0.2">
      <c r="A102" s="339">
        <v>92</v>
      </c>
      <c r="B102" s="339" t="s">
        <v>44</v>
      </c>
      <c r="C102" s="339" t="s">
        <v>168</v>
      </c>
      <c r="D102" s="345" t="s">
        <v>179</v>
      </c>
      <c r="E102" s="339">
        <v>1200</v>
      </c>
      <c r="F102" s="308"/>
      <c r="G102" s="290" t="str">
        <f t="shared" si="19"/>
        <v>קערות הגשה, מצקות וכפות הגשה, ארגזי פלסטויק לאיסוף</v>
      </c>
      <c r="H102" s="335"/>
      <c r="I102" s="301">
        <f t="shared" si="20"/>
        <v>0</v>
      </c>
      <c r="J102" s="335"/>
      <c r="K102" s="309"/>
      <c r="L102" s="301">
        <f t="shared" si="17"/>
        <v>92</v>
      </c>
      <c r="M102" s="301" t="str">
        <f t="shared" si="21"/>
        <v>מטבח וחדר אוכל</v>
      </c>
      <c r="N102" s="302" t="str">
        <f t="shared" si="22"/>
        <v>קערות הגשה, מצקות וכפות הגשה, ארגזי פלסטויק לאיסוף</v>
      </c>
      <c r="O102" s="303">
        <f t="shared" si="23"/>
        <v>0</v>
      </c>
      <c r="P102" s="301">
        <f t="shared" si="25"/>
        <v>0</v>
      </c>
      <c r="Q102" s="301">
        <f t="shared" si="24"/>
        <v>1200</v>
      </c>
      <c r="R102" s="301">
        <f t="shared" si="18"/>
        <v>0</v>
      </c>
      <c r="S102" s="303"/>
      <c r="T102" s="310"/>
    </row>
    <row r="103" spans="1:20" s="307" customFormat="1" ht="28.5" x14ac:dyDescent="0.2">
      <c r="A103" s="339">
        <v>93</v>
      </c>
      <c r="B103" s="339" t="s">
        <v>44</v>
      </c>
      <c r="C103" s="339" t="s">
        <v>159</v>
      </c>
      <c r="D103" s="345" t="s">
        <v>180</v>
      </c>
      <c r="E103" s="339">
        <v>500</v>
      </c>
      <c r="F103" s="308"/>
      <c r="G103" s="290" t="str">
        <f t="shared" si="19"/>
        <v>קערות וקעריות מסוגים שונים</v>
      </c>
      <c r="H103" s="335"/>
      <c r="I103" s="301">
        <f t="shared" si="20"/>
        <v>0</v>
      </c>
      <c r="J103" s="335"/>
      <c r="K103" s="309"/>
      <c r="L103" s="301">
        <f t="shared" si="17"/>
        <v>93</v>
      </c>
      <c r="M103" s="301" t="str">
        <f t="shared" si="21"/>
        <v>מטבח וחדר אוכל</v>
      </c>
      <c r="N103" s="302" t="str">
        <f t="shared" si="22"/>
        <v>קערות וקעריות מסוגים שונים</v>
      </c>
      <c r="O103" s="303">
        <f t="shared" si="23"/>
        <v>0</v>
      </c>
      <c r="P103" s="301">
        <f t="shared" si="25"/>
        <v>0</v>
      </c>
      <c r="Q103" s="301">
        <f t="shared" si="24"/>
        <v>500</v>
      </c>
      <c r="R103" s="301">
        <f t="shared" si="18"/>
        <v>0</v>
      </c>
      <c r="S103" s="303"/>
      <c r="T103" s="310"/>
    </row>
    <row r="104" spans="1:20" s="307" customFormat="1" ht="28.5" x14ac:dyDescent="0.2">
      <c r="A104" s="339">
        <v>94</v>
      </c>
      <c r="B104" s="339" t="s">
        <v>44</v>
      </c>
      <c r="C104" s="339" t="s">
        <v>155</v>
      </c>
      <c r="D104" s="345" t="s">
        <v>181</v>
      </c>
      <c r="E104" s="339">
        <v>4200</v>
      </c>
      <c r="F104" s="308"/>
      <c r="G104" s="290" t="str">
        <f t="shared" si="19"/>
        <v>שולחן ( 2 מ') עם כיור כפול + מדף תחתוןן</v>
      </c>
      <c r="H104" s="335"/>
      <c r="I104" s="301">
        <f t="shared" si="20"/>
        <v>0</v>
      </c>
      <c r="J104" s="335"/>
      <c r="K104" s="309"/>
      <c r="L104" s="301">
        <f t="shared" si="17"/>
        <v>94</v>
      </c>
      <c r="M104" s="301" t="str">
        <f t="shared" si="21"/>
        <v>מטבח וחדר אוכל</v>
      </c>
      <c r="N104" s="302" t="str">
        <f t="shared" si="22"/>
        <v>שולחן ( 2 מ') עם כיור כפול + מדף תחתוןן</v>
      </c>
      <c r="O104" s="303">
        <f t="shared" si="23"/>
        <v>0</v>
      </c>
      <c r="P104" s="301">
        <f t="shared" si="25"/>
        <v>0</v>
      </c>
      <c r="Q104" s="301">
        <f t="shared" si="24"/>
        <v>4200</v>
      </c>
      <c r="R104" s="301">
        <f t="shared" si="18"/>
        <v>0</v>
      </c>
      <c r="S104" s="303"/>
      <c r="T104" s="310"/>
    </row>
    <row r="105" spans="1:20" s="307" customFormat="1" ht="28.5" x14ac:dyDescent="0.2">
      <c r="A105" s="339">
        <v>95</v>
      </c>
      <c r="B105" s="339" t="s">
        <v>44</v>
      </c>
      <c r="C105" s="339" t="s">
        <v>155</v>
      </c>
      <c r="D105" s="345" t="s">
        <v>182</v>
      </c>
      <c r="E105" s="339">
        <v>2500</v>
      </c>
      <c r="F105" s="308"/>
      <c r="G105" s="290" t="str">
        <f t="shared" si="19"/>
        <v>שולחן עבודה ללא כיורים + מדף תחתון</v>
      </c>
      <c r="H105" s="335"/>
      <c r="I105" s="301">
        <f t="shared" si="20"/>
        <v>0</v>
      </c>
      <c r="J105" s="335"/>
      <c r="K105" s="309"/>
      <c r="L105" s="301">
        <f t="shared" si="17"/>
        <v>95</v>
      </c>
      <c r="M105" s="301" t="str">
        <f t="shared" si="21"/>
        <v>מטבח וחדר אוכל</v>
      </c>
      <c r="N105" s="302" t="str">
        <f t="shared" si="22"/>
        <v>שולחן עבודה ללא כיורים + מדף תחתון</v>
      </c>
      <c r="O105" s="303">
        <f t="shared" si="23"/>
        <v>0</v>
      </c>
      <c r="P105" s="301">
        <f t="shared" si="25"/>
        <v>0</v>
      </c>
      <c r="Q105" s="301">
        <f t="shared" si="24"/>
        <v>2500</v>
      </c>
      <c r="R105" s="301">
        <f t="shared" si="18"/>
        <v>0</v>
      </c>
      <c r="S105" s="303"/>
      <c r="T105" s="310"/>
    </row>
    <row r="106" spans="1:20" s="307" customFormat="1" ht="28.5" x14ac:dyDescent="0.2">
      <c r="A106" s="339">
        <v>96</v>
      </c>
      <c r="B106" s="339" t="s">
        <v>44</v>
      </c>
      <c r="C106" s="339" t="s">
        <v>155</v>
      </c>
      <c r="D106" s="345" t="s">
        <v>183</v>
      </c>
      <c r="E106" s="339">
        <v>3500</v>
      </c>
      <c r="F106" s="308"/>
      <c r="G106" s="290" t="str">
        <f t="shared" si="19"/>
        <v>שולחן עם כיור יחיד ( 2 מ') + מדף תחתוןן</v>
      </c>
      <c r="H106" s="335"/>
      <c r="I106" s="301">
        <f t="shared" si="20"/>
        <v>0</v>
      </c>
      <c r="J106" s="335"/>
      <c r="K106" s="309"/>
      <c r="L106" s="301">
        <f t="shared" ref="L106:L137" si="26">A106</f>
        <v>96</v>
      </c>
      <c r="M106" s="301" t="str">
        <f t="shared" si="21"/>
        <v>מטבח וחדר אוכל</v>
      </c>
      <c r="N106" s="302" t="str">
        <f t="shared" si="22"/>
        <v>שולחן עם כיור יחיד ( 2 מ') + מדף תחתוןן</v>
      </c>
      <c r="O106" s="303">
        <f t="shared" si="23"/>
        <v>0</v>
      </c>
      <c r="P106" s="301">
        <f t="shared" si="25"/>
        <v>0</v>
      </c>
      <c r="Q106" s="301">
        <f t="shared" si="24"/>
        <v>3500</v>
      </c>
      <c r="R106" s="301">
        <f t="shared" si="18"/>
        <v>0</v>
      </c>
      <c r="S106" s="303"/>
      <c r="T106" s="310"/>
    </row>
    <row r="107" spans="1:20" s="307" customFormat="1" x14ac:dyDescent="0.2">
      <c r="A107" s="339">
        <v>97</v>
      </c>
      <c r="B107" s="339" t="s">
        <v>44</v>
      </c>
      <c r="C107" s="339" t="s">
        <v>155</v>
      </c>
      <c r="D107" s="345" t="s">
        <v>184</v>
      </c>
      <c r="E107" s="339">
        <v>6500</v>
      </c>
      <c r="F107" s="308"/>
      <c r="G107" s="290" t="str">
        <f t="shared" ref="G107:G138" si="27">D107</f>
        <v>תנור בישול ואפייה</v>
      </c>
      <c r="H107" s="335"/>
      <c r="I107" s="301">
        <f t="shared" ref="I107:I138" si="28">H107*E107</f>
        <v>0</v>
      </c>
      <c r="J107" s="335"/>
      <c r="K107" s="309"/>
      <c r="L107" s="301">
        <f t="shared" si="26"/>
        <v>97</v>
      </c>
      <c r="M107" s="301" t="str">
        <f t="shared" ref="M107:M138" si="29">B107</f>
        <v>מטבח וחדר אוכל</v>
      </c>
      <c r="N107" s="302" t="str">
        <f t="shared" ref="N107:N138" si="30">D107</f>
        <v>תנור בישול ואפייה</v>
      </c>
      <c r="O107" s="303">
        <f t="shared" ref="O107:O138" si="31">H107</f>
        <v>0</v>
      </c>
      <c r="P107" s="301">
        <f t="shared" si="25"/>
        <v>0</v>
      </c>
      <c r="Q107" s="301">
        <f t="shared" ref="Q107:Q138" si="32">E107</f>
        <v>6500</v>
      </c>
      <c r="R107" s="301">
        <f t="shared" si="18"/>
        <v>0</v>
      </c>
      <c r="S107" s="303"/>
      <c r="T107" s="310"/>
    </row>
    <row r="108" spans="1:20" s="307" customFormat="1" x14ac:dyDescent="0.2">
      <c r="A108" s="339">
        <v>98</v>
      </c>
      <c r="B108" s="339" t="s">
        <v>44</v>
      </c>
      <c r="C108" s="339" t="s">
        <v>155</v>
      </c>
      <c r="D108" s="345" t="s">
        <v>185</v>
      </c>
      <c r="E108" s="339">
        <v>1200</v>
      </c>
      <c r="F108" s="308"/>
      <c r="G108" s="290" t="str">
        <f t="shared" si="27"/>
        <v>תנור מיקרוגל</v>
      </c>
      <c r="H108" s="335"/>
      <c r="I108" s="301">
        <f t="shared" si="28"/>
        <v>0</v>
      </c>
      <c r="J108" s="335"/>
      <c r="K108" s="309"/>
      <c r="L108" s="301">
        <f t="shared" si="26"/>
        <v>98</v>
      </c>
      <c r="M108" s="301" t="str">
        <f t="shared" si="29"/>
        <v>מטבח וחדר אוכל</v>
      </c>
      <c r="N108" s="302" t="str">
        <f t="shared" si="30"/>
        <v>תנור מיקרוגל</v>
      </c>
      <c r="O108" s="303">
        <f t="shared" si="31"/>
        <v>0</v>
      </c>
      <c r="P108" s="301">
        <f t="shared" si="25"/>
        <v>0</v>
      </c>
      <c r="Q108" s="301">
        <f t="shared" si="32"/>
        <v>1200</v>
      </c>
      <c r="R108" s="301">
        <f t="shared" si="18"/>
        <v>0</v>
      </c>
      <c r="S108" s="303"/>
      <c r="T108" s="310"/>
    </row>
    <row r="109" spans="1:20" s="307" customFormat="1" ht="28.5" x14ac:dyDescent="0.2">
      <c r="A109" s="339">
        <v>99</v>
      </c>
      <c r="B109" s="339" t="s">
        <v>44</v>
      </c>
      <c r="C109" s="339" t="s">
        <v>99</v>
      </c>
      <c r="D109" s="345" t="s">
        <v>186</v>
      </c>
      <c r="E109" s="339">
        <v>2500</v>
      </c>
      <c r="F109" s="308"/>
      <c r="G109" s="290" t="str">
        <f t="shared" si="27"/>
        <v>תפריט דיגיטלי עם אפשרות להזמנות</v>
      </c>
      <c r="H109" s="335"/>
      <c r="I109" s="301">
        <f t="shared" si="28"/>
        <v>0</v>
      </c>
      <c r="J109" s="335"/>
      <c r="K109" s="309"/>
      <c r="L109" s="301">
        <f t="shared" si="26"/>
        <v>99</v>
      </c>
      <c r="M109" s="301" t="str">
        <f t="shared" si="29"/>
        <v>מטבח וחדר אוכל</v>
      </c>
      <c r="N109" s="302" t="str">
        <f t="shared" si="30"/>
        <v>תפריט דיגיטלי עם אפשרות להזמנות</v>
      </c>
      <c r="O109" s="303">
        <f t="shared" si="31"/>
        <v>0</v>
      </c>
      <c r="P109" s="301">
        <f t="shared" si="25"/>
        <v>0</v>
      </c>
      <c r="Q109" s="301">
        <f t="shared" si="32"/>
        <v>2500</v>
      </c>
      <c r="R109" s="301">
        <f t="shared" si="18"/>
        <v>0</v>
      </c>
      <c r="S109" s="303"/>
      <c r="T109" s="310"/>
    </row>
    <row r="110" spans="1:20" s="307" customFormat="1" x14ac:dyDescent="0.2">
      <c r="A110" s="339">
        <v>100</v>
      </c>
      <c r="B110" s="339" t="s">
        <v>45</v>
      </c>
      <c r="C110" s="339" t="s">
        <v>81</v>
      </c>
      <c r="D110" s="345" t="s">
        <v>187</v>
      </c>
      <c r="E110" s="339">
        <v>600</v>
      </c>
      <c r="F110" s="308"/>
      <c r="G110" s="290" t="str">
        <f t="shared" si="27"/>
        <v>מגרסת נייר משרדית</v>
      </c>
      <c r="H110" s="335"/>
      <c r="I110" s="301">
        <f t="shared" si="28"/>
        <v>0</v>
      </c>
      <c r="J110" s="335"/>
      <c r="K110" s="309"/>
      <c r="L110" s="301">
        <f t="shared" si="26"/>
        <v>100</v>
      </c>
      <c r="M110" s="301" t="str">
        <f t="shared" si="29"/>
        <v>מיחשוב</v>
      </c>
      <c r="N110" s="302" t="str">
        <f t="shared" si="30"/>
        <v>מגרסת נייר משרדית</v>
      </c>
      <c r="O110" s="303">
        <f t="shared" si="31"/>
        <v>0</v>
      </c>
      <c r="P110" s="301">
        <f t="shared" si="25"/>
        <v>0</v>
      </c>
      <c r="Q110" s="301">
        <f t="shared" si="32"/>
        <v>600</v>
      </c>
      <c r="R110" s="301">
        <f t="shared" si="18"/>
        <v>0</v>
      </c>
      <c r="S110" s="303"/>
      <c r="T110" s="310"/>
    </row>
    <row r="111" spans="1:20" s="307" customFormat="1" x14ac:dyDescent="0.2">
      <c r="A111" s="339">
        <v>101</v>
      </c>
      <c r="B111" s="339" t="s">
        <v>45</v>
      </c>
      <c r="C111" s="339" t="s">
        <v>81</v>
      </c>
      <c r="D111" s="345" t="s">
        <v>188</v>
      </c>
      <c r="E111" s="339">
        <v>1200</v>
      </c>
      <c r="F111" s="308"/>
      <c r="G111" s="290" t="str">
        <f t="shared" si="27"/>
        <v>מדפסת משולבת</v>
      </c>
      <c r="H111" s="335"/>
      <c r="I111" s="301">
        <f t="shared" si="28"/>
        <v>0</v>
      </c>
      <c r="J111" s="335"/>
      <c r="K111" s="309"/>
      <c r="L111" s="301">
        <f t="shared" si="26"/>
        <v>101</v>
      </c>
      <c r="M111" s="301" t="str">
        <f t="shared" si="29"/>
        <v>מיחשוב</v>
      </c>
      <c r="N111" s="302" t="str">
        <f t="shared" si="30"/>
        <v>מדפסת משולבת</v>
      </c>
      <c r="O111" s="303">
        <f t="shared" si="31"/>
        <v>0</v>
      </c>
      <c r="P111" s="301">
        <f t="shared" si="25"/>
        <v>0</v>
      </c>
      <c r="Q111" s="301">
        <f t="shared" si="32"/>
        <v>1200</v>
      </c>
      <c r="R111" s="301">
        <f t="shared" si="18"/>
        <v>0</v>
      </c>
      <c r="S111" s="303"/>
      <c r="T111" s="310"/>
    </row>
    <row r="112" spans="1:20" s="307" customFormat="1" x14ac:dyDescent="0.2">
      <c r="A112" s="339">
        <v>102</v>
      </c>
      <c r="B112" s="339" t="s">
        <v>45</v>
      </c>
      <c r="C112" s="339" t="s">
        <v>92</v>
      </c>
      <c r="D112" s="345" t="s">
        <v>188</v>
      </c>
      <c r="E112" s="339">
        <v>1200</v>
      </c>
      <c r="F112" s="308"/>
      <c r="G112" s="290" t="str">
        <f t="shared" si="27"/>
        <v>מדפסת משולבת</v>
      </c>
      <c r="H112" s="335"/>
      <c r="I112" s="301">
        <f t="shared" si="28"/>
        <v>0</v>
      </c>
      <c r="J112" s="335"/>
      <c r="K112" s="309"/>
      <c r="L112" s="301">
        <f t="shared" si="26"/>
        <v>102</v>
      </c>
      <c r="M112" s="301" t="str">
        <f t="shared" si="29"/>
        <v>מיחשוב</v>
      </c>
      <c r="N112" s="302" t="str">
        <f t="shared" si="30"/>
        <v>מדפסת משולבת</v>
      </c>
      <c r="O112" s="303">
        <f t="shared" si="31"/>
        <v>0</v>
      </c>
      <c r="P112" s="301">
        <f t="shared" si="25"/>
        <v>0</v>
      </c>
      <c r="Q112" s="301">
        <f t="shared" si="32"/>
        <v>1200</v>
      </c>
      <c r="R112" s="301">
        <f t="shared" si="18"/>
        <v>0</v>
      </c>
      <c r="S112" s="303"/>
      <c r="T112" s="310"/>
    </row>
    <row r="113" spans="1:20" s="307" customFormat="1" x14ac:dyDescent="0.2">
      <c r="A113" s="339">
        <v>103</v>
      </c>
      <c r="B113" s="339" t="s">
        <v>45</v>
      </c>
      <c r="C113" s="339" t="s">
        <v>92</v>
      </c>
      <c r="D113" s="345" t="s">
        <v>189</v>
      </c>
      <c r="E113" s="339">
        <v>2500</v>
      </c>
      <c r="F113" s="308"/>
      <c r="G113" s="290" t="str">
        <f t="shared" si="27"/>
        <v>מחשב נייד לתצוגות</v>
      </c>
      <c r="H113" s="335"/>
      <c r="I113" s="301">
        <f t="shared" si="28"/>
        <v>0</v>
      </c>
      <c r="J113" s="335"/>
      <c r="K113" s="309"/>
      <c r="L113" s="301">
        <f t="shared" si="26"/>
        <v>103</v>
      </c>
      <c r="M113" s="301" t="str">
        <f t="shared" si="29"/>
        <v>מיחשוב</v>
      </c>
      <c r="N113" s="302" t="str">
        <f t="shared" si="30"/>
        <v>מחשב נייד לתצוגות</v>
      </c>
      <c r="O113" s="303">
        <f t="shared" si="31"/>
        <v>0</v>
      </c>
      <c r="P113" s="301">
        <f t="shared" si="25"/>
        <v>0</v>
      </c>
      <c r="Q113" s="301">
        <f t="shared" si="32"/>
        <v>2500</v>
      </c>
      <c r="R113" s="301">
        <f t="shared" si="18"/>
        <v>0</v>
      </c>
      <c r="S113" s="303"/>
      <c r="T113" s="310"/>
    </row>
    <row r="114" spans="1:20" s="307" customFormat="1" x14ac:dyDescent="0.2">
      <c r="A114" s="339">
        <v>104</v>
      </c>
      <c r="B114" s="339" t="s">
        <v>45</v>
      </c>
      <c r="C114" s="339" t="s">
        <v>92</v>
      </c>
      <c r="D114" s="345" t="s">
        <v>190</v>
      </c>
      <c r="E114" s="339">
        <v>3500</v>
      </c>
      <c r="F114" s="308"/>
      <c r="G114" s="290" t="str">
        <f t="shared" si="27"/>
        <v xml:space="preserve">מחשב+תוכנות </v>
      </c>
      <c r="H114" s="335"/>
      <c r="I114" s="301">
        <f t="shared" si="28"/>
        <v>0</v>
      </c>
      <c r="J114" s="335"/>
      <c r="K114" s="309"/>
      <c r="L114" s="301">
        <f t="shared" si="26"/>
        <v>104</v>
      </c>
      <c r="M114" s="301" t="str">
        <f t="shared" si="29"/>
        <v>מיחשוב</v>
      </c>
      <c r="N114" s="302" t="str">
        <f t="shared" si="30"/>
        <v xml:space="preserve">מחשב+תוכנות </v>
      </c>
      <c r="O114" s="303">
        <f t="shared" si="31"/>
        <v>0</v>
      </c>
      <c r="P114" s="301">
        <f t="shared" si="25"/>
        <v>0</v>
      </c>
      <c r="Q114" s="301">
        <f t="shared" si="32"/>
        <v>3500</v>
      </c>
      <c r="R114" s="301">
        <f t="shared" si="18"/>
        <v>0</v>
      </c>
      <c r="S114" s="303"/>
      <c r="T114" s="310"/>
    </row>
    <row r="115" spans="1:20" s="307" customFormat="1" ht="28.5" x14ac:dyDescent="0.2">
      <c r="A115" s="339">
        <v>105</v>
      </c>
      <c r="B115" s="339" t="s">
        <v>45</v>
      </c>
      <c r="C115" s="339" t="s">
        <v>81</v>
      </c>
      <c r="D115" s="345" t="s">
        <v>191</v>
      </c>
      <c r="E115" s="339">
        <v>3500</v>
      </c>
      <c r="F115" s="308"/>
      <c r="G115" s="290" t="str">
        <f t="shared" si="27"/>
        <v>מחשב+תוכנות הפעלה ומשרד</v>
      </c>
      <c r="H115" s="335"/>
      <c r="I115" s="301">
        <f t="shared" si="28"/>
        <v>0</v>
      </c>
      <c r="J115" s="335"/>
      <c r="K115" s="309"/>
      <c r="L115" s="301">
        <f t="shared" si="26"/>
        <v>105</v>
      </c>
      <c r="M115" s="301" t="str">
        <f t="shared" si="29"/>
        <v>מיחשוב</v>
      </c>
      <c r="N115" s="302" t="str">
        <f t="shared" si="30"/>
        <v>מחשב+תוכנות הפעלה ומשרד</v>
      </c>
      <c r="O115" s="303">
        <f t="shared" si="31"/>
        <v>0</v>
      </c>
      <c r="P115" s="301">
        <f t="shared" si="25"/>
        <v>0</v>
      </c>
      <c r="Q115" s="301">
        <f t="shared" si="32"/>
        <v>3500</v>
      </c>
      <c r="R115" s="301">
        <f t="shared" si="18"/>
        <v>0</v>
      </c>
      <c r="S115" s="303"/>
      <c r="T115" s="310"/>
    </row>
    <row r="116" spans="1:20" s="307" customFormat="1" ht="28.5" x14ac:dyDescent="0.2">
      <c r="A116" s="339">
        <v>106</v>
      </c>
      <c r="B116" s="339" t="s">
        <v>45</v>
      </c>
      <c r="C116" s="339" t="s">
        <v>102</v>
      </c>
      <c r="D116" s="345" t="s">
        <v>191</v>
      </c>
      <c r="E116" s="339">
        <v>3500</v>
      </c>
      <c r="F116" s="308"/>
      <c r="G116" s="290" t="str">
        <f t="shared" si="27"/>
        <v>מחשב+תוכנות הפעלה ומשרד</v>
      </c>
      <c r="H116" s="335"/>
      <c r="I116" s="301">
        <f t="shared" si="28"/>
        <v>0</v>
      </c>
      <c r="J116" s="335"/>
      <c r="K116" s="309"/>
      <c r="L116" s="301">
        <f t="shared" si="26"/>
        <v>106</v>
      </c>
      <c r="M116" s="301" t="str">
        <f t="shared" si="29"/>
        <v>מיחשוב</v>
      </c>
      <c r="N116" s="302" t="str">
        <f t="shared" si="30"/>
        <v>מחשב+תוכנות הפעלה ומשרד</v>
      </c>
      <c r="O116" s="303">
        <f t="shared" si="31"/>
        <v>0</v>
      </c>
      <c r="P116" s="301">
        <f t="shared" si="25"/>
        <v>0</v>
      </c>
      <c r="Q116" s="301">
        <f t="shared" si="32"/>
        <v>3500</v>
      </c>
      <c r="R116" s="301">
        <f t="shared" si="18"/>
        <v>0</v>
      </c>
      <c r="S116" s="303"/>
      <c r="T116" s="310"/>
    </row>
    <row r="117" spans="1:20" s="307" customFormat="1" x14ac:dyDescent="0.2">
      <c r="A117" s="339">
        <v>107</v>
      </c>
      <c r="B117" s="339" t="s">
        <v>46</v>
      </c>
      <c r="C117" s="339" t="s">
        <v>43</v>
      </c>
      <c r="D117" s="345" t="s">
        <v>192</v>
      </c>
      <c r="E117" s="339">
        <v>4500</v>
      </c>
      <c r="F117" s="308"/>
      <c r="G117" s="290" t="str">
        <f t="shared" si="27"/>
        <v>דפיברלטור</v>
      </c>
      <c r="H117" s="335"/>
      <c r="I117" s="301">
        <f t="shared" si="28"/>
        <v>0</v>
      </c>
      <c r="J117" s="335"/>
      <c r="K117" s="309"/>
      <c r="L117" s="301">
        <f t="shared" si="26"/>
        <v>107</v>
      </c>
      <c r="M117" s="301" t="str">
        <f t="shared" si="29"/>
        <v>ציוד אלקטרוני</v>
      </c>
      <c r="N117" s="302" t="str">
        <f t="shared" si="30"/>
        <v>דפיברלטור</v>
      </c>
      <c r="O117" s="303">
        <f t="shared" si="31"/>
        <v>0</v>
      </c>
      <c r="P117" s="301">
        <f t="shared" si="25"/>
        <v>0</v>
      </c>
      <c r="Q117" s="301">
        <f t="shared" si="32"/>
        <v>4500</v>
      </c>
      <c r="R117" s="301">
        <f t="shared" si="18"/>
        <v>0</v>
      </c>
      <c r="S117" s="303"/>
      <c r="T117" s="310"/>
    </row>
    <row r="118" spans="1:20" s="307" customFormat="1" ht="28.5" x14ac:dyDescent="0.2">
      <c r="A118" s="339">
        <v>108</v>
      </c>
      <c r="B118" s="339" t="s">
        <v>46</v>
      </c>
      <c r="C118" s="339" t="s">
        <v>92</v>
      </c>
      <c r="D118" s="345" t="s">
        <v>193</v>
      </c>
      <c r="E118" s="339">
        <v>2500</v>
      </c>
      <c r="F118" s="308"/>
      <c r="G118" s="290" t="str">
        <f t="shared" si="27"/>
        <v>טלוויזיה 42 (כולל הובלה והתקנה)</v>
      </c>
      <c r="H118" s="335"/>
      <c r="I118" s="301">
        <f t="shared" si="28"/>
        <v>0</v>
      </c>
      <c r="J118" s="335"/>
      <c r="K118" s="309"/>
      <c r="L118" s="301">
        <f t="shared" si="26"/>
        <v>108</v>
      </c>
      <c r="M118" s="301" t="str">
        <f t="shared" si="29"/>
        <v>ציוד אלקטרוני</v>
      </c>
      <c r="N118" s="302" t="str">
        <f t="shared" si="30"/>
        <v>טלוויזיה 42 (כולל הובלה והתקנה)</v>
      </c>
      <c r="O118" s="303">
        <f t="shared" si="31"/>
        <v>0</v>
      </c>
      <c r="P118" s="301">
        <f t="shared" si="25"/>
        <v>0</v>
      </c>
      <c r="Q118" s="301">
        <f t="shared" si="32"/>
        <v>2500</v>
      </c>
      <c r="R118" s="301">
        <f t="shared" si="18"/>
        <v>0</v>
      </c>
      <c r="S118" s="303"/>
      <c r="T118" s="310"/>
    </row>
    <row r="119" spans="1:20" s="307" customFormat="1" ht="28.5" x14ac:dyDescent="0.2">
      <c r="A119" s="339">
        <v>109</v>
      </c>
      <c r="B119" s="339" t="s">
        <v>46</v>
      </c>
      <c r="C119" s="339" t="s">
        <v>83</v>
      </c>
      <c r="D119" s="345" t="s">
        <v>193</v>
      </c>
      <c r="E119" s="339">
        <v>2500</v>
      </c>
      <c r="F119" s="308"/>
      <c r="G119" s="290" t="str">
        <f t="shared" si="27"/>
        <v>טלוויזיה 42 (כולל הובלה והתקנה)</v>
      </c>
      <c r="H119" s="335"/>
      <c r="I119" s="301">
        <f t="shared" si="28"/>
        <v>0</v>
      </c>
      <c r="J119" s="335"/>
      <c r="K119" s="309"/>
      <c r="L119" s="301">
        <f t="shared" si="26"/>
        <v>109</v>
      </c>
      <c r="M119" s="301" t="str">
        <f t="shared" si="29"/>
        <v>ציוד אלקטרוני</v>
      </c>
      <c r="N119" s="302" t="str">
        <f t="shared" si="30"/>
        <v>טלוויזיה 42 (כולל הובלה והתקנה)</v>
      </c>
      <c r="O119" s="303">
        <f t="shared" si="31"/>
        <v>0</v>
      </c>
      <c r="P119" s="301">
        <f t="shared" si="25"/>
        <v>0</v>
      </c>
      <c r="Q119" s="301">
        <f t="shared" si="32"/>
        <v>2500</v>
      </c>
      <c r="R119" s="301">
        <f t="shared" si="18"/>
        <v>0</v>
      </c>
      <c r="S119" s="303"/>
      <c r="T119" s="310"/>
    </row>
    <row r="120" spans="1:20" s="307" customFormat="1" ht="28.5" x14ac:dyDescent="0.2">
      <c r="A120" s="339">
        <v>110</v>
      </c>
      <c r="B120" s="339" t="s">
        <v>46</v>
      </c>
      <c r="C120" s="339" t="s">
        <v>101</v>
      </c>
      <c r="D120" s="345" t="s">
        <v>193</v>
      </c>
      <c r="E120" s="339">
        <v>2500</v>
      </c>
      <c r="F120" s="308"/>
      <c r="G120" s="290" t="str">
        <f t="shared" si="27"/>
        <v>טלוויזיה 42 (כולל הובלה והתקנה)</v>
      </c>
      <c r="H120" s="335"/>
      <c r="I120" s="301">
        <f t="shared" si="28"/>
        <v>0</v>
      </c>
      <c r="J120" s="335"/>
      <c r="K120" s="309"/>
      <c r="L120" s="301">
        <f t="shared" si="26"/>
        <v>110</v>
      </c>
      <c r="M120" s="301" t="str">
        <f t="shared" si="29"/>
        <v>ציוד אלקטרוני</v>
      </c>
      <c r="N120" s="302" t="str">
        <f t="shared" si="30"/>
        <v>טלוויזיה 42 (כולל הובלה והתקנה)</v>
      </c>
      <c r="O120" s="303">
        <f t="shared" si="31"/>
        <v>0</v>
      </c>
      <c r="P120" s="301">
        <f t="shared" si="25"/>
        <v>0</v>
      </c>
      <c r="Q120" s="301">
        <f t="shared" si="32"/>
        <v>2500</v>
      </c>
      <c r="R120" s="301">
        <f t="shared" si="18"/>
        <v>0</v>
      </c>
      <c r="S120" s="303"/>
      <c r="T120" s="310"/>
    </row>
    <row r="121" spans="1:20" s="307" customFormat="1" ht="28.5" x14ac:dyDescent="0.2">
      <c r="A121" s="339">
        <v>111</v>
      </c>
      <c r="B121" s="339" t="s">
        <v>46</v>
      </c>
      <c r="C121" s="339" t="s">
        <v>102</v>
      </c>
      <c r="D121" s="345" t="s">
        <v>193</v>
      </c>
      <c r="E121" s="339">
        <v>2500</v>
      </c>
      <c r="F121" s="308"/>
      <c r="G121" s="290" t="str">
        <f t="shared" si="27"/>
        <v>טלוויזיה 42 (כולל הובלה והתקנה)</v>
      </c>
      <c r="H121" s="335"/>
      <c r="I121" s="301">
        <f t="shared" si="28"/>
        <v>0</v>
      </c>
      <c r="J121" s="335"/>
      <c r="K121" s="309"/>
      <c r="L121" s="301">
        <f t="shared" si="26"/>
        <v>111</v>
      </c>
      <c r="M121" s="301" t="str">
        <f t="shared" si="29"/>
        <v>ציוד אלקטרוני</v>
      </c>
      <c r="N121" s="302" t="str">
        <f t="shared" si="30"/>
        <v>טלוויזיה 42 (כולל הובלה והתקנה)</v>
      </c>
      <c r="O121" s="303">
        <f t="shared" si="31"/>
        <v>0</v>
      </c>
      <c r="P121" s="301">
        <f t="shared" si="25"/>
        <v>0</v>
      </c>
      <c r="Q121" s="301">
        <f t="shared" si="32"/>
        <v>2500</v>
      </c>
      <c r="R121" s="301">
        <f t="shared" si="18"/>
        <v>0</v>
      </c>
      <c r="S121" s="303"/>
      <c r="T121" s="310"/>
    </row>
    <row r="122" spans="1:20" s="307" customFormat="1" ht="28.5" x14ac:dyDescent="0.2">
      <c r="A122" s="339">
        <v>112</v>
      </c>
      <c r="B122" s="339" t="s">
        <v>46</v>
      </c>
      <c r="C122" s="339" t="s">
        <v>88</v>
      </c>
      <c r="D122" s="345" t="s">
        <v>194</v>
      </c>
      <c r="E122" s="339">
        <v>5000</v>
      </c>
      <c r="F122" s="308"/>
      <c r="G122" s="290" t="str">
        <f t="shared" si="27"/>
        <v>טלוויזיה 65 (כולל הובלה והתקנה)</v>
      </c>
      <c r="H122" s="335"/>
      <c r="I122" s="301">
        <f t="shared" si="28"/>
        <v>0</v>
      </c>
      <c r="J122" s="335"/>
      <c r="K122" s="309"/>
      <c r="L122" s="301">
        <f t="shared" si="26"/>
        <v>112</v>
      </c>
      <c r="M122" s="301" t="str">
        <f t="shared" si="29"/>
        <v>ציוד אלקטרוני</v>
      </c>
      <c r="N122" s="302" t="str">
        <f t="shared" si="30"/>
        <v>טלוויזיה 65 (כולל הובלה והתקנה)</v>
      </c>
      <c r="O122" s="303">
        <f t="shared" si="31"/>
        <v>0</v>
      </c>
      <c r="P122" s="301">
        <f t="shared" si="25"/>
        <v>0</v>
      </c>
      <c r="Q122" s="301">
        <f t="shared" si="32"/>
        <v>5000</v>
      </c>
      <c r="R122" s="301">
        <f t="shared" si="18"/>
        <v>0</v>
      </c>
      <c r="S122" s="303"/>
      <c r="T122" s="310"/>
    </row>
    <row r="123" spans="1:20" s="307" customFormat="1" ht="28.5" x14ac:dyDescent="0.2">
      <c r="A123" s="339">
        <v>113</v>
      </c>
      <c r="B123" s="339" t="s">
        <v>46</v>
      </c>
      <c r="C123" s="339" t="s">
        <v>99</v>
      </c>
      <c r="D123" s="345" t="s">
        <v>194</v>
      </c>
      <c r="E123" s="339">
        <v>5000</v>
      </c>
      <c r="F123" s="308"/>
      <c r="G123" s="290" t="str">
        <f t="shared" si="27"/>
        <v>טלוויזיה 65 (כולל הובלה והתקנה)</v>
      </c>
      <c r="H123" s="335"/>
      <c r="I123" s="301">
        <f t="shared" si="28"/>
        <v>0</v>
      </c>
      <c r="J123" s="335"/>
      <c r="K123" s="309"/>
      <c r="L123" s="301">
        <f t="shared" si="26"/>
        <v>113</v>
      </c>
      <c r="M123" s="301" t="str">
        <f t="shared" si="29"/>
        <v>ציוד אלקטרוני</v>
      </c>
      <c r="N123" s="302" t="str">
        <f t="shared" si="30"/>
        <v>טלוויזיה 65 (כולל הובלה והתקנה)</v>
      </c>
      <c r="O123" s="303">
        <f t="shared" si="31"/>
        <v>0</v>
      </c>
      <c r="P123" s="301">
        <f t="shared" si="25"/>
        <v>0</v>
      </c>
      <c r="Q123" s="301">
        <f t="shared" si="32"/>
        <v>5000</v>
      </c>
      <c r="R123" s="301">
        <f t="shared" si="18"/>
        <v>0</v>
      </c>
      <c r="S123" s="303"/>
      <c r="T123" s="310"/>
    </row>
    <row r="124" spans="1:20" s="307" customFormat="1" ht="28.5" x14ac:dyDescent="0.2">
      <c r="A124" s="339">
        <v>114</v>
      </c>
      <c r="B124" s="339" t="s">
        <v>46</v>
      </c>
      <c r="C124" s="339" t="s">
        <v>99</v>
      </c>
      <c r="D124" s="345" t="s">
        <v>195</v>
      </c>
      <c r="E124" s="339">
        <v>8000</v>
      </c>
      <c r="F124" s="308"/>
      <c r="G124" s="290" t="str">
        <f t="shared" si="27"/>
        <v>טלוויזיה 85 (כולל הובלה והתקנה)</v>
      </c>
      <c r="H124" s="335"/>
      <c r="I124" s="301">
        <f t="shared" si="28"/>
        <v>0</v>
      </c>
      <c r="J124" s="335"/>
      <c r="K124" s="309"/>
      <c r="L124" s="301">
        <f t="shared" si="26"/>
        <v>114</v>
      </c>
      <c r="M124" s="301" t="str">
        <f t="shared" si="29"/>
        <v>ציוד אלקטרוני</v>
      </c>
      <c r="N124" s="302" t="str">
        <f t="shared" si="30"/>
        <v>טלוויזיה 85 (כולל הובלה והתקנה)</v>
      </c>
      <c r="O124" s="303">
        <f t="shared" si="31"/>
        <v>0</v>
      </c>
      <c r="P124" s="301">
        <f t="shared" si="25"/>
        <v>0</v>
      </c>
      <c r="Q124" s="301">
        <f t="shared" si="32"/>
        <v>8000</v>
      </c>
      <c r="R124" s="301">
        <f t="shared" si="18"/>
        <v>0</v>
      </c>
      <c r="S124" s="303"/>
      <c r="T124" s="310"/>
    </row>
    <row r="125" spans="1:20" s="307" customFormat="1" x14ac:dyDescent="0.2">
      <c r="A125" s="339">
        <v>115</v>
      </c>
      <c r="B125" s="339" t="s">
        <v>46</v>
      </c>
      <c r="C125" s="339" t="s">
        <v>46</v>
      </c>
      <c r="D125" s="345" t="s">
        <v>196</v>
      </c>
      <c r="E125" s="339">
        <v>900</v>
      </c>
      <c r="F125" s="308"/>
      <c r="G125" s="290" t="str">
        <f t="shared" si="27"/>
        <v>מגדיל טווח WIFI</v>
      </c>
      <c r="H125" s="335"/>
      <c r="I125" s="301">
        <f t="shared" si="28"/>
        <v>0</v>
      </c>
      <c r="J125" s="335"/>
      <c r="K125" s="309"/>
      <c r="L125" s="301">
        <f t="shared" si="26"/>
        <v>115</v>
      </c>
      <c r="M125" s="301" t="str">
        <f t="shared" si="29"/>
        <v>ציוד אלקטרוני</v>
      </c>
      <c r="N125" s="302" t="str">
        <f t="shared" si="30"/>
        <v>מגדיל טווח WIFI</v>
      </c>
      <c r="O125" s="303">
        <f t="shared" si="31"/>
        <v>0</v>
      </c>
      <c r="P125" s="301">
        <f t="shared" si="25"/>
        <v>0</v>
      </c>
      <c r="Q125" s="301">
        <f t="shared" si="32"/>
        <v>900</v>
      </c>
      <c r="R125" s="301">
        <f t="shared" si="18"/>
        <v>0</v>
      </c>
      <c r="S125" s="303"/>
      <c r="T125" s="310"/>
    </row>
    <row r="126" spans="1:20" s="307" customFormat="1" x14ac:dyDescent="0.2">
      <c r="A126" s="339">
        <v>116</v>
      </c>
      <c r="B126" s="339" t="s">
        <v>46</v>
      </c>
      <c r="C126" s="339" t="s">
        <v>43</v>
      </c>
      <c r="D126" s="345" t="s">
        <v>197</v>
      </c>
      <c r="E126" s="339">
        <v>5000</v>
      </c>
      <c r="F126" s="308"/>
      <c r="G126" s="290" t="str">
        <f t="shared" si="27"/>
        <v>מערכת אזעקה ומצלמות</v>
      </c>
      <c r="H126" s="335"/>
      <c r="I126" s="301">
        <f t="shared" si="28"/>
        <v>0</v>
      </c>
      <c r="J126" s="335"/>
      <c r="K126" s="309"/>
      <c r="L126" s="301">
        <f t="shared" si="26"/>
        <v>116</v>
      </c>
      <c r="M126" s="301" t="str">
        <f t="shared" si="29"/>
        <v>ציוד אלקטרוני</v>
      </c>
      <c r="N126" s="302" t="str">
        <f t="shared" si="30"/>
        <v>מערכת אזעקה ומצלמות</v>
      </c>
      <c r="O126" s="303">
        <f t="shared" si="31"/>
        <v>0</v>
      </c>
      <c r="P126" s="301">
        <f t="shared" si="25"/>
        <v>0</v>
      </c>
      <c r="Q126" s="301">
        <f t="shared" si="32"/>
        <v>5000</v>
      </c>
      <c r="R126" s="301">
        <f t="shared" si="18"/>
        <v>0</v>
      </c>
      <c r="S126" s="303"/>
      <c r="T126" s="310"/>
    </row>
    <row r="127" spans="1:20" s="307" customFormat="1" x14ac:dyDescent="0.2">
      <c r="A127" s="339">
        <v>117</v>
      </c>
      <c r="B127" s="339" t="s">
        <v>46</v>
      </c>
      <c r="C127" s="339" t="s">
        <v>46</v>
      </c>
      <c r="D127" s="345" t="s">
        <v>198</v>
      </c>
      <c r="E127" s="339">
        <v>5200</v>
      </c>
      <c r="F127" s="308"/>
      <c r="G127" s="290" t="str">
        <f t="shared" si="27"/>
        <v>מערכת התרעה נגד אש</v>
      </c>
      <c r="H127" s="335"/>
      <c r="I127" s="301">
        <f t="shared" si="28"/>
        <v>0</v>
      </c>
      <c r="J127" s="335"/>
      <c r="K127" s="309"/>
      <c r="L127" s="301">
        <f t="shared" si="26"/>
        <v>117</v>
      </c>
      <c r="M127" s="301" t="str">
        <f t="shared" si="29"/>
        <v>ציוד אלקטרוני</v>
      </c>
      <c r="N127" s="302" t="str">
        <f t="shared" si="30"/>
        <v>מערכת התרעה נגד אש</v>
      </c>
      <c r="O127" s="303">
        <f t="shared" si="31"/>
        <v>0</v>
      </c>
      <c r="P127" s="301">
        <f t="shared" si="25"/>
        <v>0</v>
      </c>
      <c r="Q127" s="301">
        <f t="shared" si="32"/>
        <v>5200</v>
      </c>
      <c r="R127" s="301">
        <f t="shared" si="18"/>
        <v>0</v>
      </c>
      <c r="S127" s="303"/>
      <c r="T127" s="310"/>
    </row>
    <row r="128" spans="1:20" s="307" customFormat="1" x14ac:dyDescent="0.2">
      <c r="A128" s="339">
        <v>118</v>
      </c>
      <c r="B128" s="339" t="s">
        <v>46</v>
      </c>
      <c r="C128" s="339" t="s">
        <v>46</v>
      </c>
      <c r="D128" s="345" t="s">
        <v>199</v>
      </c>
      <c r="E128" s="339">
        <v>6100</v>
      </c>
      <c r="F128" s="308"/>
      <c r="G128" s="290" t="str">
        <f t="shared" si="27"/>
        <v>מערכת טלפונים</v>
      </c>
      <c r="H128" s="335"/>
      <c r="I128" s="301">
        <f t="shared" si="28"/>
        <v>0</v>
      </c>
      <c r="J128" s="335"/>
      <c r="K128" s="309"/>
      <c r="L128" s="301">
        <f t="shared" si="26"/>
        <v>118</v>
      </c>
      <c r="M128" s="301" t="str">
        <f t="shared" si="29"/>
        <v>ציוד אלקטרוני</v>
      </c>
      <c r="N128" s="302" t="str">
        <f t="shared" si="30"/>
        <v>מערכת טלפונים</v>
      </c>
      <c r="O128" s="303">
        <f t="shared" si="31"/>
        <v>0</v>
      </c>
      <c r="P128" s="301">
        <f t="shared" si="25"/>
        <v>0</v>
      </c>
      <c r="Q128" s="301">
        <f t="shared" si="32"/>
        <v>6100</v>
      </c>
      <c r="R128" s="301">
        <f t="shared" si="18"/>
        <v>0</v>
      </c>
      <c r="S128" s="303"/>
      <c r="T128" s="310"/>
    </row>
    <row r="129" spans="1:20" s="307" customFormat="1" x14ac:dyDescent="0.2">
      <c r="A129" s="339">
        <v>119</v>
      </c>
      <c r="B129" s="339" t="s">
        <v>46</v>
      </c>
      <c r="C129" s="339" t="s">
        <v>46</v>
      </c>
      <c r="D129" s="345" t="s">
        <v>200</v>
      </c>
      <c r="E129" s="339">
        <v>5000</v>
      </c>
      <c r="F129" s="308"/>
      <c r="G129" s="290" t="str">
        <f t="shared" si="27"/>
        <v>מערכת כריזת חירום</v>
      </c>
      <c r="H129" s="335"/>
      <c r="I129" s="301">
        <f t="shared" si="28"/>
        <v>0</v>
      </c>
      <c r="J129" s="335"/>
      <c r="K129" s="309"/>
      <c r="L129" s="301">
        <f t="shared" si="26"/>
        <v>119</v>
      </c>
      <c r="M129" s="301" t="str">
        <f t="shared" si="29"/>
        <v>ציוד אלקטרוני</v>
      </c>
      <c r="N129" s="302" t="str">
        <f t="shared" si="30"/>
        <v>מערכת כריזת חירום</v>
      </c>
      <c r="O129" s="303">
        <f t="shared" si="31"/>
        <v>0</v>
      </c>
      <c r="P129" s="301">
        <f t="shared" si="25"/>
        <v>0</v>
      </c>
      <c r="Q129" s="301">
        <f t="shared" si="32"/>
        <v>5000</v>
      </c>
      <c r="R129" s="301">
        <f t="shared" si="18"/>
        <v>0</v>
      </c>
      <c r="S129" s="303"/>
      <c r="T129" s="310"/>
    </row>
    <row r="130" spans="1:20" s="307" customFormat="1" ht="28.5" x14ac:dyDescent="0.2">
      <c r="A130" s="339">
        <v>120</v>
      </c>
      <c r="B130" s="339" t="s">
        <v>47</v>
      </c>
      <c r="C130" s="339" t="s">
        <v>201</v>
      </c>
      <c r="D130" s="345" t="s">
        <v>124</v>
      </c>
      <c r="E130" s="339">
        <v>1000</v>
      </c>
      <c r="F130" s="308"/>
      <c r="G130" s="290" t="str">
        <f t="shared" si="27"/>
        <v>ארון איחסון (רוחב 80-100 ס"מ)</v>
      </c>
      <c r="H130" s="335"/>
      <c r="I130" s="301">
        <f t="shared" si="28"/>
        <v>0</v>
      </c>
      <c r="J130" s="335"/>
      <c r="K130" s="309"/>
      <c r="L130" s="301">
        <f t="shared" si="26"/>
        <v>120</v>
      </c>
      <c r="M130" s="301" t="str">
        <f t="shared" si="29"/>
        <v>ריהוט</v>
      </c>
      <c r="N130" s="302" t="str">
        <f t="shared" si="30"/>
        <v>ארון איחסון (רוחב 80-100 ס"מ)</v>
      </c>
      <c r="O130" s="303">
        <f t="shared" si="31"/>
        <v>0</v>
      </c>
      <c r="P130" s="301">
        <f t="shared" si="25"/>
        <v>0</v>
      </c>
      <c r="Q130" s="301">
        <f t="shared" si="32"/>
        <v>1000</v>
      </c>
      <c r="R130" s="301">
        <f t="shared" si="18"/>
        <v>0</v>
      </c>
      <c r="S130" s="303"/>
      <c r="T130" s="310"/>
    </row>
    <row r="131" spans="1:20" s="307" customFormat="1" ht="28.5" x14ac:dyDescent="0.2">
      <c r="A131" s="339">
        <v>121</v>
      </c>
      <c r="B131" s="339" t="s">
        <v>47</v>
      </c>
      <c r="C131" s="339" t="s">
        <v>109</v>
      </c>
      <c r="D131" s="345" t="s">
        <v>124</v>
      </c>
      <c r="E131" s="339">
        <v>1000</v>
      </c>
      <c r="F131" s="308"/>
      <c r="G131" s="290" t="str">
        <f t="shared" si="27"/>
        <v>ארון איחסון (רוחב 80-100 ס"מ)</v>
      </c>
      <c r="H131" s="335"/>
      <c r="I131" s="301">
        <f t="shared" si="28"/>
        <v>0</v>
      </c>
      <c r="J131" s="335"/>
      <c r="K131" s="309"/>
      <c r="L131" s="301">
        <f t="shared" si="26"/>
        <v>121</v>
      </c>
      <c r="M131" s="301" t="str">
        <f t="shared" si="29"/>
        <v>ריהוט</v>
      </c>
      <c r="N131" s="302" t="str">
        <f t="shared" si="30"/>
        <v>ארון איחסון (רוחב 80-100 ס"מ)</v>
      </c>
      <c r="O131" s="303">
        <f t="shared" si="31"/>
        <v>0</v>
      </c>
      <c r="P131" s="301">
        <f t="shared" si="25"/>
        <v>0</v>
      </c>
      <c r="Q131" s="301">
        <f t="shared" si="32"/>
        <v>1000</v>
      </c>
      <c r="R131" s="301">
        <f t="shared" ref="R131:R192" si="33">Q131*O131</f>
        <v>0</v>
      </c>
      <c r="S131" s="303"/>
      <c r="T131" s="310"/>
    </row>
    <row r="132" spans="1:20" s="307" customFormat="1" ht="28.5" x14ac:dyDescent="0.2">
      <c r="A132" s="339">
        <v>122</v>
      </c>
      <c r="B132" s="339" t="s">
        <v>47</v>
      </c>
      <c r="C132" s="339" t="s">
        <v>101</v>
      </c>
      <c r="D132" s="345" t="s">
        <v>124</v>
      </c>
      <c r="E132" s="339">
        <v>1000</v>
      </c>
      <c r="F132" s="308"/>
      <c r="G132" s="290" t="str">
        <f t="shared" si="27"/>
        <v>ארון איחסון (רוחב 80-100 ס"מ)</v>
      </c>
      <c r="H132" s="335"/>
      <c r="I132" s="301">
        <f t="shared" si="28"/>
        <v>0</v>
      </c>
      <c r="J132" s="335"/>
      <c r="K132" s="309"/>
      <c r="L132" s="301">
        <f t="shared" si="26"/>
        <v>122</v>
      </c>
      <c r="M132" s="301" t="str">
        <f t="shared" si="29"/>
        <v>ריהוט</v>
      </c>
      <c r="N132" s="302" t="str">
        <f t="shared" si="30"/>
        <v>ארון איחסון (רוחב 80-100 ס"מ)</v>
      </c>
      <c r="O132" s="303">
        <f t="shared" si="31"/>
        <v>0</v>
      </c>
      <c r="P132" s="301">
        <f t="shared" si="25"/>
        <v>0</v>
      </c>
      <c r="Q132" s="301">
        <f t="shared" si="32"/>
        <v>1000</v>
      </c>
      <c r="R132" s="301">
        <f t="shared" si="33"/>
        <v>0</v>
      </c>
      <c r="S132" s="303"/>
      <c r="T132" s="310"/>
    </row>
    <row r="133" spans="1:20" s="307" customFormat="1" ht="28.5" x14ac:dyDescent="0.2">
      <c r="A133" s="339">
        <v>123</v>
      </c>
      <c r="B133" s="339" t="s">
        <v>47</v>
      </c>
      <c r="C133" s="339" t="s">
        <v>94</v>
      </c>
      <c r="D133" s="345" t="s">
        <v>124</v>
      </c>
      <c r="E133" s="339">
        <v>1000</v>
      </c>
      <c r="F133" s="308"/>
      <c r="G133" s="290" t="str">
        <f t="shared" si="27"/>
        <v>ארון איחסון (רוחב 80-100 ס"מ)</v>
      </c>
      <c r="H133" s="335"/>
      <c r="I133" s="301">
        <f t="shared" si="28"/>
        <v>0</v>
      </c>
      <c r="J133" s="335"/>
      <c r="K133" s="309"/>
      <c r="L133" s="301">
        <f t="shared" si="26"/>
        <v>123</v>
      </c>
      <c r="M133" s="301" t="str">
        <f t="shared" si="29"/>
        <v>ריהוט</v>
      </c>
      <c r="N133" s="302" t="str">
        <f t="shared" si="30"/>
        <v>ארון איחסון (רוחב 80-100 ס"מ)</v>
      </c>
      <c r="O133" s="303">
        <f t="shared" si="31"/>
        <v>0</v>
      </c>
      <c r="P133" s="301">
        <f t="shared" si="25"/>
        <v>0</v>
      </c>
      <c r="Q133" s="301">
        <f t="shared" si="32"/>
        <v>1000</v>
      </c>
      <c r="R133" s="301">
        <f t="shared" si="33"/>
        <v>0</v>
      </c>
      <c r="S133" s="303"/>
      <c r="T133" s="310"/>
    </row>
    <row r="134" spans="1:20" s="307" customFormat="1" ht="28.5" x14ac:dyDescent="0.2">
      <c r="A134" s="339">
        <v>124</v>
      </c>
      <c r="B134" s="339" t="s">
        <v>47</v>
      </c>
      <c r="C134" s="339" t="s">
        <v>111</v>
      </c>
      <c r="D134" s="345" t="s">
        <v>124</v>
      </c>
      <c r="E134" s="339">
        <v>1000</v>
      </c>
      <c r="F134" s="308"/>
      <c r="G134" s="290" t="str">
        <f t="shared" si="27"/>
        <v>ארון איחסון (רוחב 80-100 ס"מ)</v>
      </c>
      <c r="H134" s="335"/>
      <c r="I134" s="301">
        <f t="shared" si="28"/>
        <v>0</v>
      </c>
      <c r="J134" s="335"/>
      <c r="K134" s="309"/>
      <c r="L134" s="301">
        <f t="shared" si="26"/>
        <v>124</v>
      </c>
      <c r="M134" s="301" t="str">
        <f t="shared" si="29"/>
        <v>ריהוט</v>
      </c>
      <c r="N134" s="302" t="str">
        <f t="shared" si="30"/>
        <v>ארון איחסון (רוחב 80-100 ס"מ)</v>
      </c>
      <c r="O134" s="303">
        <f t="shared" si="31"/>
        <v>0</v>
      </c>
      <c r="P134" s="301">
        <f t="shared" si="25"/>
        <v>0</v>
      </c>
      <c r="Q134" s="301">
        <f t="shared" si="32"/>
        <v>1000</v>
      </c>
      <c r="R134" s="301">
        <f t="shared" si="33"/>
        <v>0</v>
      </c>
      <c r="S134" s="303"/>
      <c r="T134" s="310"/>
    </row>
    <row r="135" spans="1:20" s="307" customFormat="1" ht="28.5" x14ac:dyDescent="0.2">
      <c r="A135" s="339">
        <v>125</v>
      </c>
      <c r="B135" s="339" t="s">
        <v>47</v>
      </c>
      <c r="C135" s="339" t="s">
        <v>81</v>
      </c>
      <c r="D135" s="345" t="s">
        <v>202</v>
      </c>
      <c r="E135" s="339">
        <v>1500</v>
      </c>
      <c r="F135" s="308"/>
      <c r="G135" s="290" t="str">
        <f t="shared" si="27"/>
        <v>ארון איחסון משרדי (רוחב כ- 1 מטר)</v>
      </c>
      <c r="H135" s="335"/>
      <c r="I135" s="301">
        <f t="shared" si="28"/>
        <v>0</v>
      </c>
      <c r="J135" s="335"/>
      <c r="K135" s="309"/>
      <c r="L135" s="301">
        <f t="shared" si="26"/>
        <v>125</v>
      </c>
      <c r="M135" s="301" t="str">
        <f t="shared" si="29"/>
        <v>ריהוט</v>
      </c>
      <c r="N135" s="302" t="str">
        <f t="shared" si="30"/>
        <v>ארון איחסון משרדי (רוחב כ- 1 מטר)</v>
      </c>
      <c r="O135" s="303">
        <f t="shared" si="31"/>
        <v>0</v>
      </c>
      <c r="P135" s="301">
        <f t="shared" si="25"/>
        <v>0</v>
      </c>
      <c r="Q135" s="301">
        <f t="shared" si="32"/>
        <v>1500</v>
      </c>
      <c r="R135" s="301">
        <f t="shared" si="33"/>
        <v>0</v>
      </c>
      <c r="S135" s="303"/>
      <c r="T135" s="310"/>
    </row>
    <row r="136" spans="1:20" s="307" customFormat="1" ht="28.5" x14ac:dyDescent="0.2">
      <c r="A136" s="339">
        <v>126</v>
      </c>
      <c r="B136" s="339" t="s">
        <v>47</v>
      </c>
      <c r="C136" s="339" t="s">
        <v>92</v>
      </c>
      <c r="D136" s="345" t="s">
        <v>202</v>
      </c>
      <c r="E136" s="339">
        <v>1500</v>
      </c>
      <c r="F136" s="308"/>
      <c r="G136" s="290" t="str">
        <f t="shared" si="27"/>
        <v>ארון איחסון משרדי (רוחב כ- 1 מטר)</v>
      </c>
      <c r="H136" s="335"/>
      <c r="I136" s="301">
        <f t="shared" si="28"/>
        <v>0</v>
      </c>
      <c r="J136" s="335"/>
      <c r="K136" s="309"/>
      <c r="L136" s="301">
        <f t="shared" si="26"/>
        <v>126</v>
      </c>
      <c r="M136" s="301" t="str">
        <f t="shared" si="29"/>
        <v>ריהוט</v>
      </c>
      <c r="N136" s="302" t="str">
        <f t="shared" si="30"/>
        <v>ארון איחסון משרדי (רוחב כ- 1 מטר)</v>
      </c>
      <c r="O136" s="303">
        <f t="shared" si="31"/>
        <v>0</v>
      </c>
      <c r="P136" s="301">
        <f t="shared" si="25"/>
        <v>0</v>
      </c>
      <c r="Q136" s="301">
        <f t="shared" si="32"/>
        <v>1500</v>
      </c>
      <c r="R136" s="301">
        <f t="shared" si="33"/>
        <v>0</v>
      </c>
      <c r="S136" s="303"/>
      <c r="T136" s="310"/>
    </row>
    <row r="137" spans="1:20" s="307" customFormat="1" ht="28.5" x14ac:dyDescent="0.2">
      <c r="A137" s="339">
        <v>127</v>
      </c>
      <c r="B137" s="339" t="s">
        <v>47</v>
      </c>
      <c r="C137" s="339" t="s">
        <v>83</v>
      </c>
      <c r="D137" s="345" t="s">
        <v>202</v>
      </c>
      <c r="E137" s="339">
        <v>1500</v>
      </c>
      <c r="F137" s="308"/>
      <c r="G137" s="290" t="str">
        <f t="shared" si="27"/>
        <v>ארון איחסון משרדי (רוחב כ- 1 מטר)</v>
      </c>
      <c r="H137" s="335"/>
      <c r="I137" s="301">
        <f t="shared" si="28"/>
        <v>0</v>
      </c>
      <c r="J137" s="335"/>
      <c r="K137" s="309"/>
      <c r="L137" s="301">
        <f t="shared" si="26"/>
        <v>127</v>
      </c>
      <c r="M137" s="301" t="str">
        <f t="shared" si="29"/>
        <v>ריהוט</v>
      </c>
      <c r="N137" s="302" t="str">
        <f t="shared" si="30"/>
        <v>ארון איחסון משרדי (רוחב כ- 1 מטר)</v>
      </c>
      <c r="O137" s="303">
        <f t="shared" si="31"/>
        <v>0</v>
      </c>
      <c r="P137" s="301">
        <f t="shared" si="25"/>
        <v>0</v>
      </c>
      <c r="Q137" s="301">
        <f t="shared" si="32"/>
        <v>1500</v>
      </c>
      <c r="R137" s="301">
        <f t="shared" si="33"/>
        <v>0</v>
      </c>
      <c r="S137" s="303"/>
      <c r="T137" s="310"/>
    </row>
    <row r="138" spans="1:20" s="307" customFormat="1" ht="28.5" x14ac:dyDescent="0.2">
      <c r="A138" s="339">
        <v>128</v>
      </c>
      <c r="B138" s="339" t="s">
        <v>47</v>
      </c>
      <c r="C138" s="339" t="s">
        <v>102</v>
      </c>
      <c r="D138" s="345" t="s">
        <v>202</v>
      </c>
      <c r="E138" s="339">
        <v>1500</v>
      </c>
      <c r="F138" s="308"/>
      <c r="G138" s="290" t="str">
        <f t="shared" si="27"/>
        <v>ארון איחסון משרדי (רוחב כ- 1 מטר)</v>
      </c>
      <c r="H138" s="335"/>
      <c r="I138" s="301">
        <f t="shared" si="28"/>
        <v>0</v>
      </c>
      <c r="J138" s="335"/>
      <c r="K138" s="309"/>
      <c r="L138" s="301">
        <f t="shared" ref="L138:L169" si="34">A138</f>
        <v>128</v>
      </c>
      <c r="M138" s="301" t="str">
        <f t="shared" si="29"/>
        <v>ריהוט</v>
      </c>
      <c r="N138" s="302" t="str">
        <f t="shared" si="30"/>
        <v>ארון איחסון משרדי (רוחב כ- 1 מטר)</v>
      </c>
      <c r="O138" s="303">
        <f t="shared" si="31"/>
        <v>0</v>
      </c>
      <c r="P138" s="301">
        <f t="shared" si="25"/>
        <v>0</v>
      </c>
      <c r="Q138" s="301">
        <f t="shared" si="32"/>
        <v>1500</v>
      </c>
      <c r="R138" s="301">
        <f t="shared" si="33"/>
        <v>0</v>
      </c>
      <c r="S138" s="303"/>
      <c r="T138" s="310"/>
    </row>
    <row r="139" spans="1:20" s="307" customFormat="1" x14ac:dyDescent="0.2">
      <c r="A139" s="339">
        <v>129</v>
      </c>
      <c r="B139" s="339" t="s">
        <v>47</v>
      </c>
      <c r="C139" s="339" t="s">
        <v>81</v>
      </c>
      <c r="D139" s="345" t="s">
        <v>203</v>
      </c>
      <c r="E139" s="339">
        <v>1500</v>
      </c>
      <c r="F139" s="308"/>
      <c r="G139" s="290" t="str">
        <f t="shared" ref="G139:G170" si="35">D139</f>
        <v>ארון ארכיב</v>
      </c>
      <c r="H139" s="335"/>
      <c r="I139" s="301">
        <f t="shared" ref="I139:I170" si="36">H139*E139</f>
        <v>0</v>
      </c>
      <c r="J139" s="335"/>
      <c r="K139" s="309"/>
      <c r="L139" s="301">
        <f t="shared" si="34"/>
        <v>129</v>
      </c>
      <c r="M139" s="301" t="str">
        <f t="shared" ref="M139:M170" si="37">B139</f>
        <v>ריהוט</v>
      </c>
      <c r="N139" s="302" t="str">
        <f t="shared" ref="N139:N170" si="38">D139</f>
        <v>ארון ארכיב</v>
      </c>
      <c r="O139" s="303">
        <f t="shared" ref="O139:O170" si="39">H139</f>
        <v>0</v>
      </c>
      <c r="P139" s="301">
        <f t="shared" si="25"/>
        <v>0</v>
      </c>
      <c r="Q139" s="301">
        <f t="shared" ref="Q139:Q170" si="40">E139</f>
        <v>1500</v>
      </c>
      <c r="R139" s="301">
        <f t="shared" si="33"/>
        <v>0</v>
      </c>
      <c r="S139" s="303"/>
      <c r="T139" s="310"/>
    </row>
    <row r="140" spans="1:20" s="307" customFormat="1" ht="28.5" x14ac:dyDescent="0.2">
      <c r="A140" s="339">
        <v>130</v>
      </c>
      <c r="B140" s="339" t="s">
        <v>47</v>
      </c>
      <c r="C140" s="339" t="s">
        <v>204</v>
      </c>
      <c r="D140" s="345" t="s">
        <v>205</v>
      </c>
      <c r="E140" s="339">
        <v>1000</v>
      </c>
      <c r="F140" s="308"/>
      <c r="G140" s="290" t="str">
        <f t="shared" si="35"/>
        <v>ארון לתליית מעילים (רוחב 1 מטר)</v>
      </c>
      <c r="H140" s="335"/>
      <c r="I140" s="301">
        <f t="shared" si="36"/>
        <v>0</v>
      </c>
      <c r="J140" s="335"/>
      <c r="K140" s="309"/>
      <c r="L140" s="301">
        <f t="shared" si="34"/>
        <v>130</v>
      </c>
      <c r="M140" s="301" t="str">
        <f t="shared" si="37"/>
        <v>ריהוט</v>
      </c>
      <c r="N140" s="302" t="str">
        <f t="shared" si="38"/>
        <v>ארון לתליית מעילים (רוחב 1 מטר)</v>
      </c>
      <c r="O140" s="303">
        <f t="shared" si="39"/>
        <v>0</v>
      </c>
      <c r="P140" s="301">
        <f t="shared" ref="P140:P200" si="41">O140-H140</f>
        <v>0</v>
      </c>
      <c r="Q140" s="301">
        <f t="shared" si="40"/>
        <v>1000</v>
      </c>
      <c r="R140" s="301">
        <f t="shared" si="33"/>
        <v>0</v>
      </c>
      <c r="S140" s="303"/>
      <c r="T140" s="310"/>
    </row>
    <row r="141" spans="1:20" s="307" customFormat="1" ht="28.5" x14ac:dyDescent="0.2">
      <c r="A141" s="339">
        <v>131</v>
      </c>
      <c r="B141" s="339" t="s">
        <v>47</v>
      </c>
      <c r="C141" s="339" t="s">
        <v>84</v>
      </c>
      <c r="D141" s="345" t="s">
        <v>205</v>
      </c>
      <c r="E141" s="339">
        <v>1000</v>
      </c>
      <c r="F141" s="308"/>
      <c r="G141" s="290" t="str">
        <f t="shared" si="35"/>
        <v>ארון לתליית מעילים (רוחב 1 מטר)</v>
      </c>
      <c r="H141" s="335"/>
      <c r="I141" s="301">
        <f t="shared" si="36"/>
        <v>0</v>
      </c>
      <c r="J141" s="335"/>
      <c r="K141" s="309"/>
      <c r="L141" s="301">
        <f t="shared" si="34"/>
        <v>131</v>
      </c>
      <c r="M141" s="301" t="str">
        <f t="shared" si="37"/>
        <v>ריהוט</v>
      </c>
      <c r="N141" s="302" t="str">
        <f t="shared" si="38"/>
        <v>ארון לתליית מעילים (רוחב 1 מטר)</v>
      </c>
      <c r="O141" s="303">
        <f t="shared" si="39"/>
        <v>0</v>
      </c>
      <c r="P141" s="301">
        <f t="shared" si="41"/>
        <v>0</v>
      </c>
      <c r="Q141" s="301">
        <f t="shared" si="40"/>
        <v>1000</v>
      </c>
      <c r="R141" s="301">
        <f t="shared" si="33"/>
        <v>0</v>
      </c>
      <c r="S141" s="303"/>
      <c r="T141" s="310"/>
    </row>
    <row r="142" spans="1:20" s="307" customFormat="1" x14ac:dyDescent="0.2">
      <c r="A142" s="339">
        <v>132</v>
      </c>
      <c r="B142" s="339" t="s">
        <v>47</v>
      </c>
      <c r="C142" s="339" t="s">
        <v>81</v>
      </c>
      <c r="D142" s="345" t="s">
        <v>206</v>
      </c>
      <c r="E142" s="339">
        <v>1200</v>
      </c>
      <c r="F142" s="308"/>
      <c r="G142" s="290" t="str">
        <f t="shared" si="35"/>
        <v>ארון משרדי נמוך</v>
      </c>
      <c r="H142" s="335"/>
      <c r="I142" s="301">
        <f t="shared" si="36"/>
        <v>0</v>
      </c>
      <c r="J142" s="335"/>
      <c r="K142" s="309"/>
      <c r="L142" s="301">
        <f t="shared" si="34"/>
        <v>132</v>
      </c>
      <c r="M142" s="301" t="str">
        <f t="shared" si="37"/>
        <v>ריהוט</v>
      </c>
      <c r="N142" s="302" t="str">
        <f t="shared" si="38"/>
        <v>ארון משרדי נמוך</v>
      </c>
      <c r="O142" s="303">
        <f t="shared" si="39"/>
        <v>0</v>
      </c>
      <c r="P142" s="301">
        <f t="shared" si="41"/>
        <v>0</v>
      </c>
      <c r="Q142" s="301">
        <f t="shared" si="40"/>
        <v>1200</v>
      </c>
      <c r="R142" s="301">
        <f t="shared" si="33"/>
        <v>0</v>
      </c>
      <c r="S142" s="303"/>
      <c r="T142" s="310"/>
    </row>
    <row r="143" spans="1:20" s="307" customFormat="1" x14ac:dyDescent="0.2">
      <c r="A143" s="339">
        <v>133</v>
      </c>
      <c r="B143" s="339" t="s">
        <v>47</v>
      </c>
      <c r="C143" s="339" t="s">
        <v>83</v>
      </c>
      <c r="D143" s="345" t="s">
        <v>206</v>
      </c>
      <c r="E143" s="339">
        <v>1200</v>
      </c>
      <c r="F143" s="308"/>
      <c r="G143" s="290" t="str">
        <f t="shared" si="35"/>
        <v>ארון משרדי נמוך</v>
      </c>
      <c r="H143" s="335"/>
      <c r="I143" s="301">
        <f t="shared" si="36"/>
        <v>0</v>
      </c>
      <c r="J143" s="335"/>
      <c r="K143" s="309"/>
      <c r="L143" s="301">
        <f t="shared" si="34"/>
        <v>133</v>
      </c>
      <c r="M143" s="301" t="str">
        <f t="shared" si="37"/>
        <v>ריהוט</v>
      </c>
      <c r="N143" s="302" t="str">
        <f t="shared" si="38"/>
        <v>ארון משרדי נמוך</v>
      </c>
      <c r="O143" s="303">
        <f t="shared" si="39"/>
        <v>0</v>
      </c>
      <c r="P143" s="301">
        <f t="shared" si="41"/>
        <v>0</v>
      </c>
      <c r="Q143" s="301">
        <f t="shared" si="40"/>
        <v>1200</v>
      </c>
      <c r="R143" s="301">
        <f t="shared" si="33"/>
        <v>0</v>
      </c>
      <c r="S143" s="303"/>
      <c r="T143" s="310"/>
    </row>
    <row r="144" spans="1:20" s="307" customFormat="1" x14ac:dyDescent="0.2">
      <c r="A144" s="339">
        <v>134</v>
      </c>
      <c r="B144" s="339" t="s">
        <v>47</v>
      </c>
      <c r="C144" s="339" t="s">
        <v>102</v>
      </c>
      <c r="D144" s="345" t="s">
        <v>207</v>
      </c>
      <c r="E144" s="339">
        <v>400</v>
      </c>
      <c r="F144" s="308"/>
      <c r="G144" s="290" t="str">
        <f t="shared" si="35"/>
        <v>ארון עזרה ראשונה</v>
      </c>
      <c r="H144" s="335"/>
      <c r="I144" s="301">
        <f t="shared" si="36"/>
        <v>0</v>
      </c>
      <c r="J144" s="335"/>
      <c r="K144" s="309"/>
      <c r="L144" s="301">
        <f t="shared" si="34"/>
        <v>134</v>
      </c>
      <c r="M144" s="301" t="str">
        <f t="shared" si="37"/>
        <v>ריהוט</v>
      </c>
      <c r="N144" s="302" t="str">
        <f t="shared" si="38"/>
        <v>ארון עזרה ראשונה</v>
      </c>
      <c r="O144" s="303">
        <f t="shared" si="39"/>
        <v>0</v>
      </c>
      <c r="P144" s="301">
        <f t="shared" si="41"/>
        <v>0</v>
      </c>
      <c r="Q144" s="301">
        <f t="shared" si="40"/>
        <v>400</v>
      </c>
      <c r="R144" s="301">
        <f t="shared" si="33"/>
        <v>0</v>
      </c>
      <c r="S144" s="303"/>
      <c r="T144" s="310"/>
    </row>
    <row r="145" spans="1:20" s="307" customFormat="1" ht="28.5" x14ac:dyDescent="0.2">
      <c r="A145" s="339">
        <v>135</v>
      </c>
      <c r="B145" s="339" t="s">
        <v>47</v>
      </c>
      <c r="C145" s="339" t="s">
        <v>101</v>
      </c>
      <c r="D145" s="345" t="s">
        <v>125</v>
      </c>
      <c r="E145" s="339">
        <v>2500</v>
      </c>
      <c r="F145" s="308"/>
      <c r="G145" s="290" t="str">
        <f t="shared" si="35"/>
        <v>ארון תחתון+כיור+ברז+משטח</v>
      </c>
      <c r="H145" s="335"/>
      <c r="I145" s="301">
        <f t="shared" si="36"/>
        <v>0</v>
      </c>
      <c r="J145" s="335"/>
      <c r="K145" s="309"/>
      <c r="L145" s="301">
        <f t="shared" si="34"/>
        <v>135</v>
      </c>
      <c r="M145" s="301" t="str">
        <f t="shared" si="37"/>
        <v>ריהוט</v>
      </c>
      <c r="N145" s="302" t="str">
        <f t="shared" si="38"/>
        <v>ארון תחתון+כיור+ברז+משטח</v>
      </c>
      <c r="O145" s="303">
        <f t="shared" si="39"/>
        <v>0</v>
      </c>
      <c r="P145" s="301">
        <f t="shared" si="41"/>
        <v>0</v>
      </c>
      <c r="Q145" s="301">
        <f t="shared" si="40"/>
        <v>2500</v>
      </c>
      <c r="R145" s="301">
        <f t="shared" si="33"/>
        <v>0</v>
      </c>
      <c r="S145" s="303"/>
      <c r="T145" s="310"/>
    </row>
    <row r="146" spans="1:20" s="307" customFormat="1" ht="28.5" x14ac:dyDescent="0.2">
      <c r="A146" s="339">
        <v>136</v>
      </c>
      <c r="B146" s="339" t="s">
        <v>47</v>
      </c>
      <c r="C146" s="339" t="s">
        <v>102</v>
      </c>
      <c r="D146" s="345" t="s">
        <v>125</v>
      </c>
      <c r="E146" s="339">
        <v>2500</v>
      </c>
      <c r="F146" s="308"/>
      <c r="G146" s="290" t="str">
        <f t="shared" si="35"/>
        <v>ארון תחתון+כיור+ברז+משטח</v>
      </c>
      <c r="H146" s="335"/>
      <c r="I146" s="301">
        <f t="shared" si="36"/>
        <v>0</v>
      </c>
      <c r="J146" s="335"/>
      <c r="K146" s="309"/>
      <c r="L146" s="301">
        <f t="shared" si="34"/>
        <v>136</v>
      </c>
      <c r="M146" s="301" t="str">
        <f t="shared" si="37"/>
        <v>ריהוט</v>
      </c>
      <c r="N146" s="302" t="str">
        <f t="shared" si="38"/>
        <v>ארון תחתון+כיור+ברז+משטח</v>
      </c>
      <c r="O146" s="303">
        <f t="shared" si="39"/>
        <v>0</v>
      </c>
      <c r="P146" s="301">
        <f t="shared" si="41"/>
        <v>0</v>
      </c>
      <c r="Q146" s="301">
        <f t="shared" si="40"/>
        <v>2500</v>
      </c>
      <c r="R146" s="301">
        <f t="shared" si="33"/>
        <v>0</v>
      </c>
      <c r="S146" s="303"/>
      <c r="T146" s="310"/>
    </row>
    <row r="147" spans="1:20" s="307" customFormat="1" x14ac:dyDescent="0.2">
      <c r="A147" s="339">
        <v>137</v>
      </c>
      <c r="B147" s="339" t="s">
        <v>47</v>
      </c>
      <c r="C147" s="339" t="s">
        <v>81</v>
      </c>
      <c r="D147" s="345" t="s">
        <v>208</v>
      </c>
      <c r="E147" s="339">
        <v>900</v>
      </c>
      <c r="F147" s="308"/>
      <c r="G147" s="290" t="str">
        <f t="shared" si="35"/>
        <v>ארון תיקיות</v>
      </c>
      <c r="H147" s="335"/>
      <c r="I147" s="301">
        <f t="shared" si="36"/>
        <v>0</v>
      </c>
      <c r="J147" s="335"/>
      <c r="K147" s="309"/>
      <c r="L147" s="301">
        <f t="shared" si="34"/>
        <v>137</v>
      </c>
      <c r="M147" s="301" t="str">
        <f t="shared" si="37"/>
        <v>ריהוט</v>
      </c>
      <c r="N147" s="302" t="str">
        <f t="shared" si="38"/>
        <v>ארון תיקיות</v>
      </c>
      <c r="O147" s="303">
        <f t="shared" si="39"/>
        <v>0</v>
      </c>
      <c r="P147" s="301">
        <f t="shared" si="41"/>
        <v>0</v>
      </c>
      <c r="Q147" s="301">
        <f t="shared" si="40"/>
        <v>900</v>
      </c>
      <c r="R147" s="301">
        <f t="shared" si="33"/>
        <v>0</v>
      </c>
      <c r="S147" s="303"/>
      <c r="T147" s="310"/>
    </row>
    <row r="148" spans="1:20" s="307" customFormat="1" x14ac:dyDescent="0.2">
      <c r="A148" s="339">
        <v>138</v>
      </c>
      <c r="B148" s="339" t="s">
        <v>47</v>
      </c>
      <c r="C148" s="339" t="s">
        <v>102</v>
      </c>
      <c r="D148" s="345" t="s">
        <v>208</v>
      </c>
      <c r="E148" s="339">
        <v>900</v>
      </c>
      <c r="F148" s="308"/>
      <c r="G148" s="290" t="str">
        <f t="shared" si="35"/>
        <v>ארון תיקיות</v>
      </c>
      <c r="H148" s="335"/>
      <c r="I148" s="301">
        <f t="shared" si="36"/>
        <v>0</v>
      </c>
      <c r="J148" s="335"/>
      <c r="K148" s="309"/>
      <c r="L148" s="301">
        <f t="shared" si="34"/>
        <v>138</v>
      </c>
      <c r="M148" s="301" t="str">
        <f t="shared" si="37"/>
        <v>ריהוט</v>
      </c>
      <c r="N148" s="302" t="str">
        <f t="shared" si="38"/>
        <v>ארון תיקיות</v>
      </c>
      <c r="O148" s="303">
        <f t="shared" si="39"/>
        <v>0</v>
      </c>
      <c r="P148" s="301">
        <f t="shared" si="41"/>
        <v>0</v>
      </c>
      <c r="Q148" s="301">
        <f t="shared" si="40"/>
        <v>900</v>
      </c>
      <c r="R148" s="301">
        <f t="shared" si="33"/>
        <v>0</v>
      </c>
      <c r="S148" s="303"/>
      <c r="T148" s="310"/>
    </row>
    <row r="149" spans="1:20" s="307" customFormat="1" ht="28.5" x14ac:dyDescent="0.2">
      <c r="A149" s="339">
        <v>139</v>
      </c>
      <c r="B149" s="339" t="s">
        <v>47</v>
      </c>
      <c r="C149" s="339" t="s">
        <v>88</v>
      </c>
      <c r="D149" s="345" t="s">
        <v>209</v>
      </c>
      <c r="E149" s="339">
        <v>1500</v>
      </c>
      <c r="F149" s="308"/>
      <c r="G149" s="290" t="str">
        <f t="shared" si="35"/>
        <v>ארון תצוגה/ויטרינה - רוחב 1מטר</v>
      </c>
      <c r="H149" s="335"/>
      <c r="I149" s="301">
        <f t="shared" si="36"/>
        <v>0</v>
      </c>
      <c r="J149" s="335"/>
      <c r="K149" s="309"/>
      <c r="L149" s="301">
        <f t="shared" si="34"/>
        <v>139</v>
      </c>
      <c r="M149" s="301" t="str">
        <f t="shared" si="37"/>
        <v>ריהוט</v>
      </c>
      <c r="N149" s="302" t="str">
        <f t="shared" si="38"/>
        <v>ארון תצוגה/ויטרינה - רוחב 1מטר</v>
      </c>
      <c r="O149" s="303">
        <f t="shared" si="39"/>
        <v>0</v>
      </c>
      <c r="P149" s="301">
        <f t="shared" si="41"/>
        <v>0</v>
      </c>
      <c r="Q149" s="301">
        <f t="shared" si="40"/>
        <v>1500</v>
      </c>
      <c r="R149" s="301">
        <f t="shared" si="33"/>
        <v>0</v>
      </c>
      <c r="S149" s="303"/>
      <c r="T149" s="310"/>
    </row>
    <row r="150" spans="1:20" s="307" customFormat="1" ht="28.5" x14ac:dyDescent="0.2">
      <c r="A150" s="339">
        <v>140</v>
      </c>
      <c r="B150" s="339" t="s">
        <v>47</v>
      </c>
      <c r="C150" s="339" t="s">
        <v>101</v>
      </c>
      <c r="D150" s="345" t="s">
        <v>209</v>
      </c>
      <c r="E150" s="339">
        <v>1500</v>
      </c>
      <c r="F150" s="308"/>
      <c r="G150" s="290" t="str">
        <f t="shared" si="35"/>
        <v>ארון תצוגה/ויטרינה - רוחב 1מטר</v>
      </c>
      <c r="H150" s="335"/>
      <c r="I150" s="301">
        <f t="shared" si="36"/>
        <v>0</v>
      </c>
      <c r="J150" s="335"/>
      <c r="K150" s="309"/>
      <c r="L150" s="301">
        <f t="shared" si="34"/>
        <v>140</v>
      </c>
      <c r="M150" s="301" t="str">
        <f t="shared" si="37"/>
        <v>ריהוט</v>
      </c>
      <c r="N150" s="302" t="str">
        <f t="shared" si="38"/>
        <v>ארון תצוגה/ויטרינה - רוחב 1מטר</v>
      </c>
      <c r="O150" s="303">
        <f t="shared" si="39"/>
        <v>0</v>
      </c>
      <c r="P150" s="301">
        <f t="shared" si="41"/>
        <v>0</v>
      </c>
      <c r="Q150" s="301">
        <f t="shared" si="40"/>
        <v>1500</v>
      </c>
      <c r="R150" s="301">
        <f t="shared" si="33"/>
        <v>0</v>
      </c>
      <c r="S150" s="303"/>
      <c r="T150" s="310"/>
    </row>
    <row r="151" spans="1:20" s="307" customFormat="1" x14ac:dyDescent="0.2">
      <c r="A151" s="339">
        <v>141</v>
      </c>
      <c r="B151" s="339" t="s">
        <v>47</v>
      </c>
      <c r="C151" s="339" t="s">
        <v>96</v>
      </c>
      <c r="D151" s="345" t="s">
        <v>210</v>
      </c>
      <c r="E151" s="339">
        <v>350</v>
      </c>
      <c r="F151" s="308"/>
      <c r="G151" s="290" t="str">
        <f t="shared" si="35"/>
        <v>ארונית מגירות מפלסטיק</v>
      </c>
      <c r="H151" s="335"/>
      <c r="I151" s="301">
        <f t="shared" si="36"/>
        <v>0</v>
      </c>
      <c r="J151" s="335"/>
      <c r="K151" s="309"/>
      <c r="L151" s="301">
        <f t="shared" si="34"/>
        <v>141</v>
      </c>
      <c r="M151" s="301" t="str">
        <f t="shared" si="37"/>
        <v>ריהוט</v>
      </c>
      <c r="N151" s="302" t="str">
        <f t="shared" si="38"/>
        <v>ארונית מגירות מפלסטיק</v>
      </c>
      <c r="O151" s="303">
        <f t="shared" si="39"/>
        <v>0</v>
      </c>
      <c r="P151" s="301">
        <f t="shared" si="41"/>
        <v>0</v>
      </c>
      <c r="Q151" s="301">
        <f t="shared" si="40"/>
        <v>350</v>
      </c>
      <c r="R151" s="301">
        <f t="shared" si="33"/>
        <v>0</v>
      </c>
      <c r="S151" s="303"/>
      <c r="T151" s="310"/>
    </row>
    <row r="152" spans="1:20" s="307" customFormat="1" x14ac:dyDescent="0.2">
      <c r="A152" s="339">
        <v>142</v>
      </c>
      <c r="B152" s="339" t="s">
        <v>47</v>
      </c>
      <c r="C152" s="339" t="s">
        <v>81</v>
      </c>
      <c r="D152" s="345" t="s">
        <v>211</v>
      </c>
      <c r="E152" s="339">
        <v>15000</v>
      </c>
      <c r="F152" s="308"/>
      <c r="G152" s="290" t="str">
        <f t="shared" si="35"/>
        <v>דלפק קבלה</v>
      </c>
      <c r="H152" s="335"/>
      <c r="I152" s="301">
        <f t="shared" si="36"/>
        <v>0</v>
      </c>
      <c r="J152" s="335"/>
      <c r="K152" s="309"/>
      <c r="L152" s="301">
        <f t="shared" si="34"/>
        <v>142</v>
      </c>
      <c r="M152" s="301" t="str">
        <f t="shared" si="37"/>
        <v>ריהוט</v>
      </c>
      <c r="N152" s="302" t="str">
        <f t="shared" si="38"/>
        <v>דלפק קבלה</v>
      </c>
      <c r="O152" s="303">
        <f t="shared" si="39"/>
        <v>0</v>
      </c>
      <c r="P152" s="301">
        <f t="shared" si="41"/>
        <v>0</v>
      </c>
      <c r="Q152" s="301">
        <f t="shared" si="40"/>
        <v>15000</v>
      </c>
      <c r="R152" s="301">
        <f t="shared" si="33"/>
        <v>0</v>
      </c>
      <c r="S152" s="303"/>
      <c r="T152" s="310"/>
    </row>
    <row r="153" spans="1:20" s="307" customFormat="1" ht="28.5" x14ac:dyDescent="0.2">
      <c r="A153" s="339">
        <v>143</v>
      </c>
      <c r="B153" s="339" t="s">
        <v>47</v>
      </c>
      <c r="C153" s="339" t="s">
        <v>43</v>
      </c>
      <c r="D153" s="345" t="s">
        <v>212</v>
      </c>
      <c r="E153" s="339">
        <v>375</v>
      </c>
      <c r="F153" s="308"/>
      <c r="G153" s="290" t="str">
        <f t="shared" si="35"/>
        <v>וילונות הצללה (עלות למ"ר))</v>
      </c>
      <c r="H153" s="335"/>
      <c r="I153" s="301">
        <f t="shared" si="36"/>
        <v>0</v>
      </c>
      <c r="J153" s="335"/>
      <c r="K153" s="309"/>
      <c r="L153" s="301">
        <f t="shared" si="34"/>
        <v>143</v>
      </c>
      <c r="M153" s="301" t="str">
        <f t="shared" si="37"/>
        <v>ריהוט</v>
      </c>
      <c r="N153" s="302" t="str">
        <f t="shared" si="38"/>
        <v>וילונות הצללה (עלות למ"ר))</v>
      </c>
      <c r="O153" s="303">
        <f t="shared" si="39"/>
        <v>0</v>
      </c>
      <c r="P153" s="301">
        <f t="shared" si="41"/>
        <v>0</v>
      </c>
      <c r="Q153" s="301">
        <f t="shared" si="40"/>
        <v>375</v>
      </c>
      <c r="R153" s="301">
        <f t="shared" si="33"/>
        <v>0</v>
      </c>
      <c r="S153" s="303"/>
      <c r="T153" s="310"/>
    </row>
    <row r="154" spans="1:20" s="307" customFormat="1" x14ac:dyDescent="0.2">
      <c r="A154" s="339">
        <v>144</v>
      </c>
      <c r="B154" s="339" t="s">
        <v>47</v>
      </c>
      <c r="C154" s="339" t="s">
        <v>109</v>
      </c>
      <c r="D154" s="345" t="s">
        <v>213</v>
      </c>
      <c r="E154" s="339">
        <v>600</v>
      </c>
      <c r="F154" s="308"/>
      <c r="G154" s="290" t="str">
        <f t="shared" si="35"/>
        <v>יחידת מדפים</v>
      </c>
      <c r="H154" s="335"/>
      <c r="I154" s="301">
        <f t="shared" si="36"/>
        <v>0</v>
      </c>
      <c r="J154" s="335"/>
      <c r="K154" s="309"/>
      <c r="L154" s="301">
        <f t="shared" si="34"/>
        <v>144</v>
      </c>
      <c r="M154" s="301" t="str">
        <f t="shared" si="37"/>
        <v>ריהוט</v>
      </c>
      <c r="N154" s="302" t="str">
        <f t="shared" si="38"/>
        <v>יחידת מדפים</v>
      </c>
      <c r="O154" s="303">
        <f t="shared" si="39"/>
        <v>0</v>
      </c>
      <c r="P154" s="301">
        <f t="shared" si="41"/>
        <v>0</v>
      </c>
      <c r="Q154" s="301">
        <f t="shared" si="40"/>
        <v>600</v>
      </c>
      <c r="R154" s="301">
        <f t="shared" si="33"/>
        <v>0</v>
      </c>
      <c r="S154" s="303"/>
      <c r="T154" s="310"/>
    </row>
    <row r="155" spans="1:20" s="307" customFormat="1" x14ac:dyDescent="0.2">
      <c r="A155" s="339">
        <v>145</v>
      </c>
      <c r="B155" s="339" t="s">
        <v>47</v>
      </c>
      <c r="C155" s="339" t="s">
        <v>101</v>
      </c>
      <c r="D155" s="345" t="s">
        <v>213</v>
      </c>
      <c r="E155" s="339">
        <v>600</v>
      </c>
      <c r="F155" s="308"/>
      <c r="G155" s="290" t="str">
        <f t="shared" si="35"/>
        <v>יחידת מדפים</v>
      </c>
      <c r="H155" s="335"/>
      <c r="I155" s="301">
        <f t="shared" si="36"/>
        <v>0</v>
      </c>
      <c r="J155" s="335"/>
      <c r="K155" s="309"/>
      <c r="L155" s="301">
        <f t="shared" si="34"/>
        <v>145</v>
      </c>
      <c r="M155" s="301" t="str">
        <f t="shared" si="37"/>
        <v>ריהוט</v>
      </c>
      <c r="N155" s="302" t="str">
        <f t="shared" si="38"/>
        <v>יחידת מדפים</v>
      </c>
      <c r="O155" s="303">
        <f t="shared" si="39"/>
        <v>0</v>
      </c>
      <c r="P155" s="301">
        <f t="shared" si="41"/>
        <v>0</v>
      </c>
      <c r="Q155" s="301">
        <f t="shared" si="40"/>
        <v>600</v>
      </c>
      <c r="R155" s="301">
        <f t="shared" si="33"/>
        <v>0</v>
      </c>
      <c r="S155" s="303"/>
      <c r="T155" s="310"/>
    </row>
    <row r="156" spans="1:20" s="307" customFormat="1" x14ac:dyDescent="0.2">
      <c r="A156" s="339">
        <v>146</v>
      </c>
      <c r="B156" s="339" t="s">
        <v>47</v>
      </c>
      <c r="C156" s="339" t="s">
        <v>94</v>
      </c>
      <c r="D156" s="345" t="s">
        <v>213</v>
      </c>
      <c r="E156" s="339">
        <v>600</v>
      </c>
      <c r="F156" s="308"/>
      <c r="G156" s="290" t="str">
        <f t="shared" si="35"/>
        <v>יחידת מדפים</v>
      </c>
      <c r="H156" s="335"/>
      <c r="I156" s="301">
        <f t="shared" si="36"/>
        <v>0</v>
      </c>
      <c r="J156" s="335"/>
      <c r="K156" s="309"/>
      <c r="L156" s="301">
        <f t="shared" si="34"/>
        <v>146</v>
      </c>
      <c r="M156" s="301" t="str">
        <f t="shared" si="37"/>
        <v>ריהוט</v>
      </c>
      <c r="N156" s="302" t="str">
        <f t="shared" si="38"/>
        <v>יחידת מדפים</v>
      </c>
      <c r="O156" s="303">
        <f t="shared" si="39"/>
        <v>0</v>
      </c>
      <c r="P156" s="301">
        <f t="shared" si="41"/>
        <v>0</v>
      </c>
      <c r="Q156" s="301">
        <f t="shared" si="40"/>
        <v>600</v>
      </c>
      <c r="R156" s="301">
        <f t="shared" si="33"/>
        <v>0</v>
      </c>
      <c r="S156" s="303"/>
      <c r="T156" s="310"/>
    </row>
    <row r="157" spans="1:20" s="307" customFormat="1" x14ac:dyDescent="0.2">
      <c r="A157" s="339">
        <v>147</v>
      </c>
      <c r="B157" s="339" t="s">
        <v>47</v>
      </c>
      <c r="C157" s="339" t="s">
        <v>81</v>
      </c>
      <c r="D157" s="345" t="s">
        <v>214</v>
      </c>
      <c r="E157" s="339">
        <v>800</v>
      </c>
      <c r="F157" s="308"/>
      <c r="G157" s="290" t="str">
        <f t="shared" si="35"/>
        <v>כוננית פתוחה</v>
      </c>
      <c r="H157" s="335"/>
      <c r="I157" s="301">
        <f t="shared" si="36"/>
        <v>0</v>
      </c>
      <c r="J157" s="335"/>
      <c r="K157" s="309"/>
      <c r="L157" s="301">
        <f t="shared" si="34"/>
        <v>147</v>
      </c>
      <c r="M157" s="301" t="str">
        <f t="shared" si="37"/>
        <v>ריהוט</v>
      </c>
      <c r="N157" s="302" t="str">
        <f t="shared" si="38"/>
        <v>כוננית פתוחה</v>
      </c>
      <c r="O157" s="303">
        <f t="shared" si="39"/>
        <v>0</v>
      </c>
      <c r="P157" s="301">
        <f t="shared" si="41"/>
        <v>0</v>
      </c>
      <c r="Q157" s="301">
        <f t="shared" si="40"/>
        <v>800</v>
      </c>
      <c r="R157" s="301">
        <f t="shared" si="33"/>
        <v>0</v>
      </c>
      <c r="S157" s="303"/>
      <c r="T157" s="310"/>
    </row>
    <row r="158" spans="1:20" s="307" customFormat="1" x14ac:dyDescent="0.2">
      <c r="A158" s="339">
        <v>148</v>
      </c>
      <c r="B158" s="339" t="s">
        <v>47</v>
      </c>
      <c r="C158" s="339" t="s">
        <v>92</v>
      </c>
      <c r="D158" s="345" t="s">
        <v>214</v>
      </c>
      <c r="E158" s="339">
        <v>1400</v>
      </c>
      <c r="F158" s="308"/>
      <c r="G158" s="290" t="str">
        <f t="shared" si="35"/>
        <v>כוננית פתוחה</v>
      </c>
      <c r="H158" s="335"/>
      <c r="I158" s="301">
        <f t="shared" si="36"/>
        <v>0</v>
      </c>
      <c r="J158" s="335"/>
      <c r="K158" s="309"/>
      <c r="L158" s="301">
        <f t="shared" si="34"/>
        <v>148</v>
      </c>
      <c r="M158" s="301" t="str">
        <f t="shared" si="37"/>
        <v>ריהוט</v>
      </c>
      <c r="N158" s="302" t="str">
        <f t="shared" si="38"/>
        <v>כוננית פתוחה</v>
      </c>
      <c r="O158" s="303">
        <f t="shared" si="39"/>
        <v>0</v>
      </c>
      <c r="P158" s="301">
        <f t="shared" si="41"/>
        <v>0</v>
      </c>
      <c r="Q158" s="301">
        <f t="shared" si="40"/>
        <v>1400</v>
      </c>
      <c r="R158" s="301">
        <f t="shared" si="33"/>
        <v>0</v>
      </c>
      <c r="S158" s="303"/>
      <c r="T158" s="310"/>
    </row>
    <row r="159" spans="1:20" s="307" customFormat="1" x14ac:dyDescent="0.2">
      <c r="A159" s="339">
        <v>149</v>
      </c>
      <c r="B159" s="339" t="s">
        <v>47</v>
      </c>
      <c r="C159" s="339" t="s">
        <v>102</v>
      </c>
      <c r="D159" s="345" t="s">
        <v>214</v>
      </c>
      <c r="E159" s="339">
        <v>800</v>
      </c>
      <c r="F159" s="308"/>
      <c r="G159" s="290" t="str">
        <f t="shared" si="35"/>
        <v>כוננית פתוחה</v>
      </c>
      <c r="H159" s="335"/>
      <c r="I159" s="301">
        <f t="shared" si="36"/>
        <v>0</v>
      </c>
      <c r="J159" s="335"/>
      <c r="K159" s="309"/>
      <c r="L159" s="301">
        <f t="shared" si="34"/>
        <v>149</v>
      </c>
      <c r="M159" s="301" t="str">
        <f t="shared" si="37"/>
        <v>ריהוט</v>
      </c>
      <c r="N159" s="302" t="str">
        <f t="shared" si="38"/>
        <v>כוננית פתוחה</v>
      </c>
      <c r="O159" s="303">
        <f t="shared" si="39"/>
        <v>0</v>
      </c>
      <c r="P159" s="301">
        <f t="shared" si="41"/>
        <v>0</v>
      </c>
      <c r="Q159" s="301">
        <f t="shared" si="40"/>
        <v>800</v>
      </c>
      <c r="R159" s="301">
        <f t="shared" si="33"/>
        <v>0</v>
      </c>
      <c r="S159" s="303"/>
      <c r="T159" s="310"/>
    </row>
    <row r="160" spans="1:20" s="307" customFormat="1" x14ac:dyDescent="0.2">
      <c r="A160" s="339">
        <v>150</v>
      </c>
      <c r="B160" s="339" t="s">
        <v>47</v>
      </c>
      <c r="C160" s="339" t="s">
        <v>111</v>
      </c>
      <c r="D160" s="345" t="s">
        <v>214</v>
      </c>
      <c r="E160" s="339">
        <v>1200</v>
      </c>
      <c r="F160" s="308"/>
      <c r="G160" s="290" t="str">
        <f t="shared" si="35"/>
        <v>כוננית פתוחה</v>
      </c>
      <c r="H160" s="335"/>
      <c r="I160" s="301">
        <f t="shared" si="36"/>
        <v>0</v>
      </c>
      <c r="J160" s="335"/>
      <c r="K160" s="309"/>
      <c r="L160" s="301">
        <f t="shared" si="34"/>
        <v>150</v>
      </c>
      <c r="M160" s="301" t="str">
        <f t="shared" si="37"/>
        <v>ריהוט</v>
      </c>
      <c r="N160" s="302" t="str">
        <f t="shared" si="38"/>
        <v>כוננית פתוחה</v>
      </c>
      <c r="O160" s="303">
        <f t="shared" si="39"/>
        <v>0</v>
      </c>
      <c r="P160" s="301">
        <f t="shared" si="41"/>
        <v>0</v>
      </c>
      <c r="Q160" s="301">
        <f t="shared" si="40"/>
        <v>1200</v>
      </c>
      <c r="R160" s="301">
        <f t="shared" si="33"/>
        <v>0</v>
      </c>
      <c r="S160" s="303"/>
      <c r="T160" s="310"/>
    </row>
    <row r="161" spans="1:20" s="307" customFormat="1" x14ac:dyDescent="0.2">
      <c r="A161" s="339">
        <v>151</v>
      </c>
      <c r="B161" s="339" t="s">
        <v>47</v>
      </c>
      <c r="C161" s="339" t="s">
        <v>88</v>
      </c>
      <c r="D161" s="345" t="s">
        <v>215</v>
      </c>
      <c r="E161" s="339">
        <v>750</v>
      </c>
      <c r="F161" s="308"/>
      <c r="G161" s="290" t="str">
        <f t="shared" si="35"/>
        <v xml:space="preserve">כורסת הסבה  </v>
      </c>
      <c r="H161" s="335"/>
      <c r="I161" s="301">
        <f t="shared" si="36"/>
        <v>0</v>
      </c>
      <c r="J161" s="335"/>
      <c r="K161" s="309"/>
      <c r="L161" s="301">
        <f t="shared" si="34"/>
        <v>151</v>
      </c>
      <c r="M161" s="301" t="str">
        <f t="shared" si="37"/>
        <v>ריהוט</v>
      </c>
      <c r="N161" s="302" t="str">
        <f t="shared" si="38"/>
        <v xml:space="preserve">כורסת הסבה  </v>
      </c>
      <c r="O161" s="303">
        <f t="shared" si="39"/>
        <v>0</v>
      </c>
      <c r="P161" s="301">
        <f t="shared" si="41"/>
        <v>0</v>
      </c>
      <c r="Q161" s="301">
        <f t="shared" si="40"/>
        <v>750</v>
      </c>
      <c r="R161" s="301">
        <f t="shared" si="33"/>
        <v>0</v>
      </c>
      <c r="S161" s="303"/>
      <c r="T161" s="310"/>
    </row>
    <row r="162" spans="1:20" s="307" customFormat="1" x14ac:dyDescent="0.2">
      <c r="A162" s="339">
        <v>152</v>
      </c>
      <c r="B162" s="339" t="s">
        <v>47</v>
      </c>
      <c r="C162" s="339" t="s">
        <v>201</v>
      </c>
      <c r="D162" s="345" t="s">
        <v>216</v>
      </c>
      <c r="E162" s="339">
        <v>2000</v>
      </c>
      <c r="F162" s="308"/>
      <c r="G162" s="290" t="str">
        <f t="shared" si="35"/>
        <v>כורסת מנוחה</v>
      </c>
      <c r="H162" s="335"/>
      <c r="I162" s="301">
        <f t="shared" si="36"/>
        <v>0</v>
      </c>
      <c r="J162" s="335"/>
      <c r="K162" s="309"/>
      <c r="L162" s="301">
        <f t="shared" si="34"/>
        <v>152</v>
      </c>
      <c r="M162" s="301" t="str">
        <f t="shared" si="37"/>
        <v>ריהוט</v>
      </c>
      <c r="N162" s="302" t="str">
        <f t="shared" si="38"/>
        <v>כורסת מנוחה</v>
      </c>
      <c r="O162" s="303">
        <f t="shared" si="39"/>
        <v>0</v>
      </c>
      <c r="P162" s="301">
        <f t="shared" si="41"/>
        <v>0</v>
      </c>
      <c r="Q162" s="301">
        <f t="shared" si="40"/>
        <v>2000</v>
      </c>
      <c r="R162" s="301">
        <f t="shared" si="33"/>
        <v>0</v>
      </c>
      <c r="S162" s="303"/>
      <c r="T162" s="310"/>
    </row>
    <row r="163" spans="1:20" s="307" customFormat="1" x14ac:dyDescent="0.2">
      <c r="A163" s="339">
        <v>153</v>
      </c>
      <c r="B163" s="339" t="s">
        <v>47</v>
      </c>
      <c r="C163" s="339" t="s">
        <v>201</v>
      </c>
      <c r="D163" s="345" t="s">
        <v>217</v>
      </c>
      <c r="E163" s="339">
        <v>4000</v>
      </c>
      <c r="F163" s="308"/>
      <c r="G163" s="290" t="str">
        <f t="shared" si="35"/>
        <v>כורסת מנוחה חשמלית</v>
      </c>
      <c r="H163" s="335"/>
      <c r="I163" s="301">
        <f t="shared" si="36"/>
        <v>0</v>
      </c>
      <c r="J163" s="335"/>
      <c r="K163" s="309"/>
      <c r="L163" s="301">
        <f t="shared" si="34"/>
        <v>153</v>
      </c>
      <c r="M163" s="301" t="str">
        <f t="shared" si="37"/>
        <v>ריהוט</v>
      </c>
      <c r="N163" s="302" t="str">
        <f t="shared" si="38"/>
        <v>כורסת מנוחה חשמלית</v>
      </c>
      <c r="O163" s="303">
        <f t="shared" si="39"/>
        <v>0</v>
      </c>
      <c r="P163" s="301">
        <f t="shared" si="41"/>
        <v>0</v>
      </c>
      <c r="Q163" s="301">
        <f t="shared" si="40"/>
        <v>4000</v>
      </c>
      <c r="R163" s="301">
        <f t="shared" si="33"/>
        <v>0</v>
      </c>
      <c r="S163" s="303"/>
      <c r="T163" s="310"/>
    </row>
    <row r="164" spans="1:20" s="307" customFormat="1" x14ac:dyDescent="0.2">
      <c r="A164" s="339">
        <v>154</v>
      </c>
      <c r="B164" s="339" t="s">
        <v>47</v>
      </c>
      <c r="C164" s="339" t="s">
        <v>99</v>
      </c>
      <c r="D164" s="345" t="s">
        <v>218</v>
      </c>
      <c r="E164" s="339">
        <v>650</v>
      </c>
      <c r="F164" s="308"/>
      <c r="G164" s="290" t="str">
        <f t="shared" si="35"/>
        <v>כיסא אוכל</v>
      </c>
      <c r="H164" s="335"/>
      <c r="I164" s="301">
        <f t="shared" si="36"/>
        <v>0</v>
      </c>
      <c r="J164" s="335"/>
      <c r="K164" s="309"/>
      <c r="L164" s="301">
        <f t="shared" si="34"/>
        <v>154</v>
      </c>
      <c r="M164" s="301" t="str">
        <f t="shared" si="37"/>
        <v>ריהוט</v>
      </c>
      <c r="N164" s="302" t="str">
        <f t="shared" si="38"/>
        <v>כיסא אוכל</v>
      </c>
      <c r="O164" s="303">
        <f t="shared" si="39"/>
        <v>0</v>
      </c>
      <c r="P164" s="301">
        <f t="shared" si="41"/>
        <v>0</v>
      </c>
      <c r="Q164" s="301">
        <f t="shared" si="40"/>
        <v>650</v>
      </c>
      <c r="R164" s="301">
        <f t="shared" si="33"/>
        <v>0</v>
      </c>
      <c r="S164" s="303"/>
      <c r="T164" s="310"/>
    </row>
    <row r="165" spans="1:20" s="307" customFormat="1" x14ac:dyDescent="0.2">
      <c r="A165" s="339">
        <v>155</v>
      </c>
      <c r="B165" s="339" t="s">
        <v>47</v>
      </c>
      <c r="C165" s="339" t="s">
        <v>43</v>
      </c>
      <c r="D165" s="345" t="s">
        <v>219</v>
      </c>
      <c r="E165" s="339">
        <v>1200</v>
      </c>
      <c r="F165" s="308"/>
      <c r="G165" s="290" t="str">
        <f t="shared" si="35"/>
        <v>כיסא גלגלים</v>
      </c>
      <c r="H165" s="335"/>
      <c r="I165" s="301">
        <f t="shared" si="36"/>
        <v>0</v>
      </c>
      <c r="J165" s="335"/>
      <c r="K165" s="309"/>
      <c r="L165" s="301">
        <f t="shared" si="34"/>
        <v>155</v>
      </c>
      <c r="M165" s="301" t="str">
        <f t="shared" si="37"/>
        <v>ריהוט</v>
      </c>
      <c r="N165" s="302" t="str">
        <f t="shared" si="38"/>
        <v>כיסא גלגלים</v>
      </c>
      <c r="O165" s="303">
        <f t="shared" si="39"/>
        <v>0</v>
      </c>
      <c r="P165" s="301">
        <f t="shared" si="41"/>
        <v>0</v>
      </c>
      <c r="Q165" s="301">
        <f t="shared" si="40"/>
        <v>1200</v>
      </c>
      <c r="R165" s="301">
        <f t="shared" si="33"/>
        <v>0</v>
      </c>
      <c r="S165" s="303"/>
      <c r="T165" s="310"/>
    </row>
    <row r="166" spans="1:20" s="307" customFormat="1" x14ac:dyDescent="0.2">
      <c r="A166" s="339">
        <v>156</v>
      </c>
      <c r="B166" s="339" t="s">
        <v>47</v>
      </c>
      <c r="C166" s="339" t="s">
        <v>90</v>
      </c>
      <c r="D166" s="345" t="s">
        <v>220</v>
      </c>
      <c r="E166" s="339">
        <v>200</v>
      </c>
      <c r="F166" s="308"/>
      <c r="G166" s="290" t="str">
        <f t="shared" si="35"/>
        <v>כיסא גן</v>
      </c>
      <c r="H166" s="335"/>
      <c r="I166" s="301">
        <f t="shared" si="36"/>
        <v>0</v>
      </c>
      <c r="J166" s="335"/>
      <c r="K166" s="309"/>
      <c r="L166" s="301">
        <f t="shared" si="34"/>
        <v>156</v>
      </c>
      <c r="M166" s="301" t="str">
        <f t="shared" si="37"/>
        <v>ריהוט</v>
      </c>
      <c r="N166" s="302" t="str">
        <f t="shared" si="38"/>
        <v>כיסא גן</v>
      </c>
      <c r="O166" s="303">
        <f t="shared" si="39"/>
        <v>0</v>
      </c>
      <c r="P166" s="301">
        <f t="shared" si="41"/>
        <v>0</v>
      </c>
      <c r="Q166" s="301">
        <f t="shared" si="40"/>
        <v>200</v>
      </c>
      <c r="R166" s="301">
        <f t="shared" si="33"/>
        <v>0</v>
      </c>
      <c r="S166" s="303"/>
      <c r="T166" s="310"/>
    </row>
    <row r="167" spans="1:20" s="307" customFormat="1" x14ac:dyDescent="0.2">
      <c r="A167" s="339">
        <v>157</v>
      </c>
      <c r="B167" s="339" t="s">
        <v>47</v>
      </c>
      <c r="C167" s="339" t="s">
        <v>92</v>
      </c>
      <c r="D167" s="345" t="s">
        <v>221</v>
      </c>
      <c r="E167" s="339">
        <v>450</v>
      </c>
      <c r="F167" s="308"/>
      <c r="G167" s="290" t="str">
        <f t="shared" si="35"/>
        <v>כיסא מחשב</v>
      </c>
      <c r="H167" s="335"/>
      <c r="I167" s="301">
        <f t="shared" si="36"/>
        <v>0</v>
      </c>
      <c r="J167" s="335"/>
      <c r="K167" s="309"/>
      <c r="L167" s="301">
        <f t="shared" si="34"/>
        <v>157</v>
      </c>
      <c r="M167" s="301" t="str">
        <f t="shared" si="37"/>
        <v>ריהוט</v>
      </c>
      <c r="N167" s="302" t="str">
        <f t="shared" si="38"/>
        <v>כיסא מחשב</v>
      </c>
      <c r="O167" s="303">
        <f t="shared" si="39"/>
        <v>0</v>
      </c>
      <c r="P167" s="301">
        <f t="shared" si="41"/>
        <v>0</v>
      </c>
      <c r="Q167" s="301">
        <f t="shared" si="40"/>
        <v>450</v>
      </c>
      <c r="R167" s="301">
        <f t="shared" si="33"/>
        <v>0</v>
      </c>
      <c r="S167" s="303"/>
      <c r="T167" s="310"/>
    </row>
    <row r="168" spans="1:20" s="307" customFormat="1" x14ac:dyDescent="0.2">
      <c r="A168" s="339">
        <v>158</v>
      </c>
      <c r="B168" s="339" t="s">
        <v>47</v>
      </c>
      <c r="C168" s="339" t="s">
        <v>83</v>
      </c>
      <c r="D168" s="345" t="s">
        <v>222</v>
      </c>
      <c r="E168" s="339">
        <v>1200</v>
      </c>
      <c r="F168" s="308"/>
      <c r="G168" s="290" t="str">
        <f t="shared" si="35"/>
        <v>כיסא מנהל</v>
      </c>
      <c r="H168" s="335"/>
      <c r="I168" s="301">
        <f t="shared" si="36"/>
        <v>0</v>
      </c>
      <c r="J168" s="335"/>
      <c r="K168" s="309"/>
      <c r="L168" s="301">
        <f t="shared" si="34"/>
        <v>158</v>
      </c>
      <c r="M168" s="301" t="str">
        <f t="shared" si="37"/>
        <v>ריהוט</v>
      </c>
      <c r="N168" s="302" t="str">
        <f t="shared" si="38"/>
        <v>כיסא מנהל</v>
      </c>
      <c r="O168" s="303">
        <f t="shared" si="39"/>
        <v>0</v>
      </c>
      <c r="P168" s="301">
        <f t="shared" si="41"/>
        <v>0</v>
      </c>
      <c r="Q168" s="301">
        <f t="shared" si="40"/>
        <v>1200</v>
      </c>
      <c r="R168" s="301">
        <f t="shared" si="33"/>
        <v>0</v>
      </c>
      <c r="S168" s="303"/>
      <c r="T168" s="310"/>
    </row>
    <row r="169" spans="1:20" s="307" customFormat="1" x14ac:dyDescent="0.2">
      <c r="A169" s="339">
        <v>159</v>
      </c>
      <c r="B169" s="339" t="s">
        <v>47</v>
      </c>
      <c r="C169" s="339" t="s">
        <v>88</v>
      </c>
      <c r="D169" s="345" t="s">
        <v>130</v>
      </c>
      <c r="E169" s="339">
        <v>450</v>
      </c>
      <c r="F169" s="308"/>
      <c r="G169" s="290" t="str">
        <f t="shared" si="35"/>
        <v>כיסא פעילות/עובד</v>
      </c>
      <c r="H169" s="335"/>
      <c r="I169" s="301">
        <f t="shared" si="36"/>
        <v>0</v>
      </c>
      <c r="J169" s="335"/>
      <c r="K169" s="309"/>
      <c r="L169" s="301">
        <f t="shared" si="34"/>
        <v>159</v>
      </c>
      <c r="M169" s="301" t="str">
        <f t="shared" si="37"/>
        <v>ריהוט</v>
      </c>
      <c r="N169" s="302" t="str">
        <f t="shared" si="38"/>
        <v>כיסא פעילות/עובד</v>
      </c>
      <c r="O169" s="303">
        <f t="shared" si="39"/>
        <v>0</v>
      </c>
      <c r="P169" s="301">
        <f t="shared" si="41"/>
        <v>0</v>
      </c>
      <c r="Q169" s="301">
        <f t="shared" si="40"/>
        <v>450</v>
      </c>
      <c r="R169" s="301">
        <f t="shared" si="33"/>
        <v>0</v>
      </c>
      <c r="S169" s="303"/>
      <c r="T169" s="310"/>
    </row>
    <row r="170" spans="1:20" s="307" customFormat="1" x14ac:dyDescent="0.2">
      <c r="A170" s="339">
        <v>160</v>
      </c>
      <c r="B170" s="339" t="s">
        <v>47</v>
      </c>
      <c r="C170" s="339" t="s">
        <v>81</v>
      </c>
      <c r="D170" s="345" t="s">
        <v>130</v>
      </c>
      <c r="E170" s="339">
        <v>450</v>
      </c>
      <c r="F170" s="308"/>
      <c r="G170" s="290" t="str">
        <f t="shared" si="35"/>
        <v>כיסא פעילות/עובד</v>
      </c>
      <c r="H170" s="335"/>
      <c r="I170" s="301">
        <f t="shared" si="36"/>
        <v>0</v>
      </c>
      <c r="J170" s="335"/>
      <c r="K170" s="309"/>
      <c r="L170" s="301">
        <f t="shared" ref="L170:L200" si="42">A170</f>
        <v>160</v>
      </c>
      <c r="M170" s="301" t="str">
        <f t="shared" si="37"/>
        <v>ריהוט</v>
      </c>
      <c r="N170" s="302" t="str">
        <f t="shared" si="38"/>
        <v>כיסא פעילות/עובד</v>
      </c>
      <c r="O170" s="303">
        <f t="shared" si="39"/>
        <v>0</v>
      </c>
      <c r="P170" s="301">
        <f t="shared" si="41"/>
        <v>0</v>
      </c>
      <c r="Q170" s="301">
        <f t="shared" si="40"/>
        <v>450</v>
      </c>
      <c r="R170" s="301">
        <f t="shared" si="33"/>
        <v>0</v>
      </c>
      <c r="S170" s="303"/>
      <c r="T170" s="310"/>
    </row>
    <row r="171" spans="1:20" s="307" customFormat="1" x14ac:dyDescent="0.2">
      <c r="A171" s="339">
        <v>161</v>
      </c>
      <c r="B171" s="339" t="s">
        <v>47</v>
      </c>
      <c r="C171" s="339" t="s">
        <v>83</v>
      </c>
      <c r="D171" s="345" t="s">
        <v>130</v>
      </c>
      <c r="E171" s="339">
        <v>450</v>
      </c>
      <c r="F171" s="308"/>
      <c r="G171" s="290" t="str">
        <f t="shared" ref="G171:G200" si="43">D171</f>
        <v>כיסא פעילות/עובד</v>
      </c>
      <c r="H171" s="335"/>
      <c r="I171" s="301">
        <f t="shared" ref="I171:I200" si="44">H171*E171</f>
        <v>0</v>
      </c>
      <c r="J171" s="335"/>
      <c r="K171" s="309"/>
      <c r="L171" s="301">
        <f t="shared" si="42"/>
        <v>161</v>
      </c>
      <c r="M171" s="301" t="str">
        <f t="shared" ref="M171:M200" si="45">B171</f>
        <v>ריהוט</v>
      </c>
      <c r="N171" s="302" t="str">
        <f t="shared" ref="N171:N200" si="46">D171</f>
        <v>כיסא פעילות/עובד</v>
      </c>
      <c r="O171" s="303">
        <f t="shared" ref="O171:O200" si="47">H171</f>
        <v>0</v>
      </c>
      <c r="P171" s="301">
        <f t="shared" si="41"/>
        <v>0</v>
      </c>
      <c r="Q171" s="301">
        <f t="shared" ref="Q171:Q200" si="48">E171</f>
        <v>450</v>
      </c>
      <c r="R171" s="301">
        <f t="shared" si="33"/>
        <v>0</v>
      </c>
      <c r="S171" s="303"/>
      <c r="T171" s="310"/>
    </row>
    <row r="172" spans="1:20" s="307" customFormat="1" x14ac:dyDescent="0.2">
      <c r="A172" s="339">
        <v>162</v>
      </c>
      <c r="B172" s="339" t="s">
        <v>47</v>
      </c>
      <c r="C172" s="339" t="s">
        <v>101</v>
      </c>
      <c r="D172" s="345" t="s">
        <v>130</v>
      </c>
      <c r="E172" s="339">
        <v>450</v>
      </c>
      <c r="F172" s="308"/>
      <c r="G172" s="290" t="str">
        <f t="shared" si="43"/>
        <v>כיסא פעילות/עובד</v>
      </c>
      <c r="H172" s="335"/>
      <c r="I172" s="301">
        <f t="shared" si="44"/>
        <v>0</v>
      </c>
      <c r="J172" s="335"/>
      <c r="K172" s="309"/>
      <c r="L172" s="301">
        <f t="shared" si="42"/>
        <v>162</v>
      </c>
      <c r="M172" s="301" t="str">
        <f t="shared" si="45"/>
        <v>ריהוט</v>
      </c>
      <c r="N172" s="302" t="str">
        <f t="shared" si="46"/>
        <v>כיסא פעילות/עובד</v>
      </c>
      <c r="O172" s="303">
        <f t="shared" si="47"/>
        <v>0</v>
      </c>
      <c r="P172" s="301">
        <f t="shared" si="41"/>
        <v>0</v>
      </c>
      <c r="Q172" s="301">
        <f t="shared" si="48"/>
        <v>450</v>
      </c>
      <c r="R172" s="301">
        <f t="shared" si="33"/>
        <v>0</v>
      </c>
      <c r="S172" s="303"/>
      <c r="T172" s="310"/>
    </row>
    <row r="173" spans="1:20" s="307" customFormat="1" x14ac:dyDescent="0.2">
      <c r="A173" s="339">
        <v>163</v>
      </c>
      <c r="B173" s="339" t="s">
        <v>47</v>
      </c>
      <c r="C173" s="339" t="s">
        <v>102</v>
      </c>
      <c r="D173" s="345" t="s">
        <v>130</v>
      </c>
      <c r="E173" s="339">
        <v>450</v>
      </c>
      <c r="F173" s="308"/>
      <c r="G173" s="290" t="str">
        <f t="shared" si="43"/>
        <v>כיסא פעילות/עובד</v>
      </c>
      <c r="H173" s="335"/>
      <c r="I173" s="301">
        <f t="shared" si="44"/>
        <v>0</v>
      </c>
      <c r="J173" s="335"/>
      <c r="K173" s="309"/>
      <c r="L173" s="301">
        <f t="shared" si="42"/>
        <v>163</v>
      </c>
      <c r="M173" s="301" t="str">
        <f t="shared" si="45"/>
        <v>ריהוט</v>
      </c>
      <c r="N173" s="302" t="str">
        <f t="shared" si="46"/>
        <v>כיסא פעילות/עובד</v>
      </c>
      <c r="O173" s="303">
        <f t="shared" si="47"/>
        <v>0</v>
      </c>
      <c r="P173" s="301">
        <f t="shared" si="41"/>
        <v>0</v>
      </c>
      <c r="Q173" s="301">
        <f t="shared" si="48"/>
        <v>450</v>
      </c>
      <c r="R173" s="301">
        <f t="shared" si="33"/>
        <v>0</v>
      </c>
      <c r="S173" s="303"/>
      <c r="T173" s="310"/>
    </row>
    <row r="174" spans="1:20" s="307" customFormat="1" ht="28.5" x14ac:dyDescent="0.2">
      <c r="A174" s="339">
        <v>164</v>
      </c>
      <c r="B174" s="339" t="s">
        <v>47</v>
      </c>
      <c r="C174" s="339" t="s">
        <v>96</v>
      </c>
      <c r="D174" s="345" t="s">
        <v>223</v>
      </c>
      <c r="E174" s="339">
        <v>1200</v>
      </c>
      <c r="F174" s="308"/>
      <c r="G174" s="290" t="str">
        <f t="shared" si="43"/>
        <v>כיסא רחצה תיקני על גלגלים</v>
      </c>
      <c r="H174" s="335"/>
      <c r="I174" s="301">
        <f t="shared" si="44"/>
        <v>0</v>
      </c>
      <c r="J174" s="335"/>
      <c r="K174" s="309"/>
      <c r="L174" s="301">
        <f t="shared" si="42"/>
        <v>164</v>
      </c>
      <c r="M174" s="301" t="str">
        <f t="shared" si="45"/>
        <v>ריהוט</v>
      </c>
      <c r="N174" s="302" t="str">
        <f t="shared" si="46"/>
        <v>כיסא רחצה תיקני על גלגלים</v>
      </c>
      <c r="O174" s="303">
        <f t="shared" si="47"/>
        <v>0</v>
      </c>
      <c r="P174" s="301">
        <f t="shared" si="41"/>
        <v>0</v>
      </c>
      <c r="Q174" s="301">
        <f t="shared" si="48"/>
        <v>1200</v>
      </c>
      <c r="R174" s="301">
        <f t="shared" si="33"/>
        <v>0</v>
      </c>
      <c r="S174" s="303"/>
      <c r="T174" s="310"/>
    </row>
    <row r="175" spans="1:20" s="307" customFormat="1" x14ac:dyDescent="0.2">
      <c r="A175" s="339">
        <v>165</v>
      </c>
      <c r="B175" s="339" t="s">
        <v>47</v>
      </c>
      <c r="C175" s="339" t="s">
        <v>43</v>
      </c>
      <c r="D175" s="345" t="s">
        <v>224</v>
      </c>
      <c r="E175" s="339">
        <v>800</v>
      </c>
      <c r="F175" s="308"/>
      <c r="G175" s="290" t="str">
        <f t="shared" si="43"/>
        <v>כספת</v>
      </c>
      <c r="H175" s="335"/>
      <c r="I175" s="301">
        <f t="shared" si="44"/>
        <v>0</v>
      </c>
      <c r="J175" s="335"/>
      <c r="K175" s="309"/>
      <c r="L175" s="301">
        <f t="shared" si="42"/>
        <v>165</v>
      </c>
      <c r="M175" s="301" t="str">
        <f t="shared" si="45"/>
        <v>ריהוט</v>
      </c>
      <c r="N175" s="302" t="str">
        <f t="shared" si="46"/>
        <v>כספת</v>
      </c>
      <c r="O175" s="303">
        <f t="shared" si="47"/>
        <v>0</v>
      </c>
      <c r="P175" s="301">
        <f t="shared" si="41"/>
        <v>0</v>
      </c>
      <c r="Q175" s="301">
        <f t="shared" si="48"/>
        <v>800</v>
      </c>
      <c r="R175" s="301">
        <f t="shared" si="33"/>
        <v>0</v>
      </c>
      <c r="S175" s="303"/>
      <c r="T175" s="310"/>
    </row>
    <row r="176" spans="1:20" s="307" customFormat="1" x14ac:dyDescent="0.2">
      <c r="A176" s="339">
        <v>166</v>
      </c>
      <c r="B176" s="339" t="s">
        <v>47</v>
      </c>
      <c r="C176" s="339" t="s">
        <v>96</v>
      </c>
      <c r="D176" s="345" t="s">
        <v>225</v>
      </c>
      <c r="E176" s="339">
        <v>350</v>
      </c>
      <c r="F176" s="308"/>
      <c r="G176" s="290" t="str">
        <f t="shared" si="43"/>
        <v>מדף להנחת אביזרים</v>
      </c>
      <c r="H176" s="335"/>
      <c r="I176" s="301">
        <f t="shared" si="44"/>
        <v>0</v>
      </c>
      <c r="J176" s="335"/>
      <c r="K176" s="309"/>
      <c r="L176" s="301">
        <f t="shared" si="42"/>
        <v>166</v>
      </c>
      <c r="M176" s="301" t="str">
        <f t="shared" si="45"/>
        <v>ריהוט</v>
      </c>
      <c r="N176" s="302" t="str">
        <f t="shared" si="46"/>
        <v>מדף להנחת אביזרים</v>
      </c>
      <c r="O176" s="303">
        <f t="shared" si="47"/>
        <v>0</v>
      </c>
      <c r="P176" s="301">
        <f t="shared" si="41"/>
        <v>0</v>
      </c>
      <c r="Q176" s="301">
        <f t="shared" si="48"/>
        <v>350</v>
      </c>
      <c r="R176" s="301">
        <f t="shared" si="33"/>
        <v>0</v>
      </c>
      <c r="S176" s="303"/>
      <c r="T176" s="310"/>
    </row>
    <row r="177" spans="1:20" s="307" customFormat="1" x14ac:dyDescent="0.2">
      <c r="A177" s="339">
        <v>167</v>
      </c>
      <c r="B177" s="339" t="s">
        <v>47</v>
      </c>
      <c r="C177" s="339" t="s">
        <v>201</v>
      </c>
      <c r="D177" s="345" t="s">
        <v>226</v>
      </c>
      <c r="E177" s="339">
        <v>1500</v>
      </c>
      <c r="F177" s="308"/>
      <c r="G177" s="290" t="str">
        <f t="shared" si="43"/>
        <v>מיטה + מזרון לטקס</v>
      </c>
      <c r="H177" s="335"/>
      <c r="I177" s="301">
        <f t="shared" si="44"/>
        <v>0</v>
      </c>
      <c r="J177" s="335"/>
      <c r="K177" s="309"/>
      <c r="L177" s="301">
        <f t="shared" si="42"/>
        <v>167</v>
      </c>
      <c r="M177" s="301" t="str">
        <f t="shared" si="45"/>
        <v>ריהוט</v>
      </c>
      <c r="N177" s="302" t="str">
        <f t="shared" si="46"/>
        <v>מיטה + מזרון לטקס</v>
      </c>
      <c r="O177" s="303">
        <f t="shared" si="47"/>
        <v>0</v>
      </c>
      <c r="P177" s="301">
        <f t="shared" si="41"/>
        <v>0</v>
      </c>
      <c r="Q177" s="301">
        <f t="shared" si="48"/>
        <v>1500</v>
      </c>
      <c r="R177" s="301">
        <f t="shared" si="33"/>
        <v>0</v>
      </c>
      <c r="S177" s="303"/>
      <c r="T177" s="310"/>
    </row>
    <row r="178" spans="1:20" s="307" customFormat="1" x14ac:dyDescent="0.2">
      <c r="A178" s="339">
        <v>168</v>
      </c>
      <c r="B178" s="339" t="s">
        <v>47</v>
      </c>
      <c r="C178" s="339" t="s">
        <v>102</v>
      </c>
      <c r="D178" s="345" t="s">
        <v>227</v>
      </c>
      <c r="E178" s="339">
        <v>6000</v>
      </c>
      <c r="F178" s="308"/>
      <c r="G178" s="290" t="str">
        <f t="shared" si="43"/>
        <v>מיטה חשמלית</v>
      </c>
      <c r="H178" s="335"/>
      <c r="I178" s="301">
        <f t="shared" si="44"/>
        <v>0</v>
      </c>
      <c r="J178" s="335"/>
      <c r="K178" s="309"/>
      <c r="L178" s="301">
        <f t="shared" si="42"/>
        <v>168</v>
      </c>
      <c r="M178" s="301" t="str">
        <f t="shared" si="45"/>
        <v>ריהוט</v>
      </c>
      <c r="N178" s="302" t="str">
        <f t="shared" si="46"/>
        <v>מיטה חשמלית</v>
      </c>
      <c r="O178" s="303">
        <f t="shared" si="47"/>
        <v>0</v>
      </c>
      <c r="P178" s="301">
        <f t="shared" si="41"/>
        <v>0</v>
      </c>
      <c r="Q178" s="301">
        <f t="shared" si="48"/>
        <v>6000</v>
      </c>
      <c r="R178" s="301">
        <f t="shared" si="33"/>
        <v>0</v>
      </c>
      <c r="S178" s="303"/>
      <c r="T178" s="310"/>
    </row>
    <row r="179" spans="1:20" s="307" customFormat="1" x14ac:dyDescent="0.2">
      <c r="A179" s="339">
        <v>169</v>
      </c>
      <c r="B179" s="339" t="s">
        <v>47</v>
      </c>
      <c r="C179" s="339" t="s">
        <v>96</v>
      </c>
      <c r="D179" s="345" t="s">
        <v>136</v>
      </c>
      <c r="E179" s="339">
        <v>250</v>
      </c>
      <c r="F179" s="308"/>
      <c r="G179" s="290" t="str">
        <f t="shared" si="43"/>
        <v>מראה</v>
      </c>
      <c r="H179" s="335"/>
      <c r="I179" s="301">
        <f t="shared" si="44"/>
        <v>0</v>
      </c>
      <c r="J179" s="335"/>
      <c r="K179" s="309"/>
      <c r="L179" s="301">
        <f t="shared" si="42"/>
        <v>169</v>
      </c>
      <c r="M179" s="301" t="str">
        <f t="shared" si="45"/>
        <v>ריהוט</v>
      </c>
      <c r="N179" s="302" t="str">
        <f t="shared" si="46"/>
        <v>מראה</v>
      </c>
      <c r="O179" s="303">
        <f t="shared" si="47"/>
        <v>0</v>
      </c>
      <c r="P179" s="301">
        <f t="shared" si="41"/>
        <v>0</v>
      </c>
      <c r="Q179" s="301">
        <f t="shared" si="48"/>
        <v>250</v>
      </c>
      <c r="R179" s="301">
        <f t="shared" si="33"/>
        <v>0</v>
      </c>
      <c r="S179" s="303"/>
      <c r="T179" s="310"/>
    </row>
    <row r="180" spans="1:20" s="307" customFormat="1" x14ac:dyDescent="0.2">
      <c r="A180" s="339">
        <v>170</v>
      </c>
      <c r="B180" s="339" t="s">
        <v>47</v>
      </c>
      <c r="C180" s="339" t="s">
        <v>101</v>
      </c>
      <c r="D180" s="345" t="s">
        <v>228</v>
      </c>
      <c r="E180" s="339">
        <v>6000</v>
      </c>
      <c r="F180" s="308"/>
      <c r="G180" s="290" t="str">
        <f t="shared" si="43"/>
        <v>מראות קיר</v>
      </c>
      <c r="H180" s="335"/>
      <c r="I180" s="301">
        <f t="shared" si="44"/>
        <v>0</v>
      </c>
      <c r="J180" s="335"/>
      <c r="K180" s="309"/>
      <c r="L180" s="301">
        <f t="shared" si="42"/>
        <v>170</v>
      </c>
      <c r="M180" s="301" t="str">
        <f t="shared" si="45"/>
        <v>ריהוט</v>
      </c>
      <c r="N180" s="302" t="str">
        <f t="shared" si="46"/>
        <v>מראות קיר</v>
      </c>
      <c r="O180" s="303">
        <f t="shared" si="47"/>
        <v>0</v>
      </c>
      <c r="P180" s="301">
        <f t="shared" si="41"/>
        <v>0</v>
      </c>
      <c r="Q180" s="301">
        <f t="shared" si="48"/>
        <v>6000</v>
      </c>
      <c r="R180" s="301">
        <f t="shared" si="33"/>
        <v>0</v>
      </c>
      <c r="S180" s="303"/>
      <c r="T180" s="310"/>
    </row>
    <row r="181" spans="1:20" s="307" customFormat="1" x14ac:dyDescent="0.2">
      <c r="A181" s="339">
        <v>171</v>
      </c>
      <c r="B181" s="339" t="s">
        <v>47</v>
      </c>
      <c r="C181" s="339" t="s">
        <v>204</v>
      </c>
      <c r="D181" s="345" t="s">
        <v>229</v>
      </c>
      <c r="E181" s="339">
        <v>1200</v>
      </c>
      <c r="F181" s="308"/>
      <c r="G181" s="290" t="str">
        <f t="shared" si="43"/>
        <v>מראת קיר גבוהה</v>
      </c>
      <c r="H181" s="335"/>
      <c r="I181" s="301">
        <f t="shared" si="44"/>
        <v>0</v>
      </c>
      <c r="J181" s="335"/>
      <c r="K181" s="309"/>
      <c r="L181" s="301">
        <f t="shared" si="42"/>
        <v>171</v>
      </c>
      <c r="M181" s="301" t="str">
        <f t="shared" si="45"/>
        <v>ריהוט</v>
      </c>
      <c r="N181" s="302" t="str">
        <f t="shared" si="46"/>
        <v>מראת קיר גבוהה</v>
      </c>
      <c r="O181" s="303">
        <f t="shared" si="47"/>
        <v>0</v>
      </c>
      <c r="P181" s="301">
        <f t="shared" si="41"/>
        <v>0</v>
      </c>
      <c r="Q181" s="301">
        <f t="shared" si="48"/>
        <v>1200</v>
      </c>
      <c r="R181" s="301">
        <f t="shared" si="33"/>
        <v>0</v>
      </c>
      <c r="S181" s="303"/>
      <c r="T181" s="310"/>
    </row>
    <row r="182" spans="1:20" s="307" customFormat="1" x14ac:dyDescent="0.2">
      <c r="A182" s="339">
        <v>172</v>
      </c>
      <c r="B182" s="339" t="s">
        <v>47</v>
      </c>
      <c r="C182" s="339" t="s">
        <v>84</v>
      </c>
      <c r="D182" s="345" t="s">
        <v>229</v>
      </c>
      <c r="E182" s="339">
        <v>1200</v>
      </c>
      <c r="F182" s="308"/>
      <c r="G182" s="290" t="str">
        <f t="shared" si="43"/>
        <v>מראת קיר גבוהה</v>
      </c>
      <c r="H182" s="335"/>
      <c r="I182" s="301">
        <f t="shared" si="44"/>
        <v>0</v>
      </c>
      <c r="J182" s="335"/>
      <c r="K182" s="309"/>
      <c r="L182" s="301">
        <f t="shared" si="42"/>
        <v>172</v>
      </c>
      <c r="M182" s="301" t="str">
        <f t="shared" si="45"/>
        <v>ריהוט</v>
      </c>
      <c r="N182" s="302" t="str">
        <f t="shared" si="46"/>
        <v>מראת קיר גבוהה</v>
      </c>
      <c r="O182" s="303">
        <f t="shared" si="47"/>
        <v>0</v>
      </c>
      <c r="P182" s="301">
        <f t="shared" si="41"/>
        <v>0</v>
      </c>
      <c r="Q182" s="301">
        <f t="shared" si="48"/>
        <v>1200</v>
      </c>
      <c r="R182" s="301">
        <f t="shared" si="33"/>
        <v>0</v>
      </c>
      <c r="S182" s="303"/>
      <c r="T182" s="310"/>
    </row>
    <row r="183" spans="1:20" s="307" customFormat="1" x14ac:dyDescent="0.2">
      <c r="A183" s="339">
        <v>173</v>
      </c>
      <c r="B183" s="339" t="s">
        <v>47</v>
      </c>
      <c r="C183" s="339" t="s">
        <v>90</v>
      </c>
      <c r="D183" s="345" t="s">
        <v>230</v>
      </c>
      <c r="E183" s="339">
        <v>1650</v>
      </c>
      <c r="F183" s="308"/>
      <c r="G183" s="290" t="str">
        <f t="shared" si="43"/>
        <v>ספסל גן</v>
      </c>
      <c r="H183" s="335"/>
      <c r="I183" s="301">
        <f t="shared" si="44"/>
        <v>0</v>
      </c>
      <c r="J183" s="335"/>
      <c r="K183" s="309"/>
      <c r="L183" s="301">
        <f t="shared" si="42"/>
        <v>173</v>
      </c>
      <c r="M183" s="301" t="str">
        <f t="shared" si="45"/>
        <v>ריהוט</v>
      </c>
      <c r="N183" s="302" t="str">
        <f t="shared" si="46"/>
        <v>ספסל גן</v>
      </c>
      <c r="O183" s="303">
        <f t="shared" si="47"/>
        <v>0</v>
      </c>
      <c r="P183" s="301">
        <f t="shared" si="41"/>
        <v>0</v>
      </c>
      <c r="Q183" s="301">
        <f t="shared" si="48"/>
        <v>1650</v>
      </c>
      <c r="R183" s="301">
        <f t="shared" si="33"/>
        <v>0</v>
      </c>
      <c r="S183" s="303"/>
      <c r="T183" s="310"/>
    </row>
    <row r="184" spans="1:20" s="307" customFormat="1" x14ac:dyDescent="0.2">
      <c r="A184" s="339">
        <v>174</v>
      </c>
      <c r="B184" s="339" t="s">
        <v>47</v>
      </c>
      <c r="C184" s="339" t="s">
        <v>96</v>
      </c>
      <c r="D184" s="345" t="s">
        <v>231</v>
      </c>
      <c r="E184" s="339">
        <v>600</v>
      </c>
      <c r="F184" s="308"/>
      <c r="G184" s="290" t="str">
        <f t="shared" si="43"/>
        <v>ספסל הלבשה</v>
      </c>
      <c r="H184" s="335"/>
      <c r="I184" s="301">
        <f t="shared" si="44"/>
        <v>0</v>
      </c>
      <c r="J184" s="335"/>
      <c r="K184" s="309"/>
      <c r="L184" s="301">
        <f t="shared" si="42"/>
        <v>174</v>
      </c>
      <c r="M184" s="301" t="str">
        <f t="shared" si="45"/>
        <v>ריהוט</v>
      </c>
      <c r="N184" s="302" t="str">
        <f t="shared" si="46"/>
        <v>ספסל הלבשה</v>
      </c>
      <c r="O184" s="303">
        <f t="shared" si="47"/>
        <v>0</v>
      </c>
      <c r="P184" s="301">
        <f t="shared" si="41"/>
        <v>0</v>
      </c>
      <c r="Q184" s="301">
        <f t="shared" si="48"/>
        <v>600</v>
      </c>
      <c r="R184" s="301">
        <f t="shared" si="33"/>
        <v>0</v>
      </c>
      <c r="S184" s="303"/>
      <c r="T184" s="310"/>
    </row>
    <row r="185" spans="1:20" s="307" customFormat="1" x14ac:dyDescent="0.2">
      <c r="A185" s="339">
        <v>175</v>
      </c>
      <c r="B185" s="339" t="s">
        <v>47</v>
      </c>
      <c r="C185" s="339" t="s">
        <v>81</v>
      </c>
      <c r="D185" s="345" t="s">
        <v>232</v>
      </c>
      <c r="E185" s="339">
        <v>1100</v>
      </c>
      <c r="F185" s="308"/>
      <c r="G185" s="290" t="str">
        <f t="shared" si="43"/>
        <v>עמדת מחשב ומדפסת</v>
      </c>
      <c r="H185" s="335"/>
      <c r="I185" s="301">
        <f t="shared" si="44"/>
        <v>0</v>
      </c>
      <c r="J185" s="335"/>
      <c r="K185" s="309"/>
      <c r="L185" s="301">
        <f t="shared" si="42"/>
        <v>175</v>
      </c>
      <c r="M185" s="301" t="str">
        <f t="shared" si="45"/>
        <v>ריהוט</v>
      </c>
      <c r="N185" s="302" t="str">
        <f t="shared" si="46"/>
        <v>עמדת מחשב ומדפסת</v>
      </c>
      <c r="O185" s="303">
        <f t="shared" si="47"/>
        <v>0</v>
      </c>
      <c r="P185" s="301">
        <f t="shared" si="41"/>
        <v>0</v>
      </c>
      <c r="Q185" s="301">
        <f t="shared" si="48"/>
        <v>1100</v>
      </c>
      <c r="R185" s="301">
        <f t="shared" si="33"/>
        <v>0</v>
      </c>
      <c r="S185" s="303"/>
      <c r="T185" s="310"/>
    </row>
    <row r="186" spans="1:20" s="307" customFormat="1" x14ac:dyDescent="0.2">
      <c r="A186" s="339">
        <v>176</v>
      </c>
      <c r="B186" s="339" t="s">
        <v>47</v>
      </c>
      <c r="C186" s="339" t="s">
        <v>201</v>
      </c>
      <c r="D186" s="345" t="s">
        <v>233</v>
      </c>
      <c r="E186" s="339">
        <v>700</v>
      </c>
      <c r="F186" s="308"/>
      <c r="G186" s="290" t="str">
        <f t="shared" si="43"/>
        <v>פרגוד אחות 3 כנפיים</v>
      </c>
      <c r="H186" s="335"/>
      <c r="I186" s="301">
        <f t="shared" si="44"/>
        <v>0</v>
      </c>
      <c r="J186" s="335"/>
      <c r="K186" s="309"/>
      <c r="L186" s="301">
        <f t="shared" si="42"/>
        <v>176</v>
      </c>
      <c r="M186" s="301" t="str">
        <f t="shared" si="45"/>
        <v>ריהוט</v>
      </c>
      <c r="N186" s="302" t="str">
        <f t="shared" si="46"/>
        <v>פרגוד אחות 3 כנפיים</v>
      </c>
      <c r="O186" s="303">
        <f t="shared" si="47"/>
        <v>0</v>
      </c>
      <c r="P186" s="301">
        <f t="shared" si="41"/>
        <v>0</v>
      </c>
      <c r="Q186" s="301">
        <f t="shared" si="48"/>
        <v>700</v>
      </c>
      <c r="R186" s="301">
        <f t="shared" si="33"/>
        <v>0</v>
      </c>
      <c r="S186" s="303"/>
      <c r="T186" s="310"/>
    </row>
    <row r="187" spans="1:20" s="307" customFormat="1" x14ac:dyDescent="0.2">
      <c r="A187" s="339">
        <v>177</v>
      </c>
      <c r="B187" s="339" t="s">
        <v>47</v>
      </c>
      <c r="C187" s="339" t="s">
        <v>102</v>
      </c>
      <c r="D187" s="345" t="s">
        <v>233</v>
      </c>
      <c r="E187" s="339">
        <v>700</v>
      </c>
      <c r="F187" s="308"/>
      <c r="G187" s="290" t="str">
        <f t="shared" si="43"/>
        <v>פרגוד אחות 3 כנפיים</v>
      </c>
      <c r="H187" s="335"/>
      <c r="I187" s="301">
        <f t="shared" si="44"/>
        <v>0</v>
      </c>
      <c r="J187" s="335"/>
      <c r="K187" s="309"/>
      <c r="L187" s="301">
        <f t="shared" si="42"/>
        <v>177</v>
      </c>
      <c r="M187" s="301" t="str">
        <f t="shared" si="45"/>
        <v>ריהוט</v>
      </c>
      <c r="N187" s="302" t="str">
        <f t="shared" si="46"/>
        <v>פרגוד אחות 3 כנפיים</v>
      </c>
      <c r="O187" s="303">
        <f t="shared" si="47"/>
        <v>0</v>
      </c>
      <c r="P187" s="301">
        <f t="shared" si="41"/>
        <v>0</v>
      </c>
      <c r="Q187" s="301">
        <f t="shared" si="48"/>
        <v>700</v>
      </c>
      <c r="R187" s="301">
        <f t="shared" si="33"/>
        <v>0</v>
      </c>
      <c r="S187" s="303"/>
      <c r="T187" s="310"/>
    </row>
    <row r="188" spans="1:20" s="307" customFormat="1" x14ac:dyDescent="0.2">
      <c r="A188" s="339">
        <v>178</v>
      </c>
      <c r="B188" s="339" t="s">
        <v>47</v>
      </c>
      <c r="C188" s="339" t="s">
        <v>99</v>
      </c>
      <c r="D188" s="345" t="s">
        <v>234</v>
      </c>
      <c r="E188" s="339">
        <v>1590</v>
      </c>
      <c r="F188" s="308"/>
      <c r="G188" s="290" t="str">
        <f t="shared" si="43"/>
        <v>שולחן אוכל (4 מקומות)</v>
      </c>
      <c r="H188" s="335"/>
      <c r="I188" s="301">
        <f t="shared" si="44"/>
        <v>0</v>
      </c>
      <c r="J188" s="335"/>
      <c r="K188" s="309"/>
      <c r="L188" s="301">
        <f t="shared" si="42"/>
        <v>178</v>
      </c>
      <c r="M188" s="301" t="str">
        <f t="shared" si="45"/>
        <v>ריהוט</v>
      </c>
      <c r="N188" s="302" t="str">
        <f t="shared" si="46"/>
        <v>שולחן אוכל (4 מקומות)</v>
      </c>
      <c r="O188" s="303">
        <f t="shared" si="47"/>
        <v>0</v>
      </c>
      <c r="P188" s="301">
        <f t="shared" si="41"/>
        <v>0</v>
      </c>
      <c r="Q188" s="301">
        <f t="shared" si="48"/>
        <v>1590</v>
      </c>
      <c r="R188" s="301">
        <f t="shared" si="33"/>
        <v>0</v>
      </c>
      <c r="S188" s="303"/>
      <c r="T188" s="310"/>
    </row>
    <row r="189" spans="1:20" s="307" customFormat="1" x14ac:dyDescent="0.2">
      <c r="A189" s="339">
        <v>179</v>
      </c>
      <c r="B189" s="339" t="s">
        <v>47</v>
      </c>
      <c r="C189" s="339" t="s">
        <v>90</v>
      </c>
      <c r="D189" s="345" t="s">
        <v>235</v>
      </c>
      <c r="E189" s="339">
        <v>850</v>
      </c>
      <c r="F189" s="308"/>
      <c r="G189" s="290" t="str">
        <f t="shared" si="43"/>
        <v>שולחן גן</v>
      </c>
      <c r="H189" s="335"/>
      <c r="I189" s="301">
        <f t="shared" si="44"/>
        <v>0</v>
      </c>
      <c r="J189" s="335"/>
      <c r="K189" s="309"/>
      <c r="L189" s="301">
        <f t="shared" si="42"/>
        <v>179</v>
      </c>
      <c r="M189" s="301" t="str">
        <f t="shared" si="45"/>
        <v>ריהוט</v>
      </c>
      <c r="N189" s="302" t="str">
        <f t="shared" si="46"/>
        <v>שולחן גן</v>
      </c>
      <c r="O189" s="303">
        <f t="shared" si="47"/>
        <v>0</v>
      </c>
      <c r="P189" s="301">
        <f t="shared" si="41"/>
        <v>0</v>
      </c>
      <c r="Q189" s="301">
        <f t="shared" si="48"/>
        <v>850</v>
      </c>
      <c r="R189" s="301">
        <f t="shared" si="33"/>
        <v>0</v>
      </c>
      <c r="S189" s="303"/>
      <c r="T189" s="310"/>
    </row>
    <row r="190" spans="1:20" s="307" customFormat="1" x14ac:dyDescent="0.2">
      <c r="A190" s="339">
        <v>180</v>
      </c>
      <c r="B190" s="339" t="s">
        <v>47</v>
      </c>
      <c r="C190" s="339" t="s">
        <v>92</v>
      </c>
      <c r="D190" s="345" t="s">
        <v>236</v>
      </c>
      <c r="E190" s="339">
        <v>750</v>
      </c>
      <c r="F190" s="308"/>
      <c r="G190" s="290" t="str">
        <f t="shared" si="43"/>
        <v>שולחן מחשב</v>
      </c>
      <c r="H190" s="335"/>
      <c r="I190" s="301">
        <f t="shared" si="44"/>
        <v>0</v>
      </c>
      <c r="J190" s="335"/>
      <c r="K190" s="309"/>
      <c r="L190" s="301">
        <f t="shared" si="42"/>
        <v>180</v>
      </c>
      <c r="M190" s="301" t="str">
        <f t="shared" si="45"/>
        <v>ריהוט</v>
      </c>
      <c r="N190" s="302" t="str">
        <f t="shared" si="46"/>
        <v>שולחן מחשב</v>
      </c>
      <c r="O190" s="303">
        <f t="shared" si="47"/>
        <v>0</v>
      </c>
      <c r="P190" s="301">
        <f t="shared" si="41"/>
        <v>0</v>
      </c>
      <c r="Q190" s="301">
        <f t="shared" si="48"/>
        <v>750</v>
      </c>
      <c r="R190" s="301">
        <f t="shared" si="33"/>
        <v>0</v>
      </c>
      <c r="S190" s="303"/>
      <c r="T190" s="310"/>
    </row>
    <row r="191" spans="1:20" s="307" customFormat="1" x14ac:dyDescent="0.2">
      <c r="A191" s="339">
        <v>181</v>
      </c>
      <c r="B191" s="339" t="s">
        <v>47</v>
      </c>
      <c r="C191" s="339" t="s">
        <v>92</v>
      </c>
      <c r="D191" s="345" t="s">
        <v>237</v>
      </c>
      <c r="E191" s="339">
        <v>2500</v>
      </c>
      <c r="F191" s="308"/>
      <c r="G191" s="290" t="str">
        <f t="shared" si="43"/>
        <v>שולחן מחשב מתכנן</v>
      </c>
      <c r="H191" s="335"/>
      <c r="I191" s="301">
        <f t="shared" si="44"/>
        <v>0</v>
      </c>
      <c r="J191" s="335"/>
      <c r="K191" s="309"/>
      <c r="L191" s="301">
        <f t="shared" si="42"/>
        <v>181</v>
      </c>
      <c r="M191" s="301" t="str">
        <f t="shared" si="45"/>
        <v>ריהוט</v>
      </c>
      <c r="N191" s="302" t="str">
        <f t="shared" si="46"/>
        <v>שולחן מחשב מתכנן</v>
      </c>
      <c r="O191" s="303">
        <f t="shared" si="47"/>
        <v>0</v>
      </c>
      <c r="P191" s="301">
        <f t="shared" si="41"/>
        <v>0</v>
      </c>
      <c r="Q191" s="301">
        <f t="shared" si="48"/>
        <v>2500</v>
      </c>
      <c r="R191" s="301">
        <f t="shared" si="33"/>
        <v>0</v>
      </c>
      <c r="S191" s="303"/>
      <c r="T191" s="310"/>
    </row>
    <row r="192" spans="1:20" s="307" customFormat="1" ht="28.5" x14ac:dyDescent="0.2">
      <c r="A192" s="339">
        <v>182</v>
      </c>
      <c r="B192" s="339" t="s">
        <v>47</v>
      </c>
      <c r="C192" s="339" t="s">
        <v>81</v>
      </c>
      <c r="D192" s="345" t="s">
        <v>238</v>
      </c>
      <c r="E192" s="339">
        <v>1700</v>
      </c>
      <c r="F192" s="308"/>
      <c r="G192" s="290" t="str">
        <f t="shared" si="43"/>
        <v>שולחן משרדי + שלוחה + מגירות</v>
      </c>
      <c r="H192" s="335"/>
      <c r="I192" s="301">
        <f t="shared" si="44"/>
        <v>0</v>
      </c>
      <c r="J192" s="335"/>
      <c r="K192" s="309"/>
      <c r="L192" s="301">
        <f t="shared" si="42"/>
        <v>182</v>
      </c>
      <c r="M192" s="301" t="str">
        <f t="shared" si="45"/>
        <v>ריהוט</v>
      </c>
      <c r="N192" s="302" t="str">
        <f t="shared" si="46"/>
        <v>שולחן משרדי + שלוחה + מגירות</v>
      </c>
      <c r="O192" s="303">
        <f t="shared" si="47"/>
        <v>0</v>
      </c>
      <c r="P192" s="301">
        <f t="shared" si="41"/>
        <v>0</v>
      </c>
      <c r="Q192" s="301">
        <f t="shared" si="48"/>
        <v>1700</v>
      </c>
      <c r="R192" s="301">
        <f t="shared" si="33"/>
        <v>0</v>
      </c>
      <c r="S192" s="303"/>
      <c r="T192" s="310"/>
    </row>
    <row r="193" spans="1:20" s="307" customFormat="1" ht="28.5" x14ac:dyDescent="0.2">
      <c r="A193" s="339">
        <v>183</v>
      </c>
      <c r="B193" s="339" t="s">
        <v>47</v>
      </c>
      <c r="C193" s="339" t="s">
        <v>83</v>
      </c>
      <c r="D193" s="345" t="s">
        <v>238</v>
      </c>
      <c r="E193" s="339">
        <v>1700</v>
      </c>
      <c r="F193" s="308"/>
      <c r="G193" s="290" t="str">
        <f t="shared" si="43"/>
        <v>שולחן משרדי + שלוחה + מגירות</v>
      </c>
      <c r="H193" s="335"/>
      <c r="I193" s="301">
        <f t="shared" si="44"/>
        <v>0</v>
      </c>
      <c r="J193" s="335"/>
      <c r="K193" s="309"/>
      <c r="L193" s="301">
        <f t="shared" si="42"/>
        <v>183</v>
      </c>
      <c r="M193" s="301" t="str">
        <f t="shared" si="45"/>
        <v>ריהוט</v>
      </c>
      <c r="N193" s="302" t="str">
        <f t="shared" si="46"/>
        <v>שולחן משרדי + שלוחה + מגירות</v>
      </c>
      <c r="O193" s="303">
        <f t="shared" si="47"/>
        <v>0</v>
      </c>
      <c r="P193" s="301">
        <f t="shared" si="41"/>
        <v>0</v>
      </c>
      <c r="Q193" s="301">
        <f t="shared" si="48"/>
        <v>1700</v>
      </c>
      <c r="R193" s="301">
        <f t="shared" ref="R193:R200" si="49">Q193*O193</f>
        <v>0</v>
      </c>
      <c r="S193" s="303"/>
      <c r="T193" s="310"/>
    </row>
    <row r="194" spans="1:20" s="307" customFormat="1" ht="28.5" x14ac:dyDescent="0.2">
      <c r="A194" s="339">
        <v>184</v>
      </c>
      <c r="B194" s="339" t="s">
        <v>47</v>
      </c>
      <c r="C194" s="339" t="s">
        <v>102</v>
      </c>
      <c r="D194" s="345" t="s">
        <v>238</v>
      </c>
      <c r="E194" s="339">
        <v>1700</v>
      </c>
      <c r="F194" s="308"/>
      <c r="G194" s="290" t="str">
        <f t="shared" si="43"/>
        <v>שולחן משרדי + שלוחה + מגירות</v>
      </c>
      <c r="H194" s="335"/>
      <c r="I194" s="301">
        <f t="shared" si="44"/>
        <v>0</v>
      </c>
      <c r="J194" s="335"/>
      <c r="K194" s="309"/>
      <c r="L194" s="301">
        <f t="shared" si="42"/>
        <v>184</v>
      </c>
      <c r="M194" s="301" t="str">
        <f t="shared" si="45"/>
        <v>ריהוט</v>
      </c>
      <c r="N194" s="302" t="str">
        <f t="shared" si="46"/>
        <v>שולחן משרדי + שלוחה + מגירות</v>
      </c>
      <c r="O194" s="303">
        <f t="shared" si="47"/>
        <v>0</v>
      </c>
      <c r="P194" s="301">
        <f t="shared" si="41"/>
        <v>0</v>
      </c>
      <c r="Q194" s="301">
        <f t="shared" si="48"/>
        <v>1700</v>
      </c>
      <c r="R194" s="301">
        <f t="shared" si="49"/>
        <v>0</v>
      </c>
      <c r="S194" s="303"/>
      <c r="T194" s="310"/>
    </row>
    <row r="195" spans="1:20" s="307" customFormat="1" x14ac:dyDescent="0.2">
      <c r="A195" s="339">
        <v>185</v>
      </c>
      <c r="B195" s="339" t="s">
        <v>47</v>
      </c>
      <c r="C195" s="339" t="s">
        <v>88</v>
      </c>
      <c r="D195" s="345" t="s">
        <v>239</v>
      </c>
      <c r="E195" s="339">
        <v>800</v>
      </c>
      <c r="F195" s="308"/>
      <c r="G195" s="290" t="str">
        <f t="shared" si="43"/>
        <v xml:space="preserve">שולחן פינתי נמוך 60/60  </v>
      </c>
      <c r="H195" s="335"/>
      <c r="I195" s="301">
        <f t="shared" si="44"/>
        <v>0</v>
      </c>
      <c r="J195" s="335"/>
      <c r="K195" s="309"/>
      <c r="L195" s="301">
        <f t="shared" si="42"/>
        <v>185</v>
      </c>
      <c r="M195" s="301" t="str">
        <f t="shared" si="45"/>
        <v>ריהוט</v>
      </c>
      <c r="N195" s="302" t="str">
        <f t="shared" si="46"/>
        <v xml:space="preserve">שולחן פינתי נמוך 60/60  </v>
      </c>
      <c r="O195" s="303">
        <f t="shared" si="47"/>
        <v>0</v>
      </c>
      <c r="P195" s="301">
        <f t="shared" si="41"/>
        <v>0</v>
      </c>
      <c r="Q195" s="301">
        <f t="shared" si="48"/>
        <v>800</v>
      </c>
      <c r="R195" s="301">
        <f t="shared" si="49"/>
        <v>0</v>
      </c>
      <c r="S195" s="303"/>
      <c r="T195" s="310"/>
    </row>
    <row r="196" spans="1:20" s="307" customFormat="1" x14ac:dyDescent="0.2">
      <c r="A196" s="339">
        <v>186</v>
      </c>
      <c r="B196" s="339" t="s">
        <v>47</v>
      </c>
      <c r="C196" s="339" t="s">
        <v>101</v>
      </c>
      <c r="D196" s="345" t="s">
        <v>240</v>
      </c>
      <c r="E196" s="339">
        <v>1500</v>
      </c>
      <c r="F196" s="308"/>
      <c r="G196" s="290" t="str">
        <f t="shared" si="43"/>
        <v>שולחן פעילות 6 מקומות</v>
      </c>
      <c r="H196" s="335"/>
      <c r="I196" s="301">
        <f t="shared" si="44"/>
        <v>0</v>
      </c>
      <c r="J196" s="335"/>
      <c r="K196" s="309"/>
      <c r="L196" s="301">
        <f t="shared" si="42"/>
        <v>186</v>
      </c>
      <c r="M196" s="301" t="str">
        <f t="shared" si="45"/>
        <v>ריהוט</v>
      </c>
      <c r="N196" s="302" t="str">
        <f t="shared" si="46"/>
        <v>שולחן פעילות 6 מקומות</v>
      </c>
      <c r="O196" s="303">
        <f t="shared" si="47"/>
        <v>0</v>
      </c>
      <c r="P196" s="301">
        <f t="shared" si="41"/>
        <v>0</v>
      </c>
      <c r="Q196" s="301">
        <f t="shared" si="48"/>
        <v>1500</v>
      </c>
      <c r="R196" s="301">
        <f t="shared" si="49"/>
        <v>0</v>
      </c>
      <c r="S196" s="303"/>
      <c r="T196" s="310"/>
    </row>
    <row r="197" spans="1:20" s="307" customFormat="1" x14ac:dyDescent="0.2">
      <c r="A197" s="339">
        <v>187</v>
      </c>
      <c r="B197" s="339" t="s">
        <v>47</v>
      </c>
      <c r="C197" s="339" t="s">
        <v>102</v>
      </c>
      <c r="D197" s="345" t="s">
        <v>240</v>
      </c>
      <c r="E197" s="339">
        <v>1500</v>
      </c>
      <c r="F197" s="308"/>
      <c r="G197" s="290" t="str">
        <f t="shared" si="43"/>
        <v>שולחן פעילות 6 מקומות</v>
      </c>
      <c r="H197" s="335"/>
      <c r="I197" s="301">
        <f t="shared" si="44"/>
        <v>0</v>
      </c>
      <c r="J197" s="335"/>
      <c r="K197" s="309"/>
      <c r="L197" s="301">
        <f t="shared" si="42"/>
        <v>187</v>
      </c>
      <c r="M197" s="301" t="str">
        <f t="shared" si="45"/>
        <v>ריהוט</v>
      </c>
      <c r="N197" s="302" t="str">
        <f t="shared" si="46"/>
        <v>שולחן פעילות 6 מקומות</v>
      </c>
      <c r="O197" s="303">
        <f t="shared" si="47"/>
        <v>0</v>
      </c>
      <c r="P197" s="301">
        <f t="shared" si="41"/>
        <v>0</v>
      </c>
      <c r="Q197" s="301">
        <f t="shared" si="48"/>
        <v>1500</v>
      </c>
      <c r="R197" s="301">
        <f t="shared" si="49"/>
        <v>0</v>
      </c>
      <c r="S197" s="303"/>
      <c r="T197" s="310"/>
    </row>
    <row r="198" spans="1:20" s="307" customFormat="1" x14ac:dyDescent="0.2">
      <c r="A198" s="339">
        <v>188</v>
      </c>
      <c r="B198" s="339" t="s">
        <v>47</v>
      </c>
      <c r="C198" s="339" t="s">
        <v>90</v>
      </c>
      <c r="D198" s="345" t="s">
        <v>241</v>
      </c>
      <c r="E198" s="339">
        <v>400</v>
      </c>
      <c r="F198" s="308"/>
      <c r="G198" s="290" t="str">
        <f t="shared" si="43"/>
        <v>שמשיית גן</v>
      </c>
      <c r="H198" s="335"/>
      <c r="I198" s="301">
        <f t="shared" si="44"/>
        <v>0</v>
      </c>
      <c r="J198" s="335"/>
      <c r="K198" s="309"/>
      <c r="L198" s="301">
        <f t="shared" si="42"/>
        <v>188</v>
      </c>
      <c r="M198" s="301" t="str">
        <f t="shared" si="45"/>
        <v>ריהוט</v>
      </c>
      <c r="N198" s="302" t="str">
        <f t="shared" si="46"/>
        <v>שמשיית גן</v>
      </c>
      <c r="O198" s="303">
        <f t="shared" si="47"/>
        <v>0</v>
      </c>
      <c r="P198" s="301">
        <f t="shared" si="41"/>
        <v>0</v>
      </c>
      <c r="Q198" s="301">
        <f t="shared" si="48"/>
        <v>400</v>
      </c>
      <c r="R198" s="301">
        <f t="shared" si="49"/>
        <v>0</v>
      </c>
      <c r="S198" s="303"/>
      <c r="T198" s="310"/>
    </row>
    <row r="199" spans="1:20" s="307" customFormat="1" x14ac:dyDescent="0.2">
      <c r="A199" s="339">
        <v>189</v>
      </c>
      <c r="B199" s="339" t="s">
        <v>47</v>
      </c>
      <c r="C199" s="339" t="s">
        <v>204</v>
      </c>
      <c r="D199" s="345" t="s">
        <v>242</v>
      </c>
      <c r="E199" s="339">
        <v>250</v>
      </c>
      <c r="F199" s="308"/>
      <c r="G199" s="290" t="str">
        <f t="shared" si="43"/>
        <v>תא אישי עם נעילה</v>
      </c>
      <c r="H199" s="335"/>
      <c r="I199" s="301">
        <f t="shared" si="44"/>
        <v>0</v>
      </c>
      <c r="J199" s="335"/>
      <c r="K199" s="309"/>
      <c r="L199" s="301">
        <f t="shared" si="42"/>
        <v>189</v>
      </c>
      <c r="M199" s="301" t="str">
        <f t="shared" si="45"/>
        <v>ריהוט</v>
      </c>
      <c r="N199" s="302" t="str">
        <f t="shared" si="46"/>
        <v>תא אישי עם נעילה</v>
      </c>
      <c r="O199" s="303">
        <f t="shared" si="47"/>
        <v>0</v>
      </c>
      <c r="P199" s="301">
        <f t="shared" si="41"/>
        <v>0</v>
      </c>
      <c r="Q199" s="301">
        <f t="shared" si="48"/>
        <v>250</v>
      </c>
      <c r="R199" s="301">
        <f t="shared" si="49"/>
        <v>0</v>
      </c>
      <c r="S199" s="303"/>
      <c r="T199" s="310"/>
    </row>
    <row r="200" spans="1:20" s="307" customFormat="1" ht="15" thickBot="1" x14ac:dyDescent="0.25">
      <c r="A200" s="339">
        <v>190</v>
      </c>
      <c r="B200" s="339" t="s">
        <v>47</v>
      </c>
      <c r="C200" s="339" t="s">
        <v>84</v>
      </c>
      <c r="D200" s="345" t="s">
        <v>242</v>
      </c>
      <c r="E200" s="339">
        <v>250</v>
      </c>
      <c r="F200" s="308"/>
      <c r="G200" s="290" t="str">
        <f t="shared" si="43"/>
        <v>תא אישי עם נעילה</v>
      </c>
      <c r="H200" s="335"/>
      <c r="I200" s="301">
        <f t="shared" si="44"/>
        <v>0</v>
      </c>
      <c r="J200" s="335"/>
      <c r="K200" s="309"/>
      <c r="L200" s="301">
        <f t="shared" si="42"/>
        <v>190</v>
      </c>
      <c r="M200" s="301" t="str">
        <f t="shared" si="45"/>
        <v>ריהוט</v>
      </c>
      <c r="N200" s="302" t="str">
        <f t="shared" si="46"/>
        <v>תא אישי עם נעילה</v>
      </c>
      <c r="O200" s="303">
        <f t="shared" si="47"/>
        <v>0</v>
      </c>
      <c r="P200" s="301">
        <f t="shared" si="41"/>
        <v>0</v>
      </c>
      <c r="Q200" s="301">
        <f t="shared" si="48"/>
        <v>250</v>
      </c>
      <c r="R200" s="301">
        <f t="shared" si="49"/>
        <v>0</v>
      </c>
      <c r="S200" s="303"/>
      <c r="T200" s="310"/>
    </row>
    <row r="201" spans="1:20" s="307" customFormat="1" ht="15.75" thickBot="1" x14ac:dyDescent="0.25">
      <c r="A201" s="340"/>
      <c r="B201" s="340"/>
      <c r="C201" s="340"/>
      <c r="D201" s="346"/>
      <c r="E201" s="347"/>
      <c r="F201" s="311"/>
      <c r="G201" s="312" t="s">
        <v>48</v>
      </c>
      <c r="H201" s="301"/>
      <c r="I201" s="313">
        <f>SUBTOTAL(9,I11:I200)</f>
        <v>0</v>
      </c>
      <c r="J201" s="301"/>
      <c r="K201" s="314"/>
      <c r="L201" s="313"/>
      <c r="M201" s="313"/>
      <c r="N201" s="312"/>
      <c r="O201" s="301"/>
      <c r="P201" s="301"/>
      <c r="Q201" s="301"/>
      <c r="R201" s="313">
        <f>SUBTOTAL(9,R11:R200)</f>
        <v>0</v>
      </c>
      <c r="S201" s="301"/>
      <c r="T201" s="310"/>
    </row>
  </sheetData>
  <autoFilter ref="B10:C201"/>
  <mergeCells count="11">
    <mergeCell ref="F2:N2"/>
    <mergeCell ref="A9:E9"/>
    <mergeCell ref="G9:J9"/>
    <mergeCell ref="L9:S9"/>
    <mergeCell ref="R6:S6"/>
    <mergeCell ref="A4:C4"/>
    <mergeCell ref="D4:E4"/>
    <mergeCell ref="G4:I4"/>
    <mergeCell ref="L4:O4"/>
    <mergeCell ref="O6:Q6"/>
    <mergeCell ref="H6:I6"/>
  </mergeCells>
  <conditionalFormatting sqref="P11:P200">
    <cfRule type="cellIs" dxfId="6" priority="17" operator="greaterThan">
      <formula>0</formula>
    </cfRule>
    <cfRule type="cellIs" dxfId="5" priority="18" operator="lessThan">
      <formula>0</formula>
    </cfRule>
  </conditionalFormatting>
  <conditionalFormatting sqref="J6 H6">
    <cfRule type="cellIs" dxfId="4" priority="4" operator="equal">
      <formula>4977120</formula>
    </cfRule>
  </conditionalFormatting>
  <conditionalFormatting sqref="R6:S6">
    <cfRule type="cellIs" dxfId="3" priority="3" operator="equal">
      <formula>4977120</formula>
    </cfRule>
  </conditionalFormatting>
  <conditionalFormatting sqref="P4">
    <cfRule type="cellIs" dxfId="2" priority="1" operator="equal">
      <formula>4977120</formula>
    </cfRule>
  </conditionalFormatting>
  <printOptions headings="1"/>
  <pageMargins left="0.70866141732283472" right="0.70866141732283472" top="0.74803149606299213" bottom="0.74803149606299213" header="0.31496062992125984" footer="0.31496062992125984"/>
  <pageSetup paperSize="9" scale="84" fitToHeight="0" orientation="portrait" verticalDpi="0" r:id="rId1"/>
  <headerFooter>
    <oddHeader>&amp;A</oddHeader>
    <oddFooter>עמוד &amp;P מתוך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pageSetUpPr fitToPage="1"/>
  </sheetPr>
  <dimension ref="A1:H60"/>
  <sheetViews>
    <sheetView rightToLeft="1" topLeftCell="A13" workbookViewId="0">
      <selection activeCell="D21" sqref="D21"/>
    </sheetView>
  </sheetViews>
  <sheetFormatPr defaultColWidth="9" defaultRowHeight="14.25" x14ac:dyDescent="0.2"/>
  <cols>
    <col min="1" max="1" width="7.625" style="349" customWidth="1"/>
    <col min="2" max="2" width="23.125" style="167" bestFit="1" customWidth="1"/>
    <col min="3" max="3" width="12.5" style="167" customWidth="1"/>
    <col min="4" max="4" width="16.5" style="167" customWidth="1"/>
    <col min="5" max="5" width="26.875" style="350" customWidth="1"/>
    <col min="6" max="6" width="30.375" style="167" customWidth="1"/>
    <col min="7" max="7" width="30" style="167" customWidth="1"/>
    <col min="8" max="8" width="23.875" style="167" customWidth="1"/>
    <col min="9" max="16384" width="9" style="167"/>
  </cols>
  <sheetData>
    <row r="1" spans="1:8" s="144" customFormat="1" ht="18" x14ac:dyDescent="0.2">
      <c r="A1" s="160"/>
      <c r="B1" s="156" t="s">
        <v>243</v>
      </c>
      <c r="C1" s="219"/>
      <c r="D1" s="220"/>
      <c r="G1" s="160"/>
      <c r="H1" s="160"/>
    </row>
    <row r="2" spans="1:8" s="144" customFormat="1" ht="15.75" x14ac:dyDescent="0.2">
      <c r="A2" s="160"/>
      <c r="B2" s="221" t="s">
        <v>244</v>
      </c>
      <c r="C2" s="222"/>
      <c r="D2" s="223"/>
      <c r="E2" s="242"/>
      <c r="G2" s="160"/>
      <c r="H2" s="160"/>
    </row>
    <row r="3" spans="1:8" s="144" customFormat="1" ht="18" x14ac:dyDescent="0.2">
      <c r="A3" s="160"/>
      <c r="B3" s="174"/>
      <c r="C3" s="222"/>
      <c r="D3" s="223"/>
      <c r="E3" s="242"/>
      <c r="G3" s="160"/>
      <c r="H3" s="160"/>
    </row>
    <row r="4" spans="1:8" s="144" customFormat="1" ht="35.25" customHeight="1" x14ac:dyDescent="0.2">
      <c r="A4" s="160" t="s">
        <v>245</v>
      </c>
      <c r="B4" s="406" t="s">
        <v>246</v>
      </c>
      <c r="C4" s="406"/>
      <c r="D4" s="406"/>
      <c r="E4" s="406"/>
      <c r="G4" s="160"/>
      <c r="H4" s="160"/>
    </row>
    <row r="5" spans="1:8" s="144" customFormat="1" ht="26.25" customHeight="1" x14ac:dyDescent="0.2">
      <c r="A5" s="160" t="s">
        <v>247</v>
      </c>
      <c r="B5" s="406" t="s">
        <v>248</v>
      </c>
      <c r="C5" s="406"/>
      <c r="D5" s="406"/>
      <c r="E5" s="406"/>
      <c r="G5" s="160" t="s">
        <v>249</v>
      </c>
      <c r="H5" s="160"/>
    </row>
    <row r="6" spans="1:8" s="144" customFormat="1" ht="26.25" customHeight="1" x14ac:dyDescent="0.2">
      <c r="A6" s="160" t="s">
        <v>250</v>
      </c>
      <c r="B6" s="406" t="s">
        <v>251</v>
      </c>
      <c r="C6" s="406"/>
      <c r="D6" s="406"/>
      <c r="E6" s="406"/>
      <c r="G6" s="160"/>
      <c r="H6" s="160"/>
    </row>
    <row r="7" spans="1:8" s="144" customFormat="1" ht="32.25" customHeight="1" x14ac:dyDescent="0.2">
      <c r="A7" s="160" t="s">
        <v>252</v>
      </c>
      <c r="B7" s="407" t="s">
        <v>253</v>
      </c>
      <c r="C7" s="407"/>
      <c r="D7" s="407"/>
      <c r="E7" s="407"/>
      <c r="G7" s="160"/>
      <c r="H7" s="160"/>
    </row>
    <row r="8" spans="1:8" s="144" customFormat="1" ht="26.25" customHeight="1" x14ac:dyDescent="0.2">
      <c r="A8" s="160" t="s">
        <v>254</v>
      </c>
      <c r="B8" s="406" t="s">
        <v>255</v>
      </c>
      <c r="C8" s="406"/>
      <c r="D8" s="406"/>
      <c r="E8" s="406"/>
      <c r="G8" s="160"/>
      <c r="H8" s="160"/>
    </row>
    <row r="9" spans="1:8" s="144" customFormat="1" ht="26.25" customHeight="1" x14ac:dyDescent="0.2">
      <c r="A9" s="160" t="s">
        <v>256</v>
      </c>
      <c r="B9" s="406" t="s">
        <v>257</v>
      </c>
      <c r="C9" s="406"/>
      <c r="D9" s="406"/>
      <c r="E9" s="406"/>
      <c r="G9" s="160"/>
      <c r="H9" s="160"/>
    </row>
    <row r="10" spans="1:8" s="144" customFormat="1" ht="26.25" customHeight="1" x14ac:dyDescent="0.2">
      <c r="A10" s="160" t="s">
        <v>258</v>
      </c>
      <c r="B10" s="406" t="s">
        <v>259</v>
      </c>
      <c r="C10" s="406"/>
      <c r="D10" s="406"/>
      <c r="E10" s="406"/>
      <c r="G10" s="160"/>
      <c r="H10" s="160"/>
    </row>
    <row r="11" spans="1:8" s="144" customFormat="1" ht="26.25" customHeight="1" x14ac:dyDescent="0.2">
      <c r="A11" s="160" t="s">
        <v>260</v>
      </c>
      <c r="B11" s="406" t="s">
        <v>261</v>
      </c>
      <c r="C11" s="406"/>
      <c r="D11" s="406"/>
      <c r="E11" s="406"/>
      <c r="G11" s="160"/>
      <c r="H11" s="160"/>
    </row>
    <row r="12" spans="1:8" s="144" customFormat="1" ht="39.75" customHeight="1" x14ac:dyDescent="0.2">
      <c r="A12" s="160" t="s">
        <v>262</v>
      </c>
      <c r="B12" s="406" t="s">
        <v>263</v>
      </c>
      <c r="C12" s="406"/>
      <c r="D12" s="406"/>
      <c r="E12" s="406"/>
      <c r="G12" s="160"/>
      <c r="H12" s="160"/>
    </row>
    <row r="13" spans="1:8" ht="20.25" x14ac:dyDescent="0.2">
      <c r="H13" s="351"/>
    </row>
    <row r="15" spans="1:8" s="144" customFormat="1" ht="18" x14ac:dyDescent="0.2">
      <c r="A15" s="405" t="s">
        <v>264</v>
      </c>
      <c r="B15" s="405"/>
      <c r="C15" s="405"/>
      <c r="D15" s="405"/>
      <c r="E15" s="405"/>
      <c r="F15" s="405"/>
      <c r="G15" s="160"/>
    </row>
    <row r="16" spans="1:8" s="144" customFormat="1" ht="18.75" thickBot="1" x14ac:dyDescent="0.25">
      <c r="A16" s="270"/>
      <c r="B16" s="268"/>
      <c r="C16" s="268"/>
      <c r="D16" s="268"/>
      <c r="E16" s="268"/>
      <c r="F16" s="269"/>
      <c r="G16" s="160"/>
    </row>
    <row r="17" spans="1:6" s="144" customFormat="1" ht="45" customHeight="1" x14ac:dyDescent="0.2">
      <c r="A17" s="126" t="s">
        <v>1</v>
      </c>
      <c r="B17" s="126" t="s">
        <v>265</v>
      </c>
      <c r="C17" s="126" t="s">
        <v>72</v>
      </c>
      <c r="D17" s="165" t="s">
        <v>73</v>
      </c>
      <c r="E17" s="124" t="s">
        <v>74</v>
      </c>
      <c r="F17" s="124" t="s">
        <v>78</v>
      </c>
    </row>
    <row r="18" spans="1:6" s="144" customFormat="1" ht="20.100000000000001" customHeight="1" x14ac:dyDescent="0.2">
      <c r="A18" s="352">
        <v>1</v>
      </c>
      <c r="B18" s="353" t="s">
        <v>266</v>
      </c>
      <c r="C18" s="271">
        <v>2500</v>
      </c>
      <c r="D18" s="99"/>
      <c r="E18" s="247"/>
      <c r="F18" s="354">
        <f>E18</f>
        <v>0</v>
      </c>
    </row>
    <row r="19" spans="1:6" s="144" customFormat="1" ht="20.100000000000001" customHeight="1" x14ac:dyDescent="0.2">
      <c r="A19" s="352">
        <v>2</v>
      </c>
      <c r="B19" s="355" t="s">
        <v>267</v>
      </c>
      <c r="C19" s="402" t="s">
        <v>268</v>
      </c>
      <c r="D19" s="403"/>
      <c r="E19" s="404"/>
      <c r="F19" s="354">
        <f t="shared" ref="F19:F34" si="0">E19</f>
        <v>0</v>
      </c>
    </row>
    <row r="20" spans="1:6" s="144" customFormat="1" ht="20.100000000000001" customHeight="1" x14ac:dyDescent="0.2">
      <c r="A20" s="352">
        <v>3</v>
      </c>
      <c r="B20" s="353" t="s">
        <v>269</v>
      </c>
      <c r="C20" s="402" t="s">
        <v>268</v>
      </c>
      <c r="D20" s="403"/>
      <c r="E20" s="404"/>
      <c r="F20" s="354">
        <f t="shared" si="0"/>
        <v>0</v>
      </c>
    </row>
    <row r="21" spans="1:6" s="144" customFormat="1" ht="20.100000000000001" customHeight="1" x14ac:dyDescent="0.2">
      <c r="A21" s="352">
        <v>4</v>
      </c>
      <c r="B21" s="355" t="s">
        <v>270</v>
      </c>
      <c r="C21" s="271">
        <v>80</v>
      </c>
      <c r="D21" s="99"/>
      <c r="E21" s="247">
        <f t="shared" ref="E21:E28" si="1">C21*D21</f>
        <v>0</v>
      </c>
      <c r="F21" s="354">
        <f t="shared" si="0"/>
        <v>0</v>
      </c>
    </row>
    <row r="22" spans="1:6" s="144" customFormat="1" ht="20.100000000000001" customHeight="1" x14ac:dyDescent="0.2">
      <c r="A22" s="352">
        <v>5</v>
      </c>
      <c r="B22" s="353" t="s">
        <v>271</v>
      </c>
      <c r="C22" s="271">
        <v>30000</v>
      </c>
      <c r="D22" s="99"/>
      <c r="E22" s="247">
        <f t="shared" si="1"/>
        <v>0</v>
      </c>
      <c r="F22" s="354">
        <f t="shared" si="0"/>
        <v>0</v>
      </c>
    </row>
    <row r="23" spans="1:6" s="144" customFormat="1" ht="20.100000000000001" customHeight="1" x14ac:dyDescent="0.2">
      <c r="A23" s="352">
        <v>6</v>
      </c>
      <c r="B23" s="355" t="s">
        <v>272</v>
      </c>
      <c r="C23" s="271">
        <v>500</v>
      </c>
      <c r="D23" s="99"/>
      <c r="E23" s="247">
        <f t="shared" si="1"/>
        <v>0</v>
      </c>
      <c r="F23" s="354">
        <f t="shared" si="0"/>
        <v>0</v>
      </c>
    </row>
    <row r="24" spans="1:6" s="144" customFormat="1" ht="20.100000000000001" customHeight="1" x14ac:dyDescent="0.2">
      <c r="A24" s="352">
        <v>7</v>
      </c>
      <c r="B24" s="353" t="s">
        <v>273</v>
      </c>
      <c r="C24" s="271">
        <v>150</v>
      </c>
      <c r="D24" s="99"/>
      <c r="E24" s="247">
        <f t="shared" si="1"/>
        <v>0</v>
      </c>
      <c r="F24" s="354">
        <f t="shared" si="0"/>
        <v>0</v>
      </c>
    </row>
    <row r="25" spans="1:6" s="144" customFormat="1" ht="20.100000000000001" customHeight="1" x14ac:dyDescent="0.2">
      <c r="A25" s="352">
        <v>8</v>
      </c>
      <c r="B25" s="355" t="s">
        <v>274</v>
      </c>
      <c r="C25" s="271">
        <v>17500</v>
      </c>
      <c r="D25" s="99"/>
      <c r="E25" s="247">
        <f t="shared" si="1"/>
        <v>0</v>
      </c>
      <c r="F25" s="354">
        <f t="shared" si="0"/>
        <v>0</v>
      </c>
    </row>
    <row r="26" spans="1:6" s="144" customFormat="1" ht="20.100000000000001" customHeight="1" x14ac:dyDescent="0.2">
      <c r="A26" s="352">
        <v>9</v>
      </c>
      <c r="B26" s="353" t="s">
        <v>275</v>
      </c>
      <c r="C26" s="271">
        <v>670</v>
      </c>
      <c r="D26" s="99"/>
      <c r="E26" s="247">
        <f t="shared" si="1"/>
        <v>0</v>
      </c>
      <c r="F26" s="354">
        <f t="shared" si="0"/>
        <v>0</v>
      </c>
    </row>
    <row r="27" spans="1:6" s="144" customFormat="1" ht="20.100000000000001" customHeight="1" x14ac:dyDescent="0.2">
      <c r="A27" s="352">
        <v>10</v>
      </c>
      <c r="B27" s="355" t="s">
        <v>276</v>
      </c>
      <c r="C27" s="271">
        <v>200</v>
      </c>
      <c r="D27" s="99"/>
      <c r="E27" s="247">
        <f t="shared" si="1"/>
        <v>0</v>
      </c>
      <c r="F27" s="354">
        <f t="shared" si="0"/>
        <v>0</v>
      </c>
    </row>
    <row r="28" spans="1:6" s="144" customFormat="1" ht="20.100000000000001" customHeight="1" x14ac:dyDescent="0.2">
      <c r="A28" s="352">
        <v>11</v>
      </c>
      <c r="B28" s="353" t="s">
        <v>277</v>
      </c>
      <c r="C28" s="271">
        <v>1250</v>
      </c>
      <c r="D28" s="99"/>
      <c r="E28" s="247">
        <f t="shared" si="1"/>
        <v>0</v>
      </c>
      <c r="F28" s="354">
        <f t="shared" si="0"/>
        <v>0</v>
      </c>
    </row>
    <row r="29" spans="1:6" s="144" customFormat="1" ht="20.100000000000001" customHeight="1" x14ac:dyDescent="0.2">
      <c r="A29" s="352">
        <v>12</v>
      </c>
      <c r="B29" s="355" t="s">
        <v>278</v>
      </c>
      <c r="C29" s="402" t="s">
        <v>268</v>
      </c>
      <c r="D29" s="403"/>
      <c r="E29" s="404"/>
      <c r="F29" s="354">
        <f t="shared" si="0"/>
        <v>0</v>
      </c>
    </row>
    <row r="30" spans="1:6" s="144" customFormat="1" ht="20.100000000000001" customHeight="1" x14ac:dyDescent="0.2">
      <c r="A30" s="352">
        <v>13</v>
      </c>
      <c r="B30" s="353" t="s">
        <v>279</v>
      </c>
      <c r="C30" s="399" t="s">
        <v>280</v>
      </c>
      <c r="D30" s="400"/>
      <c r="E30" s="401"/>
      <c r="F30" s="354">
        <f t="shared" si="0"/>
        <v>0</v>
      </c>
    </row>
    <row r="31" spans="1:6" s="144" customFormat="1" ht="20.100000000000001" customHeight="1" x14ac:dyDescent="0.2">
      <c r="A31" s="352">
        <v>14</v>
      </c>
      <c r="B31" s="355" t="s">
        <v>281</v>
      </c>
      <c r="C31" s="271">
        <v>1650</v>
      </c>
      <c r="D31" s="99"/>
      <c r="E31" s="247"/>
      <c r="F31" s="354">
        <f t="shared" si="0"/>
        <v>0</v>
      </c>
    </row>
    <row r="32" spans="1:6" s="144" customFormat="1" ht="20.100000000000001" customHeight="1" x14ac:dyDescent="0.2">
      <c r="A32" s="352">
        <v>15</v>
      </c>
      <c r="B32" s="353" t="s">
        <v>282</v>
      </c>
      <c r="C32" s="402" t="s">
        <v>268</v>
      </c>
      <c r="D32" s="403"/>
      <c r="E32" s="404"/>
      <c r="F32" s="354">
        <f t="shared" si="0"/>
        <v>0</v>
      </c>
    </row>
    <row r="33" spans="1:8" s="144" customFormat="1" ht="20.100000000000001" customHeight="1" x14ac:dyDescent="0.2">
      <c r="A33" s="352">
        <v>16</v>
      </c>
      <c r="B33" s="355" t="s">
        <v>283</v>
      </c>
      <c r="C33" s="271">
        <v>600</v>
      </c>
      <c r="D33" s="99"/>
      <c r="E33" s="247"/>
      <c r="F33" s="354">
        <f t="shared" si="0"/>
        <v>0</v>
      </c>
    </row>
    <row r="34" spans="1:8" s="144" customFormat="1" ht="20.100000000000001" customHeight="1" x14ac:dyDescent="0.2">
      <c r="A34" s="352">
        <v>17</v>
      </c>
      <c r="B34" s="356" t="s">
        <v>284</v>
      </c>
      <c r="C34" s="399" t="s">
        <v>280</v>
      </c>
      <c r="D34" s="400"/>
      <c r="E34" s="401"/>
      <c r="F34" s="354">
        <f t="shared" si="0"/>
        <v>0</v>
      </c>
    </row>
    <row r="35" spans="1:8" s="144" customFormat="1" ht="20.100000000000001" customHeight="1" thickBot="1" x14ac:dyDescent="0.25">
      <c r="A35" s="126"/>
      <c r="B35" s="126" t="s">
        <v>48</v>
      </c>
      <c r="C35" s="126"/>
      <c r="D35" s="126"/>
      <c r="E35" s="357">
        <f>SUM(E18:E30)</f>
        <v>0</v>
      </c>
      <c r="F35" s="358">
        <f>SUM(F18:F34)</f>
        <v>0</v>
      </c>
    </row>
    <row r="36" spans="1:8" s="144" customFormat="1" ht="54.75" customHeight="1" thickBot="1" x14ac:dyDescent="0.25">
      <c r="A36" s="272"/>
      <c r="B36" s="220"/>
      <c r="D36" s="273"/>
      <c r="E36" s="127" t="s">
        <v>285</v>
      </c>
      <c r="F36" s="127" t="s">
        <v>286</v>
      </c>
    </row>
    <row r="37" spans="1:8" s="361" customFormat="1" ht="15" x14ac:dyDescent="0.2">
      <c r="A37" s="359"/>
      <c r="B37" s="360"/>
      <c r="D37" s="362"/>
      <c r="E37" s="363"/>
    </row>
    <row r="38" spans="1:8" s="361" customFormat="1" ht="15" x14ac:dyDescent="0.2">
      <c r="A38" s="359"/>
      <c r="B38" s="360"/>
      <c r="D38" s="362"/>
      <c r="E38" s="363"/>
    </row>
    <row r="39" spans="1:8" s="361" customFormat="1" ht="15" x14ac:dyDescent="0.2">
      <c r="A39" s="359"/>
      <c r="B39" s="360"/>
      <c r="D39" s="362"/>
      <c r="E39" s="363"/>
    </row>
    <row r="40" spans="1:8" s="361" customFormat="1" ht="15" x14ac:dyDescent="0.2">
      <c r="A40" s="359"/>
      <c r="B40" s="360"/>
      <c r="D40" s="362"/>
      <c r="E40" s="363"/>
    </row>
    <row r="41" spans="1:8" ht="18" x14ac:dyDescent="0.2">
      <c r="B41" s="209" t="s">
        <v>287</v>
      </c>
    </row>
    <row r="42" spans="1:8" x14ac:dyDescent="0.2">
      <c r="A42" s="364"/>
      <c r="B42" s="365"/>
      <c r="C42" s="365"/>
      <c r="D42" s="365"/>
      <c r="E42" s="366"/>
      <c r="F42" s="365"/>
      <c r="G42" s="365"/>
      <c r="H42" s="365"/>
    </row>
    <row r="43" spans="1:8" ht="33.75" customHeight="1" x14ac:dyDescent="0.2">
      <c r="A43" s="367" t="s">
        <v>288</v>
      </c>
      <c r="B43" s="367" t="s">
        <v>289</v>
      </c>
      <c r="C43" s="367" t="s">
        <v>290</v>
      </c>
      <c r="D43" s="367" t="s">
        <v>291</v>
      </c>
      <c r="E43" s="367" t="s">
        <v>292</v>
      </c>
      <c r="F43" s="367" t="s">
        <v>79</v>
      </c>
      <c r="G43" s="367" t="s">
        <v>293</v>
      </c>
      <c r="H43" s="367" t="s">
        <v>294</v>
      </c>
    </row>
    <row r="44" spans="1:8" s="90" customFormat="1" ht="102.75" customHeight="1" x14ac:dyDescent="0.2">
      <c r="A44" s="368">
        <v>1</v>
      </c>
      <c r="B44" s="353" t="s">
        <v>266</v>
      </c>
      <c r="C44" s="353" t="s">
        <v>295</v>
      </c>
      <c r="D44" s="353">
        <v>2</v>
      </c>
      <c r="E44" s="369"/>
      <c r="F44" s="353" t="s">
        <v>296</v>
      </c>
      <c r="G44" s="353">
        <v>2500</v>
      </c>
      <c r="H44" s="370">
        <f>D44*G44</f>
        <v>5000</v>
      </c>
    </row>
    <row r="45" spans="1:8" s="90" customFormat="1" ht="118.5" customHeight="1" x14ac:dyDescent="0.2">
      <c r="A45" s="371">
        <v>2</v>
      </c>
      <c r="B45" s="355" t="s">
        <v>267</v>
      </c>
      <c r="C45" s="355" t="s">
        <v>297</v>
      </c>
      <c r="D45" s="355" t="s">
        <v>298</v>
      </c>
      <c r="E45" s="372" t="s">
        <v>299</v>
      </c>
      <c r="F45" s="355" t="s">
        <v>300</v>
      </c>
      <c r="G45" s="373" t="s">
        <v>301</v>
      </c>
      <c r="H45" s="373" t="s">
        <v>301</v>
      </c>
    </row>
    <row r="46" spans="1:8" s="90" customFormat="1" ht="125.25" customHeight="1" x14ac:dyDescent="0.2">
      <c r="A46" s="368">
        <v>3</v>
      </c>
      <c r="B46" s="353" t="s">
        <v>269</v>
      </c>
      <c r="C46" s="353" t="s">
        <v>99</v>
      </c>
      <c r="D46" s="353" t="s">
        <v>302</v>
      </c>
      <c r="E46" s="369"/>
      <c r="F46" s="353" t="s">
        <v>303</v>
      </c>
      <c r="G46" s="373" t="s">
        <v>301</v>
      </c>
      <c r="H46" s="373" t="s">
        <v>301</v>
      </c>
    </row>
    <row r="47" spans="1:8" s="90" customFormat="1" ht="87.75" customHeight="1" x14ac:dyDescent="0.2">
      <c r="A47" s="368">
        <v>4</v>
      </c>
      <c r="B47" s="355" t="s">
        <v>270</v>
      </c>
      <c r="C47" s="355" t="s">
        <v>304</v>
      </c>
      <c r="D47" s="355">
        <v>2</v>
      </c>
      <c r="E47" s="372"/>
      <c r="F47" s="355" t="s">
        <v>305</v>
      </c>
      <c r="G47" s="355">
        <v>80</v>
      </c>
      <c r="H47" s="374">
        <f>D47*G47</f>
        <v>160</v>
      </c>
    </row>
    <row r="48" spans="1:8" s="90" customFormat="1" ht="132" customHeight="1" x14ac:dyDescent="0.2">
      <c r="A48" s="371">
        <v>5</v>
      </c>
      <c r="B48" s="353" t="s">
        <v>271</v>
      </c>
      <c r="C48" s="353" t="s">
        <v>306</v>
      </c>
      <c r="D48" s="353">
        <v>1</v>
      </c>
      <c r="E48" s="369" t="s">
        <v>307</v>
      </c>
      <c r="F48" s="353" t="s">
        <v>308</v>
      </c>
      <c r="G48" s="353">
        <v>30000</v>
      </c>
      <c r="H48" s="370">
        <v>30000</v>
      </c>
    </row>
    <row r="49" spans="1:8" s="90" customFormat="1" ht="177" customHeight="1" x14ac:dyDescent="0.2">
      <c r="A49" s="368">
        <v>6</v>
      </c>
      <c r="B49" s="355" t="s">
        <v>272</v>
      </c>
      <c r="C49" s="355" t="s">
        <v>309</v>
      </c>
      <c r="D49" s="355"/>
      <c r="E49" s="372"/>
      <c r="F49" s="355" t="s">
        <v>310</v>
      </c>
      <c r="G49" s="355" t="s">
        <v>311</v>
      </c>
      <c r="H49" s="374"/>
    </row>
    <row r="50" spans="1:8" s="90" customFormat="1" ht="108.75" customHeight="1" x14ac:dyDescent="0.2">
      <c r="A50" s="368">
        <v>7</v>
      </c>
      <c r="B50" s="353" t="s">
        <v>273</v>
      </c>
      <c r="C50" s="353" t="s">
        <v>312</v>
      </c>
      <c r="D50" s="353"/>
      <c r="E50" s="369"/>
      <c r="F50" s="353"/>
      <c r="G50" s="353">
        <v>150</v>
      </c>
      <c r="H50" s="370"/>
    </row>
    <row r="51" spans="1:8" s="90" customFormat="1" ht="117.75" customHeight="1" x14ac:dyDescent="0.2">
      <c r="A51" s="371">
        <v>8</v>
      </c>
      <c r="B51" s="355" t="s">
        <v>274</v>
      </c>
      <c r="C51" s="355"/>
      <c r="D51" s="355"/>
      <c r="E51" s="372"/>
      <c r="F51" s="355" t="s">
        <v>313</v>
      </c>
      <c r="G51" s="355" t="s">
        <v>314</v>
      </c>
      <c r="H51" s="374"/>
    </row>
    <row r="52" spans="1:8" s="90" customFormat="1" ht="90" customHeight="1" x14ac:dyDescent="0.2">
      <c r="A52" s="368">
        <v>9</v>
      </c>
      <c r="B52" s="355" t="s">
        <v>275</v>
      </c>
      <c r="C52" s="353"/>
      <c r="D52" s="353">
        <v>1</v>
      </c>
      <c r="E52" s="369"/>
      <c r="F52" s="353"/>
      <c r="G52" s="353">
        <v>670</v>
      </c>
      <c r="H52" s="370">
        <f>D52*G52</f>
        <v>670</v>
      </c>
    </row>
    <row r="53" spans="1:8" s="90" customFormat="1" ht="77.25" customHeight="1" x14ac:dyDescent="0.2">
      <c r="A53" s="368">
        <v>10</v>
      </c>
      <c r="B53" s="355" t="s">
        <v>276</v>
      </c>
      <c r="C53" s="355" t="s">
        <v>315</v>
      </c>
      <c r="D53" s="355">
        <v>10</v>
      </c>
      <c r="E53" s="372" t="s">
        <v>316</v>
      </c>
      <c r="F53" s="355" t="s">
        <v>317</v>
      </c>
      <c r="G53" s="355">
        <v>200</v>
      </c>
      <c r="H53" s="374">
        <f>D53*G53</f>
        <v>2000</v>
      </c>
    </row>
    <row r="54" spans="1:8" s="90" customFormat="1" ht="115.5" customHeight="1" x14ac:dyDescent="0.2">
      <c r="A54" s="371">
        <v>11</v>
      </c>
      <c r="B54" s="353" t="s">
        <v>277</v>
      </c>
      <c r="C54" s="353" t="s">
        <v>318</v>
      </c>
      <c r="D54" s="353" t="s">
        <v>319</v>
      </c>
      <c r="E54" s="369"/>
      <c r="F54" s="353" t="s">
        <v>320</v>
      </c>
      <c r="G54" s="353" t="s">
        <v>321</v>
      </c>
      <c r="H54" s="370"/>
    </row>
    <row r="55" spans="1:8" s="90" customFormat="1" ht="45.75" customHeight="1" x14ac:dyDescent="0.2">
      <c r="A55" s="368">
        <v>12</v>
      </c>
      <c r="B55" s="355" t="s">
        <v>278</v>
      </c>
      <c r="C55" s="355" t="s">
        <v>322</v>
      </c>
      <c r="D55" s="355" t="s">
        <v>323</v>
      </c>
      <c r="E55" s="372" t="s">
        <v>324</v>
      </c>
      <c r="F55" s="355"/>
      <c r="G55" s="373" t="s">
        <v>301</v>
      </c>
      <c r="H55" s="373" t="s">
        <v>301</v>
      </c>
    </row>
    <row r="56" spans="1:8" s="90" customFormat="1" ht="48.75" customHeight="1" x14ac:dyDescent="0.2">
      <c r="A56" s="368">
        <v>13</v>
      </c>
      <c r="B56" s="353" t="s">
        <v>279</v>
      </c>
      <c r="C56" s="353" t="s">
        <v>325</v>
      </c>
      <c r="D56" s="353" t="s">
        <v>326</v>
      </c>
      <c r="E56" s="369"/>
      <c r="F56" s="353" t="s">
        <v>327</v>
      </c>
      <c r="G56" s="375" t="s">
        <v>328</v>
      </c>
      <c r="H56" s="376"/>
    </row>
    <row r="57" spans="1:8" s="90" customFormat="1" ht="107.25" customHeight="1" x14ac:dyDescent="0.2">
      <c r="A57" s="371">
        <v>14</v>
      </c>
      <c r="B57" s="355" t="s">
        <v>281</v>
      </c>
      <c r="C57" s="355" t="s">
        <v>329</v>
      </c>
      <c r="D57" s="355" t="s">
        <v>330</v>
      </c>
      <c r="E57" s="372"/>
      <c r="F57" s="355" t="s">
        <v>331</v>
      </c>
      <c r="G57" s="355">
        <v>1650</v>
      </c>
      <c r="H57" s="374"/>
    </row>
    <row r="58" spans="1:8" s="90" customFormat="1" ht="99" customHeight="1" x14ac:dyDescent="0.2">
      <c r="A58" s="368">
        <v>15</v>
      </c>
      <c r="B58" s="353" t="s">
        <v>282</v>
      </c>
      <c r="C58" s="353" t="s">
        <v>332</v>
      </c>
      <c r="D58" s="353" t="s">
        <v>333</v>
      </c>
      <c r="E58" s="369"/>
      <c r="F58" s="353" t="s">
        <v>334</v>
      </c>
      <c r="G58" s="373" t="s">
        <v>301</v>
      </c>
      <c r="H58" s="373" t="s">
        <v>301</v>
      </c>
    </row>
    <row r="59" spans="1:8" s="90" customFormat="1" ht="84.75" customHeight="1" x14ac:dyDescent="0.2">
      <c r="A59" s="368">
        <v>16</v>
      </c>
      <c r="B59" s="355" t="s">
        <v>283</v>
      </c>
      <c r="C59" s="355"/>
      <c r="D59" s="355"/>
      <c r="E59" s="377"/>
      <c r="F59" s="355"/>
      <c r="G59" s="355">
        <v>600</v>
      </c>
      <c r="H59" s="374"/>
    </row>
    <row r="60" spans="1:8" s="90" customFormat="1" ht="102.75" customHeight="1" x14ac:dyDescent="0.2">
      <c r="A60" s="371">
        <v>17</v>
      </c>
      <c r="B60" s="356" t="s">
        <v>284</v>
      </c>
      <c r="C60" s="356" t="s">
        <v>306</v>
      </c>
      <c r="D60" s="356"/>
      <c r="E60" s="378"/>
      <c r="F60" s="356" t="s">
        <v>335</v>
      </c>
      <c r="G60" s="356"/>
      <c r="H60" s="379"/>
    </row>
  </sheetData>
  <sheetProtection algorithmName="SHA-512" hashValue="6+0rnnkVdJVZJhvFzRdJ4R4p619EHZwczwdh7iMG56QXKXaHFB9EfHjG7KG4+H27BP+IQm/sgkdaBAph6A0JrA==" saltValue="0PpldGRTx4u2XyWWU6vz9w==" spinCount="100000" sheet="1" objects="1" scenarios="1"/>
  <mergeCells count="16">
    <mergeCell ref="A15:F15"/>
    <mergeCell ref="B11:E11"/>
    <mergeCell ref="B12:E12"/>
    <mergeCell ref="B4:E4"/>
    <mergeCell ref="B5:E5"/>
    <mergeCell ref="B6:E6"/>
    <mergeCell ref="B8:E8"/>
    <mergeCell ref="B9:E9"/>
    <mergeCell ref="B10:E10"/>
    <mergeCell ref="B7:E7"/>
    <mergeCell ref="C34:E34"/>
    <mergeCell ref="C19:E19"/>
    <mergeCell ref="C20:E20"/>
    <mergeCell ref="C29:E29"/>
    <mergeCell ref="C32:E32"/>
    <mergeCell ref="C30:E30"/>
  </mergeCells>
  <phoneticPr fontId="17" type="noConversion"/>
  <pageMargins left="0.70866141732283472" right="0.70866141732283472" top="0.74803149606299213" bottom="0.74803149606299213" header="0.31496062992125984" footer="0.31496062992125984"/>
  <pageSetup paperSize="9" scale="68" fitToHeight="0" orientation="portrait" verticalDpi="0" r:id="rId1"/>
  <headerFooter>
    <oddHeader>&amp;A</oddHeader>
    <oddFooter>עמוד &amp;P מתוך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pageSetUpPr fitToPage="1"/>
  </sheetPr>
  <dimension ref="A2:H90"/>
  <sheetViews>
    <sheetView rightToLeft="1" topLeftCell="A11" zoomScaleNormal="100" workbookViewId="0">
      <selection activeCell="A13" sqref="A13:XFD13"/>
    </sheetView>
  </sheetViews>
  <sheetFormatPr defaultColWidth="9" defaultRowHeight="15" x14ac:dyDescent="0.2"/>
  <cols>
    <col min="1" max="1" width="10.875" style="13" customWidth="1"/>
    <col min="2" max="2" width="32.875" style="17" customWidth="1"/>
    <col min="3" max="3" width="11.375" style="15" customWidth="1"/>
    <col min="4" max="4" width="11.375" style="92" customWidth="1"/>
    <col min="5" max="5" width="25.625" style="15" customWidth="1"/>
    <col min="6" max="6" width="25.625" style="17" customWidth="1"/>
    <col min="7" max="7" width="18.875" style="13" customWidth="1"/>
    <col min="8" max="8" width="16.375" style="13" customWidth="1"/>
    <col min="9" max="16384" width="9" style="17"/>
  </cols>
  <sheetData>
    <row r="2" spans="1:8" ht="18" x14ac:dyDescent="0.2">
      <c r="B2" s="14" t="s">
        <v>336</v>
      </c>
    </row>
    <row r="3" spans="1:8" ht="15.75" x14ac:dyDescent="0.2">
      <c r="B3" s="86" t="s">
        <v>337</v>
      </c>
      <c r="C3" s="79"/>
      <c r="E3" s="79"/>
    </row>
    <row r="4" spans="1:8" ht="18" x14ac:dyDescent="0.2">
      <c r="B4" s="80"/>
      <c r="C4" s="79"/>
      <c r="E4" s="79"/>
    </row>
    <row r="5" spans="1:8" ht="38.25" customHeight="1" x14ac:dyDescent="0.2">
      <c r="A5" s="13" t="s">
        <v>245</v>
      </c>
      <c r="B5" s="410" t="s">
        <v>338</v>
      </c>
      <c r="C5" s="410"/>
      <c r="D5" s="410"/>
      <c r="E5" s="410"/>
    </row>
    <row r="6" spans="1:8" ht="38.25" customHeight="1" x14ac:dyDescent="0.2">
      <c r="A6" s="13" t="s">
        <v>247</v>
      </c>
      <c r="B6" s="410" t="s">
        <v>339</v>
      </c>
      <c r="C6" s="410"/>
      <c r="D6" s="410"/>
      <c r="E6" s="410"/>
      <c r="G6" s="13" t="s">
        <v>249</v>
      </c>
    </row>
    <row r="7" spans="1:8" ht="38.25" customHeight="1" x14ac:dyDescent="0.2">
      <c r="A7" s="13" t="s">
        <v>250</v>
      </c>
      <c r="B7" s="410" t="s">
        <v>251</v>
      </c>
      <c r="C7" s="410"/>
      <c r="D7" s="410"/>
      <c r="E7" s="410"/>
    </row>
    <row r="8" spans="1:8" ht="38.25" customHeight="1" x14ac:dyDescent="0.2">
      <c r="A8" s="13" t="s">
        <v>252</v>
      </c>
      <c r="B8" s="410" t="s">
        <v>255</v>
      </c>
      <c r="C8" s="410"/>
      <c r="D8" s="410"/>
      <c r="E8" s="410"/>
    </row>
    <row r="9" spans="1:8" ht="38.25" customHeight="1" x14ac:dyDescent="0.2">
      <c r="A9" s="13" t="s">
        <v>254</v>
      </c>
      <c r="B9" s="410" t="s">
        <v>257</v>
      </c>
      <c r="C9" s="410"/>
      <c r="D9" s="410"/>
      <c r="E9" s="410"/>
    </row>
    <row r="10" spans="1:8" ht="38.25" customHeight="1" x14ac:dyDescent="0.2">
      <c r="A10" s="13" t="s">
        <v>256</v>
      </c>
      <c r="B10" s="410" t="s">
        <v>259</v>
      </c>
      <c r="C10" s="410"/>
      <c r="D10" s="410"/>
      <c r="E10" s="410"/>
    </row>
    <row r="11" spans="1:8" ht="38.25" customHeight="1" x14ac:dyDescent="0.2">
      <c r="A11" s="13" t="s">
        <v>258</v>
      </c>
      <c r="B11" s="410" t="s">
        <v>261</v>
      </c>
      <c r="C11" s="410"/>
      <c r="D11" s="410"/>
      <c r="E11" s="410"/>
    </row>
    <row r="12" spans="1:8" ht="38.25" customHeight="1" x14ac:dyDescent="0.2">
      <c r="A12" s="13" t="s">
        <v>260</v>
      </c>
      <c r="B12" s="410" t="s">
        <v>263</v>
      </c>
      <c r="C12" s="410"/>
      <c r="D12" s="410"/>
      <c r="E12" s="410"/>
    </row>
    <row r="14" spans="1:8" ht="18" x14ac:dyDescent="0.2">
      <c r="A14" s="408" t="s">
        <v>264</v>
      </c>
      <c r="B14" s="409"/>
      <c r="C14" s="409"/>
      <c r="D14" s="409"/>
      <c r="E14" s="409"/>
      <c r="F14" s="409"/>
      <c r="G14" s="20"/>
    </row>
    <row r="15" spans="1:8" ht="18.75" thickBot="1" x14ac:dyDescent="0.25">
      <c r="A15" s="46"/>
      <c r="B15" s="19"/>
      <c r="C15" s="19"/>
      <c r="D15" s="93"/>
      <c r="E15" s="55"/>
      <c r="F15" s="19"/>
      <c r="G15" s="20"/>
    </row>
    <row r="16" spans="1:8" ht="30" x14ac:dyDescent="0.2">
      <c r="A16" s="113" t="s">
        <v>1</v>
      </c>
      <c r="B16" s="113" t="s">
        <v>265</v>
      </c>
      <c r="C16" s="113" t="s">
        <v>72</v>
      </c>
      <c r="D16" s="118" t="s">
        <v>73</v>
      </c>
      <c r="E16" s="124" t="s">
        <v>74</v>
      </c>
      <c r="F16" s="124" t="s">
        <v>78</v>
      </c>
      <c r="G16" s="17"/>
      <c r="H16" s="17"/>
    </row>
    <row r="17" spans="1:8" ht="42.75" x14ac:dyDescent="0.2">
      <c r="A17" s="47">
        <v>1</v>
      </c>
      <c r="B17" s="91" t="s">
        <v>340</v>
      </c>
      <c r="C17" s="21">
        <v>3510</v>
      </c>
      <c r="D17" s="100"/>
      <c r="E17" s="125">
        <f>C17*D17</f>
        <v>0</v>
      </c>
      <c r="F17" s="125">
        <f>E17</f>
        <v>0</v>
      </c>
      <c r="G17" s="17"/>
      <c r="H17" s="17"/>
    </row>
    <row r="18" spans="1:8" ht="42.75" x14ac:dyDescent="0.2">
      <c r="A18" s="47">
        <v>2</v>
      </c>
      <c r="B18" s="91" t="s">
        <v>341</v>
      </c>
      <c r="C18" s="21">
        <v>7020</v>
      </c>
      <c r="D18" s="100"/>
      <c r="E18" s="125">
        <f>C18*D18</f>
        <v>0</v>
      </c>
      <c r="F18" s="125">
        <f t="shared" ref="F18:F29" si="0">E18</f>
        <v>0</v>
      </c>
      <c r="G18" s="17"/>
      <c r="H18" s="17"/>
    </row>
    <row r="19" spans="1:8" ht="28.5" x14ac:dyDescent="0.2">
      <c r="A19" s="47">
        <v>3</v>
      </c>
      <c r="B19" s="91" t="s">
        <v>342</v>
      </c>
      <c r="C19" s="21">
        <v>702</v>
      </c>
      <c r="D19" s="100"/>
      <c r="E19" s="125">
        <f t="shared" ref="E19:E29" si="1">C19*D19</f>
        <v>0</v>
      </c>
      <c r="F19" s="125">
        <f t="shared" si="0"/>
        <v>0</v>
      </c>
      <c r="G19" s="17"/>
      <c r="H19" s="17"/>
    </row>
    <row r="20" spans="1:8" ht="29.25" customHeight="1" x14ac:dyDescent="0.2">
      <c r="A20" s="47">
        <v>4</v>
      </c>
      <c r="B20" s="91" t="s">
        <v>343</v>
      </c>
      <c r="C20" s="21">
        <v>585</v>
      </c>
      <c r="D20" s="100"/>
      <c r="E20" s="125">
        <f t="shared" si="1"/>
        <v>0</v>
      </c>
      <c r="F20" s="125">
        <f t="shared" si="0"/>
        <v>0</v>
      </c>
      <c r="G20" s="17"/>
      <c r="H20" s="17"/>
    </row>
    <row r="21" spans="1:8" ht="28.5" x14ac:dyDescent="0.2">
      <c r="A21" s="47">
        <v>5</v>
      </c>
      <c r="B21" s="91" t="s">
        <v>344</v>
      </c>
      <c r="C21" s="21">
        <v>585</v>
      </c>
      <c r="D21" s="100"/>
      <c r="E21" s="125">
        <f t="shared" si="1"/>
        <v>0</v>
      </c>
      <c r="F21" s="125">
        <f t="shared" si="0"/>
        <v>0</v>
      </c>
      <c r="G21" s="17"/>
      <c r="H21" s="17"/>
    </row>
    <row r="22" spans="1:8" ht="28.5" x14ac:dyDescent="0.2">
      <c r="A22" s="47">
        <v>6</v>
      </c>
      <c r="B22" s="91" t="s">
        <v>345</v>
      </c>
      <c r="C22" s="21">
        <v>585</v>
      </c>
      <c r="D22" s="100"/>
      <c r="E22" s="125">
        <f t="shared" si="1"/>
        <v>0</v>
      </c>
      <c r="F22" s="125">
        <f t="shared" si="0"/>
        <v>0</v>
      </c>
      <c r="G22" s="17"/>
      <c r="H22" s="17"/>
    </row>
    <row r="23" spans="1:8" ht="28.5" customHeight="1" x14ac:dyDescent="0.2">
      <c r="A23" s="47">
        <v>7</v>
      </c>
      <c r="B23" s="91" t="s">
        <v>346</v>
      </c>
      <c r="C23" s="21">
        <v>1287</v>
      </c>
      <c r="D23" s="100"/>
      <c r="E23" s="125">
        <f t="shared" si="1"/>
        <v>0</v>
      </c>
      <c r="F23" s="125">
        <f t="shared" si="0"/>
        <v>0</v>
      </c>
      <c r="G23" s="17"/>
      <c r="H23" s="17"/>
    </row>
    <row r="24" spans="1:8" ht="28.5" x14ac:dyDescent="0.2">
      <c r="A24" s="47">
        <v>8</v>
      </c>
      <c r="B24" s="91" t="s">
        <v>347</v>
      </c>
      <c r="C24" s="21">
        <v>0</v>
      </c>
      <c r="D24" s="100"/>
      <c r="E24" s="125">
        <f t="shared" si="1"/>
        <v>0</v>
      </c>
      <c r="F24" s="125">
        <f t="shared" si="0"/>
        <v>0</v>
      </c>
      <c r="G24" s="17"/>
      <c r="H24" s="17"/>
    </row>
    <row r="25" spans="1:8" ht="28.5" x14ac:dyDescent="0.2">
      <c r="A25" s="47">
        <v>9</v>
      </c>
      <c r="B25" s="91" t="s">
        <v>348</v>
      </c>
      <c r="C25" s="21">
        <v>1755</v>
      </c>
      <c r="D25" s="100"/>
      <c r="E25" s="125">
        <f t="shared" si="1"/>
        <v>0</v>
      </c>
      <c r="F25" s="125">
        <f t="shared" si="0"/>
        <v>0</v>
      </c>
      <c r="G25" s="17"/>
      <c r="H25" s="17"/>
    </row>
    <row r="26" spans="1:8" ht="30" customHeight="1" x14ac:dyDescent="0.2">
      <c r="A26" s="47">
        <v>10</v>
      </c>
      <c r="B26" s="91" t="s">
        <v>349</v>
      </c>
      <c r="C26" s="21">
        <v>1053</v>
      </c>
      <c r="D26" s="100"/>
      <c r="E26" s="125">
        <f t="shared" si="1"/>
        <v>0</v>
      </c>
      <c r="F26" s="125">
        <f t="shared" si="0"/>
        <v>0</v>
      </c>
      <c r="G26" s="17"/>
      <c r="H26" s="17"/>
    </row>
    <row r="27" spans="1:8" ht="28.5" x14ac:dyDescent="0.2">
      <c r="A27" s="47">
        <v>11</v>
      </c>
      <c r="B27" s="91" t="s">
        <v>350</v>
      </c>
      <c r="C27" s="21">
        <v>5000</v>
      </c>
      <c r="D27" s="100"/>
      <c r="E27" s="125">
        <f t="shared" si="1"/>
        <v>0</v>
      </c>
      <c r="F27" s="125">
        <f t="shared" si="0"/>
        <v>0</v>
      </c>
      <c r="G27" s="17"/>
      <c r="H27" s="17"/>
    </row>
    <row r="28" spans="1:8" ht="28.5" x14ac:dyDescent="0.2">
      <c r="A28" s="47">
        <v>12</v>
      </c>
      <c r="B28" s="91" t="s">
        <v>351</v>
      </c>
      <c r="C28" s="21">
        <v>8000</v>
      </c>
      <c r="D28" s="100"/>
      <c r="E28" s="125">
        <f t="shared" si="1"/>
        <v>0</v>
      </c>
      <c r="F28" s="125">
        <f t="shared" si="0"/>
        <v>0</v>
      </c>
      <c r="G28" s="17"/>
      <c r="H28" s="17"/>
    </row>
    <row r="29" spans="1:8" ht="28.5" x14ac:dyDescent="0.2">
      <c r="A29" s="47">
        <v>13</v>
      </c>
      <c r="B29" s="91" t="s">
        <v>352</v>
      </c>
      <c r="C29" s="21">
        <v>375</v>
      </c>
      <c r="D29" s="100"/>
      <c r="E29" s="125">
        <f t="shared" si="1"/>
        <v>0</v>
      </c>
      <c r="F29" s="125">
        <f t="shared" si="0"/>
        <v>0</v>
      </c>
      <c r="G29" s="17"/>
      <c r="H29" s="17"/>
    </row>
    <row r="30" spans="1:8" ht="15.75" thickBot="1" x14ac:dyDescent="0.25">
      <c r="A30" s="113"/>
      <c r="B30" s="113" t="s">
        <v>48</v>
      </c>
      <c r="C30" s="113"/>
      <c r="D30" s="117"/>
      <c r="E30" s="126">
        <f>SUM(E17:E29)</f>
        <v>0</v>
      </c>
      <c r="F30" s="126">
        <f>SUM(F17:F29)</f>
        <v>0</v>
      </c>
      <c r="G30" s="17"/>
      <c r="H30" s="17"/>
    </row>
    <row r="31" spans="1:8" ht="45.75" thickBot="1" x14ac:dyDescent="0.25">
      <c r="B31" s="15"/>
      <c r="C31" s="16"/>
      <c r="D31" s="94"/>
      <c r="E31" s="127" t="s">
        <v>285</v>
      </c>
      <c r="F31" s="127" t="s">
        <v>286</v>
      </c>
      <c r="G31" s="17"/>
      <c r="H31" s="17"/>
    </row>
    <row r="32" spans="1:8" x14ac:dyDescent="0.2">
      <c r="B32" s="15"/>
      <c r="C32" s="16"/>
      <c r="D32" s="94"/>
      <c r="E32" s="363"/>
      <c r="F32" s="144"/>
      <c r="G32" s="17"/>
      <c r="H32" s="17"/>
    </row>
    <row r="33" spans="1:8" x14ac:dyDescent="0.2">
      <c r="B33" s="15"/>
      <c r="C33" s="16"/>
      <c r="D33" s="94"/>
      <c r="E33" s="363"/>
      <c r="F33" s="144"/>
      <c r="G33" s="17"/>
      <c r="H33" s="17"/>
    </row>
    <row r="34" spans="1:8" ht="18" x14ac:dyDescent="0.2">
      <c r="B34" s="18" t="s">
        <v>287</v>
      </c>
      <c r="C34" s="17"/>
      <c r="D34" s="95"/>
      <c r="E34" s="380"/>
      <c r="F34" s="144"/>
      <c r="G34" s="17"/>
      <c r="H34" s="17"/>
    </row>
    <row r="35" spans="1:8" x14ac:dyDescent="0.2">
      <c r="E35" s="219"/>
      <c r="F35" s="144"/>
    </row>
    <row r="36" spans="1:8" s="23" customFormat="1" ht="30" x14ac:dyDescent="0.2">
      <c r="A36" s="114" t="s">
        <v>288</v>
      </c>
      <c r="B36" s="114" t="s">
        <v>289</v>
      </c>
      <c r="C36" s="114" t="s">
        <v>290</v>
      </c>
      <c r="D36" s="115" t="s">
        <v>291</v>
      </c>
      <c r="E36" s="114" t="s">
        <v>292</v>
      </c>
      <c r="F36" s="114" t="s">
        <v>79</v>
      </c>
      <c r="G36" s="114" t="s">
        <v>353</v>
      </c>
      <c r="H36" s="116" t="s">
        <v>354</v>
      </c>
    </row>
    <row r="37" spans="1:8" s="29" customFormat="1" ht="150" x14ac:dyDescent="0.2">
      <c r="A37" s="24">
        <v>1</v>
      </c>
      <c r="B37" s="25" t="s">
        <v>355</v>
      </c>
      <c r="C37" s="25" t="s">
        <v>356</v>
      </c>
      <c r="D37" s="96" t="s">
        <v>357</v>
      </c>
      <c r="E37" s="57" t="s">
        <v>358</v>
      </c>
      <c r="F37" s="26" t="s">
        <v>359</v>
      </c>
      <c r="G37" s="27">
        <v>3000</v>
      </c>
      <c r="H37" s="28">
        <v>3510</v>
      </c>
    </row>
    <row r="38" spans="1:8" s="22" customFormat="1" ht="75" x14ac:dyDescent="0.2">
      <c r="A38" s="30">
        <v>2</v>
      </c>
      <c r="B38" s="31" t="s">
        <v>360</v>
      </c>
      <c r="C38" s="31" t="s">
        <v>361</v>
      </c>
      <c r="D38" s="96">
        <v>1</v>
      </c>
      <c r="E38" s="57" t="s">
        <v>362</v>
      </c>
      <c r="F38" s="31" t="s">
        <v>363</v>
      </c>
      <c r="G38" s="30">
        <v>6000</v>
      </c>
      <c r="H38" s="32">
        <v>7020</v>
      </c>
    </row>
    <row r="39" spans="1:8" ht="30" x14ac:dyDescent="0.2">
      <c r="A39" s="27">
        <v>3</v>
      </c>
      <c r="B39" s="66" t="s">
        <v>364</v>
      </c>
      <c r="C39" s="66" t="s">
        <v>365</v>
      </c>
      <c r="D39" s="96">
        <v>1</v>
      </c>
      <c r="E39" s="58"/>
      <c r="F39" s="66"/>
      <c r="G39" s="27">
        <v>600</v>
      </c>
      <c r="H39" s="28">
        <f>D39*G39*1.17</f>
        <v>702</v>
      </c>
    </row>
    <row r="40" spans="1:8" ht="75" x14ac:dyDescent="0.2">
      <c r="A40" s="30">
        <v>4</v>
      </c>
      <c r="B40" s="33" t="s">
        <v>366</v>
      </c>
      <c r="C40" s="35" t="s">
        <v>367</v>
      </c>
      <c r="D40" s="96"/>
      <c r="E40" s="57"/>
      <c r="F40" s="31" t="s">
        <v>368</v>
      </c>
      <c r="G40" s="30"/>
      <c r="H40" s="32"/>
    </row>
    <row r="41" spans="1:8" ht="60" x14ac:dyDescent="0.2">
      <c r="A41" s="27"/>
      <c r="B41" s="25" t="s">
        <v>369</v>
      </c>
      <c r="C41" s="25" t="s">
        <v>370</v>
      </c>
      <c r="D41" s="96">
        <v>8</v>
      </c>
      <c r="E41" s="58" t="s">
        <v>371</v>
      </c>
      <c r="F41" s="26" t="s">
        <v>359</v>
      </c>
      <c r="G41" s="27">
        <v>500</v>
      </c>
      <c r="H41" s="28">
        <f>D41*G41*1.17</f>
        <v>4680</v>
      </c>
    </row>
    <row r="42" spans="1:8" ht="30" x14ac:dyDescent="0.2">
      <c r="A42" s="30"/>
      <c r="B42" s="35" t="s">
        <v>372</v>
      </c>
      <c r="C42" s="75"/>
      <c r="D42" s="96">
        <v>5</v>
      </c>
      <c r="E42" s="59"/>
      <c r="F42" s="67"/>
      <c r="G42" s="30">
        <v>500</v>
      </c>
      <c r="H42" s="32">
        <f>D42*G42*1.17</f>
        <v>2925</v>
      </c>
    </row>
    <row r="43" spans="1:8" ht="30" x14ac:dyDescent="0.2">
      <c r="A43" s="27"/>
      <c r="B43" s="25" t="s">
        <v>373</v>
      </c>
      <c r="C43" s="76"/>
      <c r="D43" s="96">
        <v>2</v>
      </c>
      <c r="E43" s="60"/>
      <c r="F43" s="68"/>
      <c r="G43" s="27">
        <v>500</v>
      </c>
      <c r="H43" s="28">
        <f>D43*G43*1.17</f>
        <v>1170</v>
      </c>
    </row>
    <row r="44" spans="1:8" ht="90" x14ac:dyDescent="0.2">
      <c r="A44" s="30">
        <v>5</v>
      </c>
      <c r="B44" s="35" t="s">
        <v>374</v>
      </c>
      <c r="C44" s="75"/>
      <c r="D44" s="96">
        <v>2</v>
      </c>
      <c r="E44" s="61" t="s">
        <v>375</v>
      </c>
      <c r="F44" s="30" t="s">
        <v>376</v>
      </c>
      <c r="G44" s="30">
        <v>1100</v>
      </c>
      <c r="H44" s="32">
        <f>D44*G44*1.17</f>
        <v>2574</v>
      </c>
    </row>
    <row r="45" spans="1:8" ht="60" x14ac:dyDescent="0.2">
      <c r="A45" s="24">
        <v>6</v>
      </c>
      <c r="B45" s="25" t="s">
        <v>347</v>
      </c>
      <c r="C45" s="25" t="s">
        <v>377</v>
      </c>
      <c r="D45" s="96">
        <v>2</v>
      </c>
      <c r="E45" s="65" t="s">
        <v>378</v>
      </c>
      <c r="F45" s="66" t="s">
        <v>379</v>
      </c>
      <c r="G45" s="34" t="s">
        <v>380</v>
      </c>
      <c r="H45" s="28"/>
    </row>
    <row r="46" spans="1:8" ht="90" x14ac:dyDescent="0.2">
      <c r="A46" s="36">
        <v>7</v>
      </c>
      <c r="B46" s="31" t="s">
        <v>348</v>
      </c>
      <c r="C46" s="31" t="s">
        <v>381</v>
      </c>
      <c r="D46" s="96">
        <v>1</v>
      </c>
      <c r="E46" s="57" t="s">
        <v>382</v>
      </c>
      <c r="F46" s="69"/>
      <c r="G46" s="37">
        <v>1500</v>
      </c>
      <c r="H46" s="32">
        <f t="shared" ref="H46:H51" si="2">D46*G46*1.17</f>
        <v>1755</v>
      </c>
    </row>
    <row r="47" spans="1:8" ht="45" x14ac:dyDescent="0.2">
      <c r="A47" s="38">
        <v>8</v>
      </c>
      <c r="B47" s="66" t="s">
        <v>349</v>
      </c>
      <c r="C47" s="66" t="s">
        <v>383</v>
      </c>
      <c r="D47" s="96">
        <v>3</v>
      </c>
      <c r="E47" s="58" t="s">
        <v>384</v>
      </c>
      <c r="F47" s="70"/>
      <c r="G47" s="39">
        <v>900</v>
      </c>
      <c r="H47" s="28">
        <f t="shared" si="2"/>
        <v>3159</v>
      </c>
    </row>
    <row r="48" spans="1:8" ht="90" x14ac:dyDescent="0.2">
      <c r="A48" s="37">
        <v>9</v>
      </c>
      <c r="B48" s="72" t="s">
        <v>385</v>
      </c>
      <c r="C48" s="35" t="s">
        <v>386</v>
      </c>
      <c r="D48" s="96">
        <v>2</v>
      </c>
      <c r="E48" s="61"/>
      <c r="F48" s="35" t="s">
        <v>387</v>
      </c>
      <c r="G48" s="37">
        <v>5000</v>
      </c>
      <c r="H48" s="32">
        <f t="shared" si="2"/>
        <v>11700</v>
      </c>
    </row>
    <row r="49" spans="1:8" ht="45" x14ac:dyDescent="0.2">
      <c r="A49" s="39">
        <v>10</v>
      </c>
      <c r="B49" s="73" t="s">
        <v>388</v>
      </c>
      <c r="C49" s="25" t="s">
        <v>389</v>
      </c>
      <c r="D49" s="96">
        <v>1</v>
      </c>
      <c r="E49" s="62"/>
      <c r="F49" s="70"/>
      <c r="G49" s="39">
        <v>2250</v>
      </c>
      <c r="H49" s="28">
        <f t="shared" si="2"/>
        <v>2632.5</v>
      </c>
    </row>
    <row r="50" spans="1:8" ht="45" x14ac:dyDescent="0.2">
      <c r="A50" s="37">
        <v>11</v>
      </c>
      <c r="B50" s="72" t="s">
        <v>390</v>
      </c>
      <c r="C50" s="35" t="s">
        <v>389</v>
      </c>
      <c r="D50" s="96">
        <v>1</v>
      </c>
      <c r="E50" s="63"/>
      <c r="F50" s="69"/>
      <c r="G50" s="37">
        <v>6838</v>
      </c>
      <c r="H50" s="32">
        <f t="shared" si="2"/>
        <v>8000.4599999999991</v>
      </c>
    </row>
    <row r="51" spans="1:8" ht="28.5" x14ac:dyDescent="0.2">
      <c r="A51" s="40">
        <v>12</v>
      </c>
      <c r="B51" s="74" t="s">
        <v>391</v>
      </c>
      <c r="C51" s="71"/>
      <c r="D51" s="98">
        <v>1</v>
      </c>
      <c r="E51" s="64"/>
      <c r="F51" s="71" t="s">
        <v>392</v>
      </c>
      <c r="G51" s="40">
        <v>320.5</v>
      </c>
      <c r="H51" s="41">
        <f t="shared" si="2"/>
        <v>374.98499999999996</v>
      </c>
    </row>
    <row r="52" spans="1:8" ht="15.75" x14ac:dyDescent="0.2">
      <c r="A52" s="42"/>
      <c r="B52" s="43"/>
      <c r="C52" s="44"/>
      <c r="D52" s="97"/>
      <c r="E52" s="44"/>
      <c r="F52" s="44"/>
      <c r="G52" s="42"/>
      <c r="H52" s="45"/>
    </row>
    <row r="53" spans="1:8" ht="15.75" x14ac:dyDescent="0.2">
      <c r="A53" s="42"/>
      <c r="B53" s="43"/>
      <c r="C53" s="44"/>
      <c r="D53" s="97"/>
      <c r="E53" s="44"/>
      <c r="F53" s="44"/>
      <c r="G53" s="42"/>
      <c r="H53" s="45"/>
    </row>
    <row r="54" spans="1:8" x14ac:dyDescent="0.2">
      <c r="B54" s="13"/>
      <c r="C54" s="17"/>
      <c r="D54" s="95"/>
      <c r="E54" s="56"/>
      <c r="G54" s="17"/>
      <c r="H54" s="17"/>
    </row>
    <row r="55" spans="1:8" x14ac:dyDescent="0.2">
      <c r="G55" s="17"/>
      <c r="H55" s="17"/>
    </row>
    <row r="56" spans="1:8" x14ac:dyDescent="0.2">
      <c r="G56" s="17"/>
      <c r="H56" s="17"/>
    </row>
    <row r="57" spans="1:8" x14ac:dyDescent="0.2">
      <c r="G57" s="17"/>
      <c r="H57" s="17"/>
    </row>
    <row r="58" spans="1:8" x14ac:dyDescent="0.2">
      <c r="G58" s="17"/>
      <c r="H58" s="17"/>
    </row>
    <row r="59" spans="1:8" x14ac:dyDescent="0.2">
      <c r="G59" s="17"/>
      <c r="H59" s="17"/>
    </row>
    <row r="60" spans="1:8" x14ac:dyDescent="0.2">
      <c r="G60" s="17"/>
      <c r="H60" s="17"/>
    </row>
    <row r="61" spans="1:8" x14ac:dyDescent="0.2">
      <c r="G61" s="17"/>
      <c r="H61" s="17"/>
    </row>
    <row r="62" spans="1:8" x14ac:dyDescent="0.2">
      <c r="G62" s="17"/>
      <c r="H62" s="17"/>
    </row>
    <row r="63" spans="1:8" x14ac:dyDescent="0.2">
      <c r="G63" s="17"/>
      <c r="H63" s="17"/>
    </row>
    <row r="64" spans="1:8" x14ac:dyDescent="0.2">
      <c r="G64" s="17"/>
      <c r="H64" s="17"/>
    </row>
    <row r="65" spans="7:8" x14ac:dyDescent="0.2">
      <c r="G65" s="17"/>
      <c r="H65" s="17"/>
    </row>
    <row r="66" spans="7:8" x14ac:dyDescent="0.2">
      <c r="G66" s="17"/>
      <c r="H66" s="17"/>
    </row>
    <row r="67" spans="7:8" x14ac:dyDescent="0.2">
      <c r="G67" s="17"/>
      <c r="H67" s="17"/>
    </row>
    <row r="68" spans="7:8" x14ac:dyDescent="0.2">
      <c r="G68" s="17"/>
      <c r="H68" s="17"/>
    </row>
    <row r="69" spans="7:8" x14ac:dyDescent="0.2">
      <c r="G69" s="17"/>
      <c r="H69" s="17"/>
    </row>
    <row r="70" spans="7:8" x14ac:dyDescent="0.2">
      <c r="G70" s="17"/>
      <c r="H70" s="17"/>
    </row>
    <row r="71" spans="7:8" x14ac:dyDescent="0.2">
      <c r="G71" s="17"/>
      <c r="H71" s="17"/>
    </row>
    <row r="72" spans="7:8" x14ac:dyDescent="0.2">
      <c r="G72" s="17"/>
      <c r="H72" s="17"/>
    </row>
    <row r="73" spans="7:8" x14ac:dyDescent="0.2">
      <c r="G73" s="17"/>
      <c r="H73" s="17"/>
    </row>
    <row r="74" spans="7:8" x14ac:dyDescent="0.2">
      <c r="G74" s="17"/>
      <c r="H74" s="17"/>
    </row>
    <row r="75" spans="7:8" x14ac:dyDescent="0.2">
      <c r="G75" s="17"/>
      <c r="H75" s="17"/>
    </row>
    <row r="76" spans="7:8" x14ac:dyDescent="0.2">
      <c r="G76" s="17"/>
      <c r="H76" s="17"/>
    </row>
    <row r="77" spans="7:8" x14ac:dyDescent="0.2">
      <c r="G77" s="17"/>
      <c r="H77" s="17"/>
    </row>
    <row r="78" spans="7:8" x14ac:dyDescent="0.2">
      <c r="G78" s="17"/>
      <c r="H78" s="17"/>
    </row>
    <row r="79" spans="7:8" x14ac:dyDescent="0.2">
      <c r="G79" s="17"/>
      <c r="H79" s="17"/>
    </row>
    <row r="80" spans="7:8" x14ac:dyDescent="0.2">
      <c r="G80" s="17"/>
      <c r="H80" s="17"/>
    </row>
    <row r="81" spans="7:8" x14ac:dyDescent="0.2">
      <c r="G81" s="17"/>
      <c r="H81" s="17"/>
    </row>
    <row r="82" spans="7:8" x14ac:dyDescent="0.2">
      <c r="G82" s="17"/>
      <c r="H82" s="17"/>
    </row>
    <row r="83" spans="7:8" x14ac:dyDescent="0.2">
      <c r="G83" s="17"/>
      <c r="H83" s="17"/>
    </row>
    <row r="84" spans="7:8" x14ac:dyDescent="0.2">
      <c r="G84" s="17"/>
      <c r="H84" s="17"/>
    </row>
    <row r="85" spans="7:8" x14ac:dyDescent="0.2">
      <c r="G85" s="17"/>
      <c r="H85" s="17"/>
    </row>
    <row r="86" spans="7:8" x14ac:dyDescent="0.2">
      <c r="G86" s="17"/>
      <c r="H86" s="17"/>
    </row>
    <row r="87" spans="7:8" x14ac:dyDescent="0.2">
      <c r="G87" s="17"/>
      <c r="H87" s="17"/>
    </row>
    <row r="88" spans="7:8" x14ac:dyDescent="0.2">
      <c r="G88" s="17"/>
      <c r="H88" s="17"/>
    </row>
    <row r="89" spans="7:8" x14ac:dyDescent="0.2">
      <c r="G89" s="17"/>
      <c r="H89" s="17"/>
    </row>
    <row r="90" spans="7:8" x14ac:dyDescent="0.2">
      <c r="G90" s="17"/>
      <c r="H90" s="17"/>
    </row>
  </sheetData>
  <mergeCells count="9">
    <mergeCell ref="A14:F14"/>
    <mergeCell ref="B11:E11"/>
    <mergeCell ref="B12:E12"/>
    <mergeCell ref="B5:E5"/>
    <mergeCell ref="B6:E6"/>
    <mergeCell ref="B7:E7"/>
    <mergeCell ref="B8:E8"/>
    <mergeCell ref="B9:E9"/>
    <mergeCell ref="B10:E10"/>
  </mergeCells>
  <pageMargins left="0.70866141732283472" right="0.70866141732283472" top="0.74803149606299213" bottom="0.74803149606299213" header="0.31496062992125984" footer="0.31496062992125984"/>
  <pageSetup paperSize="9" scale="68" orientation="portrait" r:id="rId1"/>
  <headerFooter>
    <oddHeader>&amp;A</oddHeader>
    <oddFooter>עמוד &amp;P מתוך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1">
    <pageSetUpPr fitToPage="1"/>
  </sheetPr>
  <dimension ref="A2:I107"/>
  <sheetViews>
    <sheetView rightToLeft="1" topLeftCell="A46" workbookViewId="0">
      <selection activeCell="E21" sqref="E21"/>
    </sheetView>
  </sheetViews>
  <sheetFormatPr defaultColWidth="9" defaultRowHeight="14.25" x14ac:dyDescent="0.2"/>
  <cols>
    <col min="1" max="1" width="10.125" style="133" customWidth="1"/>
    <col min="2" max="2" width="40.75" style="239" customWidth="1"/>
    <col min="3" max="3" width="7.25" style="148" customWidth="1"/>
    <col min="4" max="4" width="10.125" style="133" customWidth="1"/>
    <col min="5" max="5" width="8.875" style="133" customWidth="1"/>
    <col min="6" max="7" width="13.875" style="133" customWidth="1"/>
    <col min="8" max="8" width="50.25" style="133" customWidth="1"/>
    <col min="9" max="10" width="9" style="133"/>
    <col min="11" max="11" width="14.75" style="133" customWidth="1"/>
    <col min="12" max="12" width="16.25" style="133" customWidth="1"/>
    <col min="13" max="16384" width="9" style="133"/>
  </cols>
  <sheetData>
    <row r="2" spans="1:9" s="144" customFormat="1" ht="18" x14ac:dyDescent="0.2">
      <c r="A2" s="160"/>
      <c r="B2" s="156" t="s">
        <v>393</v>
      </c>
      <c r="C2" s="219"/>
      <c r="D2" s="220"/>
      <c r="E2" s="220"/>
      <c r="F2" s="220"/>
      <c r="G2" s="220"/>
      <c r="H2" s="160"/>
      <c r="I2" s="160"/>
    </row>
    <row r="3" spans="1:9" s="144" customFormat="1" ht="15.75" x14ac:dyDescent="0.2">
      <c r="A3" s="160"/>
      <c r="B3" s="221" t="s">
        <v>394</v>
      </c>
      <c r="C3" s="222"/>
      <c r="D3" s="223"/>
      <c r="E3" s="223"/>
      <c r="F3" s="223"/>
      <c r="G3" s="223"/>
      <c r="H3" s="160"/>
      <c r="I3" s="160"/>
    </row>
    <row r="4" spans="1:9" s="144" customFormat="1" ht="15" x14ac:dyDescent="0.2">
      <c r="A4" s="160"/>
      <c r="B4" s="224"/>
      <c r="C4" s="222"/>
      <c r="D4" s="223"/>
      <c r="E4" s="223"/>
      <c r="F4" s="223"/>
      <c r="G4" s="223"/>
      <c r="H4" s="160"/>
      <c r="I4" s="160"/>
    </row>
    <row r="5" spans="1:9" s="144" customFormat="1" ht="15" x14ac:dyDescent="0.2">
      <c r="A5" s="160" t="s">
        <v>245</v>
      </c>
      <c r="B5" s="406" t="s">
        <v>395</v>
      </c>
      <c r="C5" s="406"/>
      <c r="D5" s="406"/>
      <c r="E5" s="406"/>
      <c r="F5" s="406"/>
      <c r="G5" s="178"/>
      <c r="H5" s="160"/>
      <c r="I5" s="160"/>
    </row>
    <row r="6" spans="1:9" s="144" customFormat="1" ht="15" x14ac:dyDescent="0.2">
      <c r="A6" s="160" t="s">
        <v>247</v>
      </c>
      <c r="B6" s="406" t="s">
        <v>248</v>
      </c>
      <c r="C6" s="406"/>
      <c r="D6" s="406"/>
      <c r="E6" s="406"/>
      <c r="F6" s="406"/>
      <c r="G6" s="178"/>
      <c r="H6" s="160" t="s">
        <v>249</v>
      </c>
      <c r="I6" s="160"/>
    </row>
    <row r="7" spans="1:9" s="144" customFormat="1" ht="15" x14ac:dyDescent="0.2">
      <c r="A7" s="160" t="s">
        <v>250</v>
      </c>
      <c r="B7" s="406" t="s">
        <v>396</v>
      </c>
      <c r="C7" s="406"/>
      <c r="D7" s="406"/>
      <c r="E7" s="406"/>
      <c r="F7" s="406"/>
      <c r="G7" s="178"/>
      <c r="H7" s="160"/>
      <c r="I7" s="160"/>
    </row>
    <row r="8" spans="1:9" s="144" customFormat="1" ht="15" x14ac:dyDescent="0.2">
      <c r="A8" s="160" t="s">
        <v>252</v>
      </c>
      <c r="B8" s="406" t="s">
        <v>255</v>
      </c>
      <c r="C8" s="406"/>
      <c r="D8" s="406"/>
      <c r="E8" s="406"/>
      <c r="F8" s="406"/>
      <c r="G8" s="178"/>
      <c r="H8" s="160"/>
      <c r="I8" s="160"/>
    </row>
    <row r="9" spans="1:9" s="144" customFormat="1" x14ac:dyDescent="0.2">
      <c r="A9" s="160" t="s">
        <v>254</v>
      </c>
      <c r="B9" s="160"/>
      <c r="C9" s="160"/>
    </row>
    <row r="10" spans="1:9" s="144" customFormat="1" ht="15" x14ac:dyDescent="0.2">
      <c r="A10" s="160" t="s">
        <v>256</v>
      </c>
      <c r="B10" s="406" t="s">
        <v>259</v>
      </c>
      <c r="C10" s="406"/>
      <c r="D10" s="406"/>
      <c r="E10" s="406"/>
      <c r="F10" s="406"/>
      <c r="G10" s="178"/>
      <c r="H10" s="160"/>
      <c r="I10" s="160"/>
    </row>
    <row r="11" spans="1:9" s="144" customFormat="1" ht="15" x14ac:dyDescent="0.2">
      <c r="A11" s="160" t="s">
        <v>258</v>
      </c>
      <c r="B11" s="406" t="s">
        <v>261</v>
      </c>
      <c r="C11" s="406"/>
      <c r="D11" s="406"/>
      <c r="E11" s="406"/>
      <c r="F11" s="406"/>
      <c r="G11" s="178"/>
      <c r="H11" s="160"/>
      <c r="I11" s="160"/>
    </row>
    <row r="12" spans="1:9" s="144" customFormat="1" ht="15" x14ac:dyDescent="0.2">
      <c r="A12" s="160" t="s">
        <v>260</v>
      </c>
      <c r="B12" s="406" t="s">
        <v>263</v>
      </c>
      <c r="C12" s="406"/>
      <c r="D12" s="406"/>
      <c r="E12" s="406"/>
      <c r="F12" s="406"/>
      <c r="G12" s="178"/>
      <c r="H12" s="160"/>
      <c r="I12" s="160"/>
    </row>
    <row r="13" spans="1:9" s="144" customFormat="1" ht="15.75" x14ac:dyDescent="0.2">
      <c r="A13" s="160" t="s">
        <v>262</v>
      </c>
      <c r="B13" s="407" t="s">
        <v>397</v>
      </c>
      <c r="C13" s="407"/>
      <c r="D13" s="407"/>
      <c r="E13" s="407"/>
      <c r="F13" s="407"/>
      <c r="G13" s="225"/>
      <c r="H13" s="160"/>
      <c r="I13" s="160"/>
    </row>
    <row r="14" spans="1:9" s="144" customFormat="1" ht="15.75" x14ac:dyDescent="0.2">
      <c r="A14" s="160"/>
      <c r="B14" s="225"/>
      <c r="C14" s="225"/>
      <c r="D14" s="225"/>
      <c r="E14" s="225"/>
      <c r="F14" s="225"/>
      <c r="G14" s="225"/>
      <c r="H14" s="160"/>
      <c r="I14" s="160"/>
    </row>
    <row r="15" spans="1:9" s="164" customFormat="1" ht="18" x14ac:dyDescent="0.2">
      <c r="A15" s="405" t="s">
        <v>264</v>
      </c>
      <c r="B15" s="405"/>
      <c r="C15" s="405"/>
      <c r="D15" s="405"/>
      <c r="E15" s="405"/>
      <c r="F15" s="405"/>
      <c r="G15" s="405"/>
    </row>
    <row r="17" spans="1:7" ht="30" x14ac:dyDescent="0.2">
      <c r="A17" s="126" t="s">
        <v>1</v>
      </c>
      <c r="B17" s="126" t="s">
        <v>71</v>
      </c>
      <c r="C17" s="126" t="s">
        <v>291</v>
      </c>
      <c r="D17" s="126" t="s">
        <v>72</v>
      </c>
      <c r="E17" s="126" t="s">
        <v>73</v>
      </c>
      <c r="F17" s="126" t="s">
        <v>74</v>
      </c>
      <c r="G17" s="126" t="s">
        <v>78</v>
      </c>
    </row>
    <row r="18" spans="1:7" ht="15.75" x14ac:dyDescent="0.2">
      <c r="A18" s="226"/>
      <c r="B18" s="240" t="s">
        <v>47</v>
      </c>
      <c r="C18" s="240"/>
      <c r="D18" s="240"/>
      <c r="E18" s="240"/>
      <c r="F18" s="240"/>
      <c r="G18" s="227"/>
    </row>
    <row r="19" spans="1:7" ht="18" x14ac:dyDescent="0.2">
      <c r="A19" s="226">
        <v>1</v>
      </c>
      <c r="B19" s="138" t="s">
        <v>398</v>
      </c>
      <c r="C19" s="228">
        <v>1</v>
      </c>
      <c r="D19" s="228">
        <v>6000</v>
      </c>
      <c r="E19" s="101"/>
      <c r="F19" s="228">
        <f>E19*D19</f>
        <v>0</v>
      </c>
      <c r="G19" s="228">
        <f>F19</f>
        <v>0</v>
      </c>
    </row>
    <row r="20" spans="1:7" ht="18" x14ac:dyDescent="0.2">
      <c r="A20" s="226">
        <v>2</v>
      </c>
      <c r="B20" s="138" t="s">
        <v>399</v>
      </c>
      <c r="C20" s="228">
        <v>1</v>
      </c>
      <c r="D20" s="228">
        <v>2000</v>
      </c>
      <c r="E20" s="101"/>
      <c r="F20" s="228">
        <f t="shared" ref="F20:F27" si="0">E20*D20</f>
        <v>0</v>
      </c>
      <c r="G20" s="228">
        <f t="shared" ref="G20:G27" si="1">F20</f>
        <v>0</v>
      </c>
    </row>
    <row r="21" spans="1:7" ht="18" x14ac:dyDescent="0.2">
      <c r="A21" s="226">
        <v>3</v>
      </c>
      <c r="B21" s="138" t="s">
        <v>400</v>
      </c>
      <c r="C21" s="228">
        <v>2</v>
      </c>
      <c r="D21" s="228">
        <v>2000</v>
      </c>
      <c r="E21" s="101"/>
      <c r="F21" s="228">
        <f t="shared" si="0"/>
        <v>0</v>
      </c>
      <c r="G21" s="228">
        <f t="shared" si="1"/>
        <v>0</v>
      </c>
    </row>
    <row r="22" spans="1:7" ht="18" x14ac:dyDescent="0.2">
      <c r="A22" s="226">
        <v>4</v>
      </c>
      <c r="B22" s="138" t="s">
        <v>401</v>
      </c>
      <c r="C22" s="228">
        <v>1</v>
      </c>
      <c r="D22" s="228">
        <v>2000</v>
      </c>
      <c r="E22" s="101"/>
      <c r="F22" s="228">
        <f t="shared" si="0"/>
        <v>0</v>
      </c>
      <c r="G22" s="228">
        <f t="shared" si="1"/>
        <v>0</v>
      </c>
    </row>
    <row r="23" spans="1:7" ht="18" x14ac:dyDescent="0.2">
      <c r="A23" s="226">
        <v>5</v>
      </c>
      <c r="B23" s="138" t="s">
        <v>402</v>
      </c>
      <c r="C23" s="228">
        <v>1</v>
      </c>
      <c r="D23" s="228">
        <v>1500</v>
      </c>
      <c r="E23" s="101"/>
      <c r="F23" s="228">
        <f t="shared" si="0"/>
        <v>0</v>
      </c>
      <c r="G23" s="228">
        <f t="shared" si="1"/>
        <v>0</v>
      </c>
    </row>
    <row r="24" spans="1:7" ht="36" x14ac:dyDescent="0.2">
      <c r="A24" s="226">
        <v>6</v>
      </c>
      <c r="B24" s="138" t="s">
        <v>403</v>
      </c>
      <c r="C24" s="228">
        <v>5</v>
      </c>
      <c r="D24" s="228">
        <v>300</v>
      </c>
      <c r="E24" s="101"/>
      <c r="F24" s="228">
        <f t="shared" si="0"/>
        <v>0</v>
      </c>
      <c r="G24" s="228">
        <f t="shared" si="1"/>
        <v>0</v>
      </c>
    </row>
    <row r="25" spans="1:7" ht="18" x14ac:dyDescent="0.2">
      <c r="A25" s="226">
        <v>7</v>
      </c>
      <c r="B25" s="138" t="s">
        <v>404</v>
      </c>
      <c r="C25" s="228">
        <v>1</v>
      </c>
      <c r="D25" s="228">
        <v>760</v>
      </c>
      <c r="E25" s="101"/>
      <c r="F25" s="228">
        <f t="shared" si="0"/>
        <v>0</v>
      </c>
      <c r="G25" s="228">
        <f t="shared" si="1"/>
        <v>0</v>
      </c>
    </row>
    <row r="26" spans="1:7" ht="18" x14ac:dyDescent="0.2">
      <c r="A26" s="226">
        <v>8</v>
      </c>
      <c r="B26" s="138" t="s">
        <v>405</v>
      </c>
      <c r="C26" s="228">
        <v>1</v>
      </c>
      <c r="D26" s="228">
        <v>5000</v>
      </c>
      <c r="E26" s="101"/>
      <c r="F26" s="228">
        <f t="shared" si="0"/>
        <v>0</v>
      </c>
      <c r="G26" s="228">
        <f t="shared" si="1"/>
        <v>0</v>
      </c>
    </row>
    <row r="27" spans="1:7" ht="18" x14ac:dyDescent="0.2">
      <c r="A27" s="226">
        <v>9</v>
      </c>
      <c r="B27" s="138" t="s">
        <v>406</v>
      </c>
      <c r="C27" s="228">
        <v>1</v>
      </c>
      <c r="D27" s="228">
        <v>2100</v>
      </c>
      <c r="E27" s="101"/>
      <c r="F27" s="228">
        <f t="shared" si="0"/>
        <v>0</v>
      </c>
      <c r="G27" s="228">
        <f t="shared" si="1"/>
        <v>0</v>
      </c>
    </row>
    <row r="28" spans="1:7" ht="15.75" x14ac:dyDescent="0.2">
      <c r="A28" s="226">
        <v>10</v>
      </c>
      <c r="B28" s="240" t="s">
        <v>407</v>
      </c>
      <c r="C28" s="240"/>
      <c r="D28" s="240"/>
      <c r="E28" s="241"/>
      <c r="F28" s="240"/>
      <c r="G28" s="227"/>
    </row>
    <row r="29" spans="1:7" ht="18" x14ac:dyDescent="0.2">
      <c r="A29" s="226">
        <v>11</v>
      </c>
      <c r="B29" s="138" t="s">
        <v>408</v>
      </c>
      <c r="C29" s="228">
        <v>1</v>
      </c>
      <c r="D29" s="228">
        <v>2100</v>
      </c>
      <c r="E29" s="101"/>
      <c r="F29" s="228">
        <f t="shared" ref="F29:F43" si="2">E29*D29</f>
        <v>0</v>
      </c>
      <c r="G29" s="228">
        <f t="shared" ref="G29:G43" si="3">F29</f>
        <v>0</v>
      </c>
    </row>
    <row r="30" spans="1:7" ht="18" x14ac:dyDescent="0.2">
      <c r="A30" s="226">
        <v>12</v>
      </c>
      <c r="B30" s="138" t="s">
        <v>409</v>
      </c>
      <c r="C30" s="228">
        <v>1</v>
      </c>
      <c r="D30" s="228">
        <v>7000</v>
      </c>
      <c r="E30" s="101"/>
      <c r="F30" s="228">
        <f t="shared" si="2"/>
        <v>0</v>
      </c>
      <c r="G30" s="228">
        <f t="shared" si="3"/>
        <v>0</v>
      </c>
    </row>
    <row r="31" spans="1:7" ht="18" x14ac:dyDescent="0.2">
      <c r="A31" s="226">
        <v>13</v>
      </c>
      <c r="B31" s="138" t="s">
        <v>410</v>
      </c>
      <c r="C31" s="228">
        <v>3</v>
      </c>
      <c r="D31" s="228">
        <v>150</v>
      </c>
      <c r="E31" s="101"/>
      <c r="F31" s="228">
        <f t="shared" si="2"/>
        <v>0</v>
      </c>
      <c r="G31" s="228">
        <f t="shared" si="3"/>
        <v>0</v>
      </c>
    </row>
    <row r="32" spans="1:7" ht="18" x14ac:dyDescent="0.2">
      <c r="A32" s="226">
        <v>14</v>
      </c>
      <c r="B32" s="138" t="s">
        <v>411</v>
      </c>
      <c r="C32" s="228">
        <v>1</v>
      </c>
      <c r="D32" s="228">
        <v>800</v>
      </c>
      <c r="E32" s="101"/>
      <c r="F32" s="228">
        <f t="shared" si="2"/>
        <v>0</v>
      </c>
      <c r="G32" s="228">
        <f t="shared" si="3"/>
        <v>0</v>
      </c>
    </row>
    <row r="33" spans="1:7" ht="18" x14ac:dyDescent="0.2">
      <c r="A33" s="226">
        <v>15</v>
      </c>
      <c r="B33" s="138" t="s">
        <v>412</v>
      </c>
      <c r="C33" s="228">
        <v>1</v>
      </c>
      <c r="D33" s="228">
        <v>650</v>
      </c>
      <c r="E33" s="101"/>
      <c r="F33" s="228">
        <f t="shared" si="2"/>
        <v>0</v>
      </c>
      <c r="G33" s="228">
        <f t="shared" si="3"/>
        <v>0</v>
      </c>
    </row>
    <row r="34" spans="1:7" ht="18" x14ac:dyDescent="0.2">
      <c r="A34" s="226">
        <v>16</v>
      </c>
      <c r="B34" s="138" t="s">
        <v>413</v>
      </c>
      <c r="C34" s="228">
        <v>1</v>
      </c>
      <c r="D34" s="228">
        <v>2500</v>
      </c>
      <c r="E34" s="101"/>
      <c r="F34" s="228">
        <f t="shared" si="2"/>
        <v>0</v>
      </c>
      <c r="G34" s="228">
        <f t="shared" si="3"/>
        <v>0</v>
      </c>
    </row>
    <row r="35" spans="1:7" ht="18" x14ac:dyDescent="0.2">
      <c r="A35" s="226">
        <v>17</v>
      </c>
      <c r="B35" s="138" t="s">
        <v>414</v>
      </c>
      <c r="C35" s="228">
        <v>1</v>
      </c>
      <c r="D35" s="228">
        <v>1000</v>
      </c>
      <c r="E35" s="101"/>
      <c r="F35" s="228">
        <f t="shared" si="2"/>
        <v>0</v>
      </c>
      <c r="G35" s="228">
        <f t="shared" si="3"/>
        <v>0</v>
      </c>
    </row>
    <row r="36" spans="1:7" ht="18" x14ac:dyDescent="0.2">
      <c r="A36" s="226">
        <v>18</v>
      </c>
      <c r="B36" s="138" t="s">
        <v>415</v>
      </c>
      <c r="C36" s="228">
        <v>1</v>
      </c>
      <c r="D36" s="228">
        <v>1300</v>
      </c>
      <c r="E36" s="101"/>
      <c r="F36" s="228">
        <f t="shared" si="2"/>
        <v>0</v>
      </c>
      <c r="G36" s="228">
        <f t="shared" si="3"/>
        <v>0</v>
      </c>
    </row>
    <row r="37" spans="1:7" ht="18" x14ac:dyDescent="0.2">
      <c r="A37" s="226">
        <v>19</v>
      </c>
      <c r="B37" s="138" t="s">
        <v>416</v>
      </c>
      <c r="C37" s="228">
        <v>1</v>
      </c>
      <c r="D37" s="228">
        <v>500</v>
      </c>
      <c r="E37" s="101"/>
      <c r="F37" s="228">
        <f t="shared" si="2"/>
        <v>0</v>
      </c>
      <c r="G37" s="228">
        <f t="shared" si="3"/>
        <v>0</v>
      </c>
    </row>
    <row r="38" spans="1:7" ht="36" x14ac:dyDescent="0.2">
      <c r="A38" s="226">
        <v>20</v>
      </c>
      <c r="B38" s="138" t="s">
        <v>417</v>
      </c>
      <c r="C38" s="228">
        <v>1</v>
      </c>
      <c r="D38" s="228">
        <v>1000</v>
      </c>
      <c r="E38" s="101"/>
      <c r="F38" s="228">
        <f t="shared" si="2"/>
        <v>0</v>
      </c>
      <c r="G38" s="228">
        <f t="shared" si="3"/>
        <v>0</v>
      </c>
    </row>
    <row r="39" spans="1:7" ht="18" x14ac:dyDescent="0.2">
      <c r="A39" s="226">
        <v>21</v>
      </c>
      <c r="B39" s="138" t="s">
        <v>418</v>
      </c>
      <c r="C39" s="228">
        <v>1</v>
      </c>
      <c r="D39" s="228">
        <v>1500</v>
      </c>
      <c r="E39" s="101"/>
      <c r="F39" s="228">
        <f t="shared" si="2"/>
        <v>0</v>
      </c>
      <c r="G39" s="228">
        <f t="shared" si="3"/>
        <v>0</v>
      </c>
    </row>
    <row r="40" spans="1:7" ht="36" x14ac:dyDescent="0.2">
      <c r="A40" s="226">
        <v>22</v>
      </c>
      <c r="B40" s="138" t="s">
        <v>419</v>
      </c>
      <c r="C40" s="228">
        <v>1</v>
      </c>
      <c r="D40" s="228">
        <v>3000</v>
      </c>
      <c r="E40" s="101"/>
      <c r="F40" s="228">
        <f t="shared" si="2"/>
        <v>0</v>
      </c>
      <c r="G40" s="228">
        <f t="shared" si="3"/>
        <v>0</v>
      </c>
    </row>
    <row r="41" spans="1:7" ht="36" x14ac:dyDescent="0.2">
      <c r="A41" s="226">
        <v>23</v>
      </c>
      <c r="B41" s="138" t="s">
        <v>420</v>
      </c>
      <c r="C41" s="228">
        <v>1</v>
      </c>
      <c r="D41" s="228">
        <v>2000</v>
      </c>
      <c r="E41" s="101"/>
      <c r="F41" s="228">
        <f t="shared" si="2"/>
        <v>0</v>
      </c>
      <c r="G41" s="228">
        <f t="shared" si="3"/>
        <v>0</v>
      </c>
    </row>
    <row r="42" spans="1:7" ht="72" x14ac:dyDescent="0.2">
      <c r="A42" s="226">
        <v>24</v>
      </c>
      <c r="B42" s="138" t="s">
        <v>421</v>
      </c>
      <c r="C42" s="228">
        <v>1</v>
      </c>
      <c r="D42" s="228">
        <v>3000</v>
      </c>
      <c r="E42" s="101"/>
      <c r="F42" s="228">
        <f t="shared" si="2"/>
        <v>0</v>
      </c>
      <c r="G42" s="228">
        <f t="shared" si="3"/>
        <v>0</v>
      </c>
    </row>
    <row r="43" spans="1:7" ht="18" x14ac:dyDescent="0.2">
      <c r="A43" s="226">
        <v>25</v>
      </c>
      <c r="B43" s="138" t="s">
        <v>422</v>
      </c>
      <c r="C43" s="228">
        <v>1</v>
      </c>
      <c r="D43" s="228">
        <v>1000</v>
      </c>
      <c r="E43" s="101"/>
      <c r="F43" s="228">
        <f t="shared" si="2"/>
        <v>0</v>
      </c>
      <c r="G43" s="228">
        <f t="shared" si="3"/>
        <v>0</v>
      </c>
    </row>
    <row r="44" spans="1:7" ht="15.75" x14ac:dyDescent="0.2">
      <c r="A44" s="226">
        <v>26</v>
      </c>
      <c r="B44" s="240" t="s">
        <v>423</v>
      </c>
      <c r="C44" s="240"/>
      <c r="D44" s="240"/>
      <c r="E44" s="241"/>
      <c r="F44" s="240"/>
      <c r="G44" s="227"/>
    </row>
    <row r="45" spans="1:7" ht="18" x14ac:dyDescent="0.2">
      <c r="A45" s="226">
        <v>27</v>
      </c>
      <c r="B45" s="138" t="s">
        <v>424</v>
      </c>
      <c r="C45" s="228">
        <v>1</v>
      </c>
      <c r="D45" s="228">
        <v>3000</v>
      </c>
      <c r="E45" s="101"/>
      <c r="F45" s="228">
        <f t="shared" ref="F45:F67" si="4">E45*D45</f>
        <v>0</v>
      </c>
      <c r="G45" s="228">
        <f t="shared" ref="G45:G67" si="5">F45</f>
        <v>0</v>
      </c>
    </row>
    <row r="46" spans="1:7" ht="18" x14ac:dyDescent="0.2">
      <c r="A46" s="226">
        <v>28</v>
      </c>
      <c r="B46" s="138" t="s">
        <v>425</v>
      </c>
      <c r="C46" s="228">
        <v>1</v>
      </c>
      <c r="D46" s="228">
        <v>5200</v>
      </c>
      <c r="E46" s="101"/>
      <c r="F46" s="228">
        <f t="shared" si="4"/>
        <v>0</v>
      </c>
      <c r="G46" s="228">
        <f t="shared" si="5"/>
        <v>0</v>
      </c>
    </row>
    <row r="47" spans="1:7" ht="18" x14ac:dyDescent="0.2">
      <c r="A47" s="226">
        <v>29</v>
      </c>
      <c r="B47" s="138" t="s">
        <v>426</v>
      </c>
      <c r="C47" s="228">
        <v>1</v>
      </c>
      <c r="D47" s="228">
        <v>1700</v>
      </c>
      <c r="E47" s="101"/>
      <c r="F47" s="228">
        <f t="shared" si="4"/>
        <v>0</v>
      </c>
      <c r="G47" s="228">
        <f t="shared" si="5"/>
        <v>0</v>
      </c>
    </row>
    <row r="48" spans="1:7" ht="18" x14ac:dyDescent="0.2">
      <c r="A48" s="226">
        <v>30</v>
      </c>
      <c r="B48" s="138" t="s">
        <v>427</v>
      </c>
      <c r="C48" s="228">
        <v>1</v>
      </c>
      <c r="D48" s="228">
        <v>250</v>
      </c>
      <c r="E48" s="101"/>
      <c r="F48" s="228">
        <f t="shared" si="4"/>
        <v>0</v>
      </c>
      <c r="G48" s="228">
        <f t="shared" si="5"/>
        <v>0</v>
      </c>
    </row>
    <row r="49" spans="1:7" ht="18" x14ac:dyDescent="0.2">
      <c r="A49" s="226">
        <v>31</v>
      </c>
      <c r="B49" s="138" t="s">
        <v>428</v>
      </c>
      <c r="C49" s="228">
        <v>1</v>
      </c>
      <c r="D49" s="228">
        <v>100</v>
      </c>
      <c r="E49" s="101"/>
      <c r="F49" s="228">
        <f t="shared" si="4"/>
        <v>0</v>
      </c>
      <c r="G49" s="228">
        <f t="shared" si="5"/>
        <v>0</v>
      </c>
    </row>
    <row r="50" spans="1:7" ht="18" x14ac:dyDescent="0.2">
      <c r="A50" s="226">
        <v>32</v>
      </c>
      <c r="B50" s="138" t="s">
        <v>429</v>
      </c>
      <c r="C50" s="228">
        <v>3</v>
      </c>
      <c r="D50" s="228">
        <v>1500</v>
      </c>
      <c r="E50" s="101"/>
      <c r="F50" s="228">
        <f t="shared" si="4"/>
        <v>0</v>
      </c>
      <c r="G50" s="228">
        <f t="shared" si="5"/>
        <v>0</v>
      </c>
    </row>
    <row r="51" spans="1:7" ht="18" x14ac:dyDescent="0.2">
      <c r="A51" s="226">
        <v>33</v>
      </c>
      <c r="B51" s="138" t="s">
        <v>430</v>
      </c>
      <c r="C51" s="228">
        <v>3</v>
      </c>
      <c r="D51" s="228">
        <v>1100</v>
      </c>
      <c r="E51" s="101"/>
      <c r="F51" s="228">
        <f t="shared" si="4"/>
        <v>0</v>
      </c>
      <c r="G51" s="228">
        <f t="shared" si="5"/>
        <v>0</v>
      </c>
    </row>
    <row r="52" spans="1:7" ht="18" x14ac:dyDescent="0.2">
      <c r="A52" s="226">
        <v>34</v>
      </c>
      <c r="B52" s="138" t="s">
        <v>431</v>
      </c>
      <c r="C52" s="228">
        <v>3</v>
      </c>
      <c r="D52" s="228">
        <v>450</v>
      </c>
      <c r="E52" s="101"/>
      <c r="F52" s="228">
        <f t="shared" si="4"/>
        <v>0</v>
      </c>
      <c r="G52" s="228">
        <f t="shared" si="5"/>
        <v>0</v>
      </c>
    </row>
    <row r="53" spans="1:7" ht="18" x14ac:dyDescent="0.2">
      <c r="A53" s="226">
        <v>35</v>
      </c>
      <c r="B53" s="138" t="s">
        <v>432</v>
      </c>
      <c r="C53" s="228">
        <v>3</v>
      </c>
      <c r="D53" s="228">
        <v>120</v>
      </c>
      <c r="E53" s="101"/>
      <c r="F53" s="228">
        <f t="shared" si="4"/>
        <v>0</v>
      </c>
      <c r="G53" s="228">
        <f t="shared" si="5"/>
        <v>0</v>
      </c>
    </row>
    <row r="54" spans="1:7" ht="18" x14ac:dyDescent="0.2">
      <c r="A54" s="226">
        <v>36</v>
      </c>
      <c r="B54" s="138" t="s">
        <v>433</v>
      </c>
      <c r="C54" s="228">
        <v>1</v>
      </c>
      <c r="D54" s="228">
        <v>900</v>
      </c>
      <c r="E54" s="101"/>
      <c r="F54" s="228">
        <f t="shared" si="4"/>
        <v>0</v>
      </c>
      <c r="G54" s="228">
        <f t="shared" si="5"/>
        <v>0</v>
      </c>
    </row>
    <row r="55" spans="1:7" ht="18" x14ac:dyDescent="0.2">
      <c r="A55" s="226">
        <v>37</v>
      </c>
      <c r="B55" s="138" t="s">
        <v>434</v>
      </c>
      <c r="C55" s="228">
        <v>1</v>
      </c>
      <c r="D55" s="228">
        <v>2000</v>
      </c>
      <c r="E55" s="101"/>
      <c r="F55" s="228">
        <f t="shared" si="4"/>
        <v>0</v>
      </c>
      <c r="G55" s="228">
        <f t="shared" si="5"/>
        <v>0</v>
      </c>
    </row>
    <row r="56" spans="1:7" ht="18" x14ac:dyDescent="0.2">
      <c r="A56" s="226">
        <v>38</v>
      </c>
      <c r="B56" s="138" t="s">
        <v>435</v>
      </c>
      <c r="C56" s="228">
        <v>1</v>
      </c>
      <c r="D56" s="228">
        <v>3800</v>
      </c>
      <c r="E56" s="101"/>
      <c r="F56" s="228">
        <f t="shared" si="4"/>
        <v>0</v>
      </c>
      <c r="G56" s="228">
        <f t="shared" si="5"/>
        <v>0</v>
      </c>
    </row>
    <row r="57" spans="1:7" ht="18" x14ac:dyDescent="0.2">
      <c r="A57" s="226">
        <v>39</v>
      </c>
      <c r="B57" s="138" t="s">
        <v>436</v>
      </c>
      <c r="C57" s="228">
        <v>1</v>
      </c>
      <c r="D57" s="228">
        <v>2500</v>
      </c>
      <c r="E57" s="101"/>
      <c r="F57" s="228">
        <f t="shared" si="4"/>
        <v>0</v>
      </c>
      <c r="G57" s="228">
        <f t="shared" si="5"/>
        <v>0</v>
      </c>
    </row>
    <row r="58" spans="1:7" ht="18" x14ac:dyDescent="0.2">
      <c r="A58" s="226">
        <v>40</v>
      </c>
      <c r="B58" s="138" t="s">
        <v>437</v>
      </c>
      <c r="C58" s="228">
        <v>1</v>
      </c>
      <c r="D58" s="228">
        <v>1200</v>
      </c>
      <c r="E58" s="101"/>
      <c r="F58" s="228">
        <f t="shared" si="4"/>
        <v>0</v>
      </c>
      <c r="G58" s="228">
        <f t="shared" si="5"/>
        <v>0</v>
      </c>
    </row>
    <row r="59" spans="1:7" ht="18" x14ac:dyDescent="0.2">
      <c r="A59" s="226">
        <v>41</v>
      </c>
      <c r="B59" s="138" t="s">
        <v>438</v>
      </c>
      <c r="C59" s="228">
        <v>1</v>
      </c>
      <c r="D59" s="228">
        <v>4500</v>
      </c>
      <c r="E59" s="101"/>
      <c r="F59" s="228">
        <f t="shared" si="4"/>
        <v>0</v>
      </c>
      <c r="G59" s="228">
        <f t="shared" si="5"/>
        <v>0</v>
      </c>
    </row>
    <row r="60" spans="1:7" ht="18" x14ac:dyDescent="0.2">
      <c r="A60" s="226">
        <v>42</v>
      </c>
      <c r="B60" s="138" t="s">
        <v>439</v>
      </c>
      <c r="C60" s="228">
        <v>1</v>
      </c>
      <c r="D60" s="228">
        <v>5000</v>
      </c>
      <c r="E60" s="101"/>
      <c r="F60" s="228">
        <f t="shared" si="4"/>
        <v>0</v>
      </c>
      <c r="G60" s="228">
        <f t="shared" si="5"/>
        <v>0</v>
      </c>
    </row>
    <row r="61" spans="1:7" ht="18" x14ac:dyDescent="0.2">
      <c r="A61" s="226">
        <v>43</v>
      </c>
      <c r="B61" s="138" t="s">
        <v>440</v>
      </c>
      <c r="C61" s="228">
        <v>2</v>
      </c>
      <c r="D61" s="228">
        <v>1400</v>
      </c>
      <c r="E61" s="101"/>
      <c r="F61" s="228">
        <f t="shared" si="4"/>
        <v>0</v>
      </c>
      <c r="G61" s="228">
        <f t="shared" si="5"/>
        <v>0</v>
      </c>
    </row>
    <row r="62" spans="1:7" ht="18" x14ac:dyDescent="0.2">
      <c r="A62" s="226">
        <v>44</v>
      </c>
      <c r="B62" s="229" t="s">
        <v>441</v>
      </c>
      <c r="C62" s="228">
        <v>2</v>
      </c>
      <c r="D62" s="228">
        <v>265</v>
      </c>
      <c r="E62" s="101"/>
      <c r="F62" s="228">
        <f t="shared" si="4"/>
        <v>0</v>
      </c>
      <c r="G62" s="228">
        <f t="shared" si="5"/>
        <v>0</v>
      </c>
    </row>
    <row r="63" spans="1:7" ht="18" x14ac:dyDescent="0.2">
      <c r="A63" s="226">
        <v>45</v>
      </c>
      <c r="B63" s="229" t="s">
        <v>442</v>
      </c>
      <c r="C63" s="228">
        <v>2</v>
      </c>
      <c r="D63" s="228">
        <v>265</v>
      </c>
      <c r="E63" s="101"/>
      <c r="F63" s="228">
        <f t="shared" si="4"/>
        <v>0</v>
      </c>
      <c r="G63" s="228">
        <f t="shared" si="5"/>
        <v>0</v>
      </c>
    </row>
    <row r="64" spans="1:7" ht="18" x14ac:dyDescent="0.2">
      <c r="A64" s="226">
        <v>46</v>
      </c>
      <c r="B64" s="229" t="s">
        <v>443</v>
      </c>
      <c r="C64" s="228">
        <v>1</v>
      </c>
      <c r="D64" s="228">
        <v>2000</v>
      </c>
      <c r="E64" s="101"/>
      <c r="F64" s="228">
        <f t="shared" si="4"/>
        <v>0</v>
      </c>
      <c r="G64" s="228">
        <f t="shared" si="5"/>
        <v>0</v>
      </c>
    </row>
    <row r="65" spans="1:8" ht="18.75" thickBot="1" x14ac:dyDescent="0.25">
      <c r="A65" s="226">
        <v>47</v>
      </c>
      <c r="B65" s="230" t="s">
        <v>444</v>
      </c>
      <c r="C65" s="228">
        <v>1</v>
      </c>
      <c r="D65" s="228">
        <v>4000</v>
      </c>
      <c r="E65" s="101"/>
      <c r="F65" s="228">
        <f t="shared" si="4"/>
        <v>0</v>
      </c>
      <c r="G65" s="228">
        <f t="shared" si="5"/>
        <v>0</v>
      </c>
    </row>
    <row r="66" spans="1:8" s="236" customFormat="1" ht="57.75" thickBot="1" x14ac:dyDescent="0.25">
      <c r="A66" s="231">
        <v>48</v>
      </c>
      <c r="B66" s="232" t="s">
        <v>445</v>
      </c>
      <c r="C66" s="233">
        <v>1</v>
      </c>
      <c r="D66" s="228">
        <v>45000</v>
      </c>
      <c r="E66" s="101"/>
      <c r="F66" s="228">
        <f t="shared" si="4"/>
        <v>0</v>
      </c>
      <c r="G66" s="234">
        <f t="shared" si="5"/>
        <v>0</v>
      </c>
      <c r="H66" s="235" t="s">
        <v>446</v>
      </c>
    </row>
    <row r="67" spans="1:8" ht="18" x14ac:dyDescent="0.2">
      <c r="A67" s="226">
        <v>49</v>
      </c>
      <c r="B67" s="237" t="s">
        <v>447</v>
      </c>
      <c r="C67" s="228">
        <v>5</v>
      </c>
      <c r="D67" s="228">
        <v>150</v>
      </c>
      <c r="E67" s="101"/>
      <c r="F67" s="228">
        <f t="shared" si="4"/>
        <v>0</v>
      </c>
      <c r="G67" s="228">
        <f t="shared" si="5"/>
        <v>0</v>
      </c>
    </row>
    <row r="68" spans="1:8" ht="15.75" x14ac:dyDescent="0.2">
      <c r="A68" s="226">
        <v>50</v>
      </c>
      <c r="B68" s="240" t="s">
        <v>448</v>
      </c>
      <c r="C68" s="240"/>
      <c r="D68" s="240"/>
      <c r="E68" s="241"/>
      <c r="F68" s="240"/>
      <c r="G68" s="227"/>
    </row>
    <row r="69" spans="1:8" ht="18" x14ac:dyDescent="0.2">
      <c r="A69" s="226">
        <v>51</v>
      </c>
      <c r="B69" s="138" t="s">
        <v>449</v>
      </c>
      <c r="C69" s="228">
        <v>1</v>
      </c>
      <c r="D69" s="228">
        <v>450</v>
      </c>
      <c r="E69" s="101"/>
      <c r="F69" s="228">
        <f t="shared" ref="F69:F75" si="6">E69*D69</f>
        <v>0</v>
      </c>
      <c r="G69" s="228">
        <f t="shared" ref="G69:G75" si="7">F69</f>
        <v>0</v>
      </c>
    </row>
    <row r="70" spans="1:8" ht="18" x14ac:dyDescent="0.2">
      <c r="A70" s="226">
        <v>52</v>
      </c>
      <c r="B70" s="138" t="s">
        <v>450</v>
      </c>
      <c r="C70" s="228">
        <v>1</v>
      </c>
      <c r="D70" s="228">
        <v>500</v>
      </c>
      <c r="E70" s="101"/>
      <c r="F70" s="228">
        <f t="shared" si="6"/>
        <v>0</v>
      </c>
      <c r="G70" s="228">
        <f t="shared" si="7"/>
        <v>0</v>
      </c>
    </row>
    <row r="71" spans="1:8" ht="18" x14ac:dyDescent="0.2">
      <c r="A71" s="226">
        <v>53</v>
      </c>
      <c r="B71" s="138" t="s">
        <v>451</v>
      </c>
      <c r="C71" s="228">
        <v>1</v>
      </c>
      <c r="D71" s="228">
        <v>3500</v>
      </c>
      <c r="E71" s="101"/>
      <c r="F71" s="228">
        <f t="shared" si="6"/>
        <v>0</v>
      </c>
      <c r="G71" s="228">
        <f t="shared" si="7"/>
        <v>0</v>
      </c>
    </row>
    <row r="72" spans="1:8" ht="18" x14ac:dyDescent="0.2">
      <c r="A72" s="226">
        <v>54</v>
      </c>
      <c r="B72" s="138" t="s">
        <v>452</v>
      </c>
      <c r="C72" s="228">
        <v>1</v>
      </c>
      <c r="D72" s="228">
        <v>450</v>
      </c>
      <c r="E72" s="101"/>
      <c r="F72" s="228">
        <f t="shared" si="6"/>
        <v>0</v>
      </c>
      <c r="G72" s="228">
        <f t="shared" si="7"/>
        <v>0</v>
      </c>
    </row>
    <row r="73" spans="1:8" ht="18" x14ac:dyDescent="0.2">
      <c r="A73" s="226">
        <v>55</v>
      </c>
      <c r="B73" s="138" t="s">
        <v>453</v>
      </c>
      <c r="C73" s="228">
        <v>1</v>
      </c>
      <c r="D73" s="228">
        <v>12000</v>
      </c>
      <c r="E73" s="101"/>
      <c r="F73" s="228">
        <f t="shared" si="6"/>
        <v>0</v>
      </c>
      <c r="G73" s="228">
        <f t="shared" si="7"/>
        <v>0</v>
      </c>
    </row>
    <row r="74" spans="1:8" ht="18" x14ac:dyDescent="0.2">
      <c r="A74" s="226">
        <v>56</v>
      </c>
      <c r="B74" s="138" t="s">
        <v>454</v>
      </c>
      <c r="C74" s="228">
        <v>1</v>
      </c>
      <c r="D74" s="228">
        <v>1690</v>
      </c>
      <c r="E74" s="101"/>
      <c r="F74" s="228">
        <f t="shared" si="6"/>
        <v>0</v>
      </c>
      <c r="G74" s="228">
        <f t="shared" si="7"/>
        <v>0</v>
      </c>
    </row>
    <row r="75" spans="1:8" ht="18" x14ac:dyDescent="0.2">
      <c r="A75" s="226">
        <v>57</v>
      </c>
      <c r="B75" s="138" t="s">
        <v>455</v>
      </c>
      <c r="C75" s="228">
        <v>1</v>
      </c>
      <c r="D75" s="228">
        <v>7500</v>
      </c>
      <c r="E75" s="101"/>
      <c r="F75" s="228">
        <f t="shared" si="6"/>
        <v>0</v>
      </c>
      <c r="G75" s="228">
        <f t="shared" si="7"/>
        <v>0</v>
      </c>
    </row>
    <row r="76" spans="1:8" ht="15.75" x14ac:dyDescent="0.2">
      <c r="A76" s="226">
        <v>58</v>
      </c>
      <c r="B76" s="240" t="s">
        <v>456</v>
      </c>
      <c r="C76" s="240"/>
      <c r="D76" s="240"/>
      <c r="E76" s="241"/>
      <c r="F76" s="240"/>
      <c r="G76" s="227"/>
    </row>
    <row r="77" spans="1:8" ht="18" x14ac:dyDescent="0.2">
      <c r="A77" s="226">
        <v>59</v>
      </c>
      <c r="B77" s="138" t="s">
        <v>457</v>
      </c>
      <c r="C77" s="228">
        <v>1</v>
      </c>
      <c r="D77" s="228">
        <v>8500</v>
      </c>
      <c r="E77" s="101"/>
      <c r="F77" s="228">
        <f t="shared" ref="F77:F87" si="8">E77*D77</f>
        <v>0</v>
      </c>
      <c r="G77" s="228">
        <f t="shared" ref="G77:G87" si="9">F77</f>
        <v>0</v>
      </c>
    </row>
    <row r="78" spans="1:8" ht="18" x14ac:dyDescent="0.2">
      <c r="A78" s="226">
        <v>60</v>
      </c>
      <c r="B78" s="138" t="s">
        <v>458</v>
      </c>
      <c r="C78" s="228">
        <v>1</v>
      </c>
      <c r="D78" s="228">
        <v>10000</v>
      </c>
      <c r="E78" s="101"/>
      <c r="F78" s="228">
        <f t="shared" si="8"/>
        <v>0</v>
      </c>
      <c r="G78" s="228">
        <f t="shared" si="9"/>
        <v>0</v>
      </c>
    </row>
    <row r="79" spans="1:8" ht="18" x14ac:dyDescent="0.2">
      <c r="A79" s="226">
        <v>61</v>
      </c>
      <c r="B79" s="138" t="s">
        <v>459</v>
      </c>
      <c r="C79" s="228">
        <v>1</v>
      </c>
      <c r="D79" s="228">
        <v>500</v>
      </c>
      <c r="E79" s="101"/>
      <c r="F79" s="228">
        <f t="shared" si="8"/>
        <v>0</v>
      </c>
      <c r="G79" s="228">
        <f t="shared" si="9"/>
        <v>0</v>
      </c>
    </row>
    <row r="80" spans="1:8" ht="18" x14ac:dyDescent="0.2">
      <c r="A80" s="226">
        <v>62</v>
      </c>
      <c r="B80" s="138" t="s">
        <v>460</v>
      </c>
      <c r="C80" s="228">
        <v>1</v>
      </c>
      <c r="D80" s="228">
        <v>8500</v>
      </c>
      <c r="E80" s="101"/>
      <c r="F80" s="228">
        <f t="shared" si="8"/>
        <v>0</v>
      </c>
      <c r="G80" s="228">
        <f t="shared" si="9"/>
        <v>0</v>
      </c>
    </row>
    <row r="81" spans="1:7" ht="18" x14ac:dyDescent="0.2">
      <c r="A81" s="226">
        <v>63</v>
      </c>
      <c r="B81" s="138" t="s">
        <v>461</v>
      </c>
      <c r="C81" s="228">
        <v>1</v>
      </c>
      <c r="D81" s="228">
        <v>10000</v>
      </c>
      <c r="E81" s="101"/>
      <c r="F81" s="228">
        <f t="shared" si="8"/>
        <v>0</v>
      </c>
      <c r="G81" s="228">
        <f t="shared" si="9"/>
        <v>0</v>
      </c>
    </row>
    <row r="82" spans="1:7" ht="18" x14ac:dyDescent="0.2">
      <c r="A82" s="226">
        <v>64</v>
      </c>
      <c r="B82" s="138" t="s">
        <v>462</v>
      </c>
      <c r="C82" s="228">
        <v>1</v>
      </c>
      <c r="D82" s="228">
        <v>6500</v>
      </c>
      <c r="E82" s="101"/>
      <c r="F82" s="228">
        <f t="shared" si="8"/>
        <v>0</v>
      </c>
      <c r="G82" s="228">
        <f t="shared" si="9"/>
        <v>0</v>
      </c>
    </row>
    <row r="83" spans="1:7" ht="18" x14ac:dyDescent="0.2">
      <c r="A83" s="226">
        <v>65</v>
      </c>
      <c r="B83" s="138" t="s">
        <v>463</v>
      </c>
      <c r="C83" s="228">
        <v>1</v>
      </c>
      <c r="D83" s="228">
        <v>200</v>
      </c>
      <c r="E83" s="101"/>
      <c r="F83" s="228">
        <f t="shared" si="8"/>
        <v>0</v>
      </c>
      <c r="G83" s="228">
        <f t="shared" si="9"/>
        <v>0</v>
      </c>
    </row>
    <row r="84" spans="1:7" ht="18" x14ac:dyDescent="0.2">
      <c r="A84" s="226">
        <v>66</v>
      </c>
      <c r="B84" s="138" t="s">
        <v>464</v>
      </c>
      <c r="C84" s="228">
        <v>8</v>
      </c>
      <c r="D84" s="228">
        <v>250</v>
      </c>
      <c r="E84" s="101"/>
      <c r="F84" s="228">
        <f t="shared" si="8"/>
        <v>0</v>
      </c>
      <c r="G84" s="228">
        <f t="shared" si="9"/>
        <v>0</v>
      </c>
    </row>
    <row r="85" spans="1:7" ht="18" x14ac:dyDescent="0.2">
      <c r="A85" s="226">
        <v>67</v>
      </c>
      <c r="B85" s="138" t="s">
        <v>465</v>
      </c>
      <c r="C85" s="228">
        <v>1</v>
      </c>
      <c r="D85" s="228">
        <v>2500</v>
      </c>
      <c r="E85" s="101"/>
      <c r="F85" s="228">
        <f t="shared" si="8"/>
        <v>0</v>
      </c>
      <c r="G85" s="228">
        <f t="shared" si="9"/>
        <v>0</v>
      </c>
    </row>
    <row r="86" spans="1:7" ht="18" x14ac:dyDescent="0.2">
      <c r="A86" s="226">
        <v>68</v>
      </c>
      <c r="B86" s="138" t="s">
        <v>466</v>
      </c>
      <c r="C86" s="228">
        <v>1</v>
      </c>
      <c r="D86" s="228">
        <v>2000</v>
      </c>
      <c r="E86" s="101"/>
      <c r="F86" s="228">
        <f t="shared" si="8"/>
        <v>0</v>
      </c>
      <c r="G86" s="228">
        <f t="shared" si="9"/>
        <v>0</v>
      </c>
    </row>
    <row r="87" spans="1:7" ht="18" x14ac:dyDescent="0.2">
      <c r="A87" s="226">
        <v>69</v>
      </c>
      <c r="B87" s="138" t="s">
        <v>467</v>
      </c>
      <c r="C87" s="228">
        <v>1</v>
      </c>
      <c r="D87" s="228">
        <v>5000</v>
      </c>
      <c r="E87" s="101"/>
      <c r="F87" s="228">
        <f t="shared" si="8"/>
        <v>0</v>
      </c>
      <c r="G87" s="228">
        <f t="shared" si="9"/>
        <v>0</v>
      </c>
    </row>
    <row r="88" spans="1:7" ht="15.75" x14ac:dyDescent="0.2">
      <c r="A88" s="226">
        <v>70</v>
      </c>
      <c r="B88" s="240" t="s">
        <v>468</v>
      </c>
      <c r="C88" s="240"/>
      <c r="D88" s="240"/>
      <c r="E88" s="241"/>
      <c r="F88" s="240"/>
      <c r="G88" s="227"/>
    </row>
    <row r="89" spans="1:7" ht="18" x14ac:dyDescent="0.2">
      <c r="A89" s="226">
        <v>71</v>
      </c>
      <c r="B89" s="138" t="s">
        <v>469</v>
      </c>
      <c r="C89" s="228">
        <v>1</v>
      </c>
      <c r="D89" s="228">
        <v>450</v>
      </c>
      <c r="E89" s="101"/>
      <c r="F89" s="228">
        <f t="shared" ref="F89:F95" si="10">E89*D89</f>
        <v>0</v>
      </c>
      <c r="G89" s="228">
        <f t="shared" ref="G89:G95" si="11">F89</f>
        <v>0</v>
      </c>
    </row>
    <row r="90" spans="1:7" ht="18" x14ac:dyDescent="0.2">
      <c r="A90" s="226">
        <v>72</v>
      </c>
      <c r="B90" s="138" t="s">
        <v>470</v>
      </c>
      <c r="C90" s="228">
        <v>1</v>
      </c>
      <c r="D90" s="228">
        <v>3000</v>
      </c>
      <c r="E90" s="101"/>
      <c r="F90" s="228">
        <f t="shared" si="10"/>
        <v>0</v>
      </c>
      <c r="G90" s="228">
        <f t="shared" si="11"/>
        <v>0</v>
      </c>
    </row>
    <row r="91" spans="1:7" ht="18" x14ac:dyDescent="0.2">
      <c r="A91" s="226">
        <v>73</v>
      </c>
      <c r="B91" s="138" t="s">
        <v>471</v>
      </c>
      <c r="C91" s="228">
        <v>1</v>
      </c>
      <c r="D91" s="228">
        <v>3500</v>
      </c>
      <c r="E91" s="101"/>
      <c r="F91" s="228">
        <f t="shared" si="10"/>
        <v>0</v>
      </c>
      <c r="G91" s="228">
        <f t="shared" si="11"/>
        <v>0</v>
      </c>
    </row>
    <row r="92" spans="1:7" ht="18" x14ac:dyDescent="0.2">
      <c r="A92" s="226">
        <v>74</v>
      </c>
      <c r="B92" s="138" t="s">
        <v>472</v>
      </c>
      <c r="C92" s="228">
        <v>1</v>
      </c>
      <c r="D92" s="228">
        <v>3500</v>
      </c>
      <c r="E92" s="101"/>
      <c r="F92" s="228">
        <f t="shared" si="10"/>
        <v>0</v>
      </c>
      <c r="G92" s="228">
        <f t="shared" si="11"/>
        <v>0</v>
      </c>
    </row>
    <row r="93" spans="1:7" ht="18" x14ac:dyDescent="0.2">
      <c r="A93" s="226">
        <v>75</v>
      </c>
      <c r="B93" s="138" t="s">
        <v>473</v>
      </c>
      <c r="C93" s="228">
        <v>1</v>
      </c>
      <c r="D93" s="228">
        <v>3500</v>
      </c>
      <c r="E93" s="101"/>
      <c r="F93" s="228">
        <f t="shared" si="10"/>
        <v>0</v>
      </c>
      <c r="G93" s="228">
        <f t="shared" si="11"/>
        <v>0</v>
      </c>
    </row>
    <row r="94" spans="1:7" ht="18" x14ac:dyDescent="0.2">
      <c r="A94" s="226">
        <v>76</v>
      </c>
      <c r="B94" s="138" t="s">
        <v>474</v>
      </c>
      <c r="C94" s="228">
        <v>1</v>
      </c>
      <c r="D94" s="228">
        <v>2000</v>
      </c>
      <c r="E94" s="101"/>
      <c r="F94" s="228">
        <f t="shared" si="10"/>
        <v>0</v>
      </c>
      <c r="G94" s="228">
        <f t="shared" si="11"/>
        <v>0</v>
      </c>
    </row>
    <row r="95" spans="1:7" ht="36" x14ac:dyDescent="0.2">
      <c r="A95" s="226">
        <v>77</v>
      </c>
      <c r="B95" s="138" t="s">
        <v>475</v>
      </c>
      <c r="C95" s="228">
        <v>1</v>
      </c>
      <c r="D95" s="228">
        <v>1200</v>
      </c>
      <c r="E95" s="101"/>
      <c r="F95" s="228">
        <f t="shared" si="10"/>
        <v>0</v>
      </c>
      <c r="G95" s="228">
        <f t="shared" si="11"/>
        <v>0</v>
      </c>
    </row>
    <row r="96" spans="1:7" ht="15.75" x14ac:dyDescent="0.2">
      <c r="A96" s="226">
        <v>78</v>
      </c>
      <c r="B96" s="240" t="s">
        <v>476</v>
      </c>
      <c r="C96" s="240"/>
      <c r="D96" s="240"/>
      <c r="E96" s="241"/>
      <c r="F96" s="240"/>
      <c r="G96" s="227"/>
    </row>
    <row r="97" spans="1:7" ht="18" x14ac:dyDescent="0.2">
      <c r="A97" s="226">
        <v>79</v>
      </c>
      <c r="B97" s="138" t="s">
        <v>477</v>
      </c>
      <c r="C97" s="228">
        <v>1</v>
      </c>
      <c r="D97" s="228">
        <v>2000</v>
      </c>
      <c r="E97" s="101"/>
      <c r="F97" s="228">
        <f t="shared" ref="F97:F102" si="12">E97*D97</f>
        <v>0</v>
      </c>
      <c r="G97" s="228">
        <f t="shared" ref="G97:G102" si="13">F97</f>
        <v>0</v>
      </c>
    </row>
    <row r="98" spans="1:7" ht="36" x14ac:dyDescent="0.2">
      <c r="A98" s="226">
        <v>80</v>
      </c>
      <c r="B98" s="138" t="s">
        <v>478</v>
      </c>
      <c r="C98" s="228">
        <v>1</v>
      </c>
      <c r="D98" s="228">
        <v>2500</v>
      </c>
      <c r="E98" s="101"/>
      <c r="F98" s="228">
        <f t="shared" si="12"/>
        <v>0</v>
      </c>
      <c r="G98" s="228">
        <f t="shared" si="13"/>
        <v>0</v>
      </c>
    </row>
    <row r="99" spans="1:7" ht="18" x14ac:dyDescent="0.2">
      <c r="A99" s="226">
        <v>81</v>
      </c>
      <c r="B99" s="138" t="s">
        <v>479</v>
      </c>
      <c r="C99" s="228">
        <v>4</v>
      </c>
      <c r="D99" s="228">
        <v>50</v>
      </c>
      <c r="E99" s="101"/>
      <c r="F99" s="228">
        <f t="shared" si="12"/>
        <v>0</v>
      </c>
      <c r="G99" s="228">
        <f t="shared" si="13"/>
        <v>0</v>
      </c>
    </row>
    <row r="100" spans="1:7" ht="18" x14ac:dyDescent="0.2">
      <c r="A100" s="226">
        <v>82</v>
      </c>
      <c r="B100" s="138" t="s">
        <v>480</v>
      </c>
      <c r="C100" s="228">
        <v>1</v>
      </c>
      <c r="D100" s="228">
        <v>900</v>
      </c>
      <c r="E100" s="101"/>
      <c r="F100" s="228">
        <f t="shared" si="12"/>
        <v>0</v>
      </c>
      <c r="G100" s="228">
        <f t="shared" si="13"/>
        <v>0</v>
      </c>
    </row>
    <row r="101" spans="1:7" ht="18" x14ac:dyDescent="0.2">
      <c r="A101" s="226">
        <v>83</v>
      </c>
      <c r="B101" s="138" t="s">
        <v>481</v>
      </c>
      <c r="C101" s="228">
        <v>1</v>
      </c>
      <c r="D101" s="228">
        <v>6500</v>
      </c>
      <c r="E101" s="101"/>
      <c r="F101" s="228">
        <f t="shared" si="12"/>
        <v>0</v>
      </c>
      <c r="G101" s="228">
        <f t="shared" si="13"/>
        <v>0</v>
      </c>
    </row>
    <row r="102" spans="1:7" ht="18" x14ac:dyDescent="0.2">
      <c r="A102" s="226">
        <v>84</v>
      </c>
      <c r="B102" s="138" t="s">
        <v>482</v>
      </c>
      <c r="C102" s="228">
        <v>1</v>
      </c>
      <c r="D102" s="228">
        <v>450</v>
      </c>
      <c r="E102" s="101"/>
      <c r="F102" s="228">
        <f t="shared" si="12"/>
        <v>0</v>
      </c>
      <c r="G102" s="228">
        <f t="shared" si="13"/>
        <v>0</v>
      </c>
    </row>
    <row r="103" spans="1:7" ht="15.75" x14ac:dyDescent="0.2">
      <c r="A103" s="226">
        <v>85</v>
      </c>
      <c r="B103" s="240" t="s">
        <v>483</v>
      </c>
      <c r="C103" s="240"/>
      <c r="D103" s="240"/>
      <c r="E103" s="241"/>
      <c r="F103" s="240"/>
      <c r="G103" s="227"/>
    </row>
    <row r="104" spans="1:7" ht="36" x14ac:dyDescent="0.2">
      <c r="A104" s="226">
        <v>86</v>
      </c>
      <c r="B104" s="138" t="s">
        <v>484</v>
      </c>
      <c r="C104" s="228">
        <v>1</v>
      </c>
      <c r="D104" s="228">
        <v>3000</v>
      </c>
      <c r="E104" s="101"/>
      <c r="F104" s="228">
        <f t="shared" ref="F104:F105" si="14">E104*D104</f>
        <v>0</v>
      </c>
      <c r="G104" s="228">
        <f t="shared" ref="G104:G105" si="15">F104</f>
        <v>0</v>
      </c>
    </row>
    <row r="105" spans="1:7" ht="18" x14ac:dyDescent="0.2">
      <c r="A105" s="226">
        <v>87</v>
      </c>
      <c r="B105" s="138" t="s">
        <v>485</v>
      </c>
      <c r="C105" s="228">
        <v>1</v>
      </c>
      <c r="D105" s="228">
        <v>1500</v>
      </c>
      <c r="E105" s="101"/>
      <c r="F105" s="228">
        <f t="shared" si="14"/>
        <v>0</v>
      </c>
      <c r="G105" s="228">
        <f t="shared" si="15"/>
        <v>0</v>
      </c>
    </row>
    <row r="106" spans="1:7" s="144" customFormat="1" ht="18.75" thickBot="1" x14ac:dyDescent="0.25">
      <c r="A106" s="172"/>
      <c r="B106" s="238" t="s">
        <v>48</v>
      </c>
      <c r="C106" s="172"/>
      <c r="D106" s="172"/>
      <c r="E106" s="172"/>
      <c r="F106" s="172">
        <f>SUM(F19:F105)</f>
        <v>0</v>
      </c>
      <c r="G106" s="172">
        <f>SUM(G19:G105)</f>
        <v>0</v>
      </c>
    </row>
    <row r="107" spans="1:7" ht="75.75" thickBot="1" x14ac:dyDescent="0.25">
      <c r="F107" s="131" t="s">
        <v>285</v>
      </c>
      <c r="G107" s="131" t="s">
        <v>286</v>
      </c>
    </row>
  </sheetData>
  <sheetProtection algorithmName="SHA-512" hashValue="hBmafSnjbnWLQYKEAZFOz3JQe5KMaUAUpPJcSPlcd1dczwMSpY16kTsC+o9P1KUekIjKqqUQU5ucUrbu9bmYDQ==" saltValue="fdnytMHqVFISRHqm9BTRbA==" spinCount="100000" sheet="1" objects="1" scenarios="1"/>
  <mergeCells count="9">
    <mergeCell ref="B11:F11"/>
    <mergeCell ref="B12:F12"/>
    <mergeCell ref="B13:F13"/>
    <mergeCell ref="A15:G15"/>
    <mergeCell ref="B5:F5"/>
    <mergeCell ref="B6:F6"/>
    <mergeCell ref="B7:F7"/>
    <mergeCell ref="B8:F8"/>
    <mergeCell ref="B10:F10"/>
  </mergeCells>
  <pageMargins left="0.70866141732283472" right="0.70866141732283472" top="0.74803149606299213" bottom="0.74803149606299213" header="0.31496062992125984" footer="0.31496062992125984"/>
  <pageSetup paperSize="9" scale="76" fitToHeight="0" orientation="portrait" verticalDpi="0" r:id="rId1"/>
  <headerFooter>
    <oddHeader>&amp;A</oddHeader>
    <oddFooter>עמוד &amp;P מתוך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pageSetUpPr fitToPage="1"/>
  </sheetPr>
  <dimension ref="A1:H46"/>
  <sheetViews>
    <sheetView rightToLeft="1" topLeftCell="A28" workbookViewId="0">
      <selection activeCell="G45" sqref="G45"/>
    </sheetView>
  </sheetViews>
  <sheetFormatPr defaultColWidth="9" defaultRowHeight="14.25" x14ac:dyDescent="0.2"/>
  <cols>
    <col min="1" max="1" width="10" style="246" customWidth="1"/>
    <col min="2" max="2" width="34.25" style="244" customWidth="1"/>
    <col min="3" max="3" width="6.875" style="244" customWidth="1"/>
    <col min="4" max="4" width="11.125" style="244" customWidth="1"/>
    <col min="5" max="5" width="8.625" style="244" customWidth="1"/>
    <col min="6" max="7" width="13.375" style="244" customWidth="1"/>
    <col min="8" max="16384" width="9" style="244"/>
  </cols>
  <sheetData>
    <row r="1" spans="1:8" s="133" customFormat="1" x14ac:dyDescent="0.2">
      <c r="A1" s="148"/>
      <c r="B1" s="148"/>
      <c r="C1" s="148"/>
    </row>
    <row r="2" spans="1:8" s="144" customFormat="1" ht="18" x14ac:dyDescent="0.2">
      <c r="A2" s="160"/>
      <c r="B2" s="156" t="s">
        <v>486</v>
      </c>
      <c r="C2" s="219"/>
      <c r="D2" s="220"/>
      <c r="H2" s="160"/>
    </row>
    <row r="3" spans="1:8" s="144" customFormat="1" ht="15.75" x14ac:dyDescent="0.2">
      <c r="A3" s="160"/>
      <c r="B3" s="221" t="s">
        <v>394</v>
      </c>
      <c r="C3" s="219"/>
      <c r="D3" s="220"/>
      <c r="H3" s="160"/>
    </row>
    <row r="4" spans="1:8" s="144" customFormat="1" ht="18" x14ac:dyDescent="0.2">
      <c r="A4" s="160"/>
      <c r="B4" s="174"/>
      <c r="C4" s="222"/>
      <c r="D4" s="223"/>
      <c r="E4" s="242"/>
      <c r="F4" s="242"/>
      <c r="G4" s="242"/>
      <c r="H4" s="160"/>
    </row>
    <row r="5" spans="1:8" s="144" customFormat="1" ht="30" customHeight="1" x14ac:dyDescent="0.2">
      <c r="A5" s="160" t="s">
        <v>245</v>
      </c>
      <c r="B5" s="406" t="s">
        <v>487</v>
      </c>
      <c r="C5" s="406"/>
      <c r="D5" s="406"/>
      <c r="E5" s="406"/>
      <c r="F5" s="406"/>
      <c r="G5" s="406"/>
      <c r="H5" s="160"/>
    </row>
    <row r="6" spans="1:8" s="144" customFormat="1" ht="30" customHeight="1" x14ac:dyDescent="0.2">
      <c r="A6" s="160" t="s">
        <v>247</v>
      </c>
      <c r="B6" s="406" t="s">
        <v>488</v>
      </c>
      <c r="C6" s="406"/>
      <c r="D6" s="406"/>
      <c r="E6" s="406"/>
      <c r="F6" s="406"/>
      <c r="G6" s="406"/>
      <c r="H6" s="160"/>
    </row>
    <row r="7" spans="1:8" s="144" customFormat="1" ht="30" customHeight="1" x14ac:dyDescent="0.2">
      <c r="A7" s="160" t="s">
        <v>250</v>
      </c>
      <c r="B7" s="406" t="s">
        <v>489</v>
      </c>
      <c r="C7" s="406"/>
      <c r="D7" s="406"/>
      <c r="E7" s="406"/>
      <c r="F7" s="406"/>
      <c r="G7" s="406"/>
      <c r="H7" s="160"/>
    </row>
    <row r="8" spans="1:8" s="144" customFormat="1" ht="30" customHeight="1" x14ac:dyDescent="0.2">
      <c r="A8" s="160" t="s">
        <v>252</v>
      </c>
      <c r="B8" s="406" t="s">
        <v>248</v>
      </c>
      <c r="C8" s="406"/>
      <c r="D8" s="406"/>
      <c r="E8" s="406"/>
      <c r="F8" s="406"/>
      <c r="G8" s="406" t="s">
        <v>249</v>
      </c>
      <c r="H8" s="160"/>
    </row>
    <row r="9" spans="1:8" s="144" customFormat="1" ht="30" customHeight="1" x14ac:dyDescent="0.2">
      <c r="A9" s="160" t="s">
        <v>254</v>
      </c>
      <c r="B9" s="406" t="s">
        <v>396</v>
      </c>
      <c r="C9" s="406"/>
      <c r="D9" s="406"/>
      <c r="E9" s="406"/>
      <c r="F9" s="406"/>
      <c r="G9" s="406"/>
      <c r="H9" s="160"/>
    </row>
    <row r="10" spans="1:8" s="144" customFormat="1" ht="30" customHeight="1" x14ac:dyDescent="0.2">
      <c r="A10" s="160" t="s">
        <v>256</v>
      </c>
      <c r="B10" s="406" t="s">
        <v>255</v>
      </c>
      <c r="C10" s="406"/>
      <c r="D10" s="406"/>
      <c r="E10" s="406"/>
      <c r="F10" s="406"/>
      <c r="G10" s="406"/>
      <c r="H10" s="160"/>
    </row>
    <row r="11" spans="1:8" s="144" customFormat="1" ht="30" customHeight="1" x14ac:dyDescent="0.2">
      <c r="A11" s="160" t="s">
        <v>258</v>
      </c>
      <c r="B11" s="406" t="s">
        <v>257</v>
      </c>
      <c r="C11" s="406"/>
      <c r="D11" s="406"/>
      <c r="E11" s="406"/>
      <c r="F11" s="406"/>
      <c r="G11" s="406"/>
      <c r="H11" s="160"/>
    </row>
    <row r="12" spans="1:8" s="144" customFormat="1" ht="30" customHeight="1" x14ac:dyDescent="0.2">
      <c r="A12" s="160" t="s">
        <v>260</v>
      </c>
      <c r="B12" s="406" t="s">
        <v>259</v>
      </c>
      <c r="C12" s="406"/>
      <c r="D12" s="406"/>
      <c r="E12" s="406"/>
      <c r="F12" s="406"/>
      <c r="G12" s="406"/>
      <c r="H12" s="160"/>
    </row>
    <row r="13" spans="1:8" s="144" customFormat="1" ht="30" customHeight="1" x14ac:dyDescent="0.2">
      <c r="A13" s="160" t="s">
        <v>262</v>
      </c>
      <c r="B13" s="406" t="s">
        <v>261</v>
      </c>
      <c r="C13" s="406"/>
      <c r="D13" s="406"/>
      <c r="E13" s="406"/>
      <c r="F13" s="406"/>
      <c r="G13" s="406"/>
      <c r="H13" s="160"/>
    </row>
    <row r="14" spans="1:8" s="144" customFormat="1" ht="30" customHeight="1" x14ac:dyDescent="0.2">
      <c r="A14" s="160" t="s">
        <v>490</v>
      </c>
      <c r="B14" s="406" t="s">
        <v>263</v>
      </c>
      <c r="C14" s="406"/>
      <c r="D14" s="406"/>
      <c r="E14" s="406"/>
      <c r="F14" s="406"/>
      <c r="G14" s="406"/>
      <c r="H14" s="160"/>
    </row>
    <row r="15" spans="1:8" s="144" customFormat="1" ht="15" x14ac:dyDescent="0.2">
      <c r="A15" s="160"/>
      <c r="B15" s="178"/>
      <c r="C15" s="178"/>
      <c r="D15" s="178"/>
      <c r="E15" s="178"/>
      <c r="F15" s="178"/>
      <c r="G15" s="178"/>
      <c r="H15" s="160"/>
    </row>
    <row r="16" spans="1:8" s="164" customFormat="1" ht="18" x14ac:dyDescent="0.2">
      <c r="A16" s="405" t="s">
        <v>264</v>
      </c>
      <c r="B16" s="405"/>
      <c r="C16" s="405"/>
      <c r="D16" s="405"/>
      <c r="E16" s="405"/>
      <c r="F16" s="405"/>
      <c r="G16" s="405"/>
    </row>
    <row r="17" spans="1:8" s="144" customFormat="1" ht="15.75" thickBot="1" x14ac:dyDescent="0.25">
      <c r="A17" s="160"/>
      <c r="B17" s="243"/>
      <c r="C17" s="219"/>
      <c r="D17" s="220"/>
      <c r="H17" s="160"/>
    </row>
    <row r="18" spans="1:8" ht="30" x14ac:dyDescent="0.2">
      <c r="A18" s="132" t="s">
        <v>1</v>
      </c>
      <c r="B18" s="124" t="s">
        <v>71</v>
      </c>
      <c r="C18" s="124" t="s">
        <v>291</v>
      </c>
      <c r="D18" s="124" t="s">
        <v>72</v>
      </c>
      <c r="E18" s="124" t="s">
        <v>73</v>
      </c>
      <c r="F18" s="128" t="s">
        <v>74</v>
      </c>
      <c r="G18" s="128" t="s">
        <v>78</v>
      </c>
    </row>
    <row r="19" spans="1:8" ht="36" x14ac:dyDescent="0.2">
      <c r="A19" s="245">
        <v>1</v>
      </c>
      <c r="B19" s="138" t="s">
        <v>491</v>
      </c>
      <c r="C19" s="228">
        <v>1</v>
      </c>
      <c r="D19" s="228">
        <v>9200</v>
      </c>
      <c r="E19" s="83"/>
      <c r="F19" s="129">
        <f>E19*D19</f>
        <v>0</v>
      </c>
      <c r="G19" s="129">
        <f>F19</f>
        <v>0</v>
      </c>
    </row>
    <row r="20" spans="1:8" ht="36" x14ac:dyDescent="0.2">
      <c r="A20" s="245">
        <v>2</v>
      </c>
      <c r="B20" s="138" t="s">
        <v>492</v>
      </c>
      <c r="C20" s="228">
        <v>2</v>
      </c>
      <c r="D20" s="228">
        <v>265</v>
      </c>
      <c r="E20" s="83"/>
      <c r="F20" s="129">
        <f t="shared" ref="F20:F44" si="0">E20*D20</f>
        <v>0</v>
      </c>
      <c r="G20" s="129">
        <f t="shared" ref="G20:G44" si="1">F20</f>
        <v>0</v>
      </c>
    </row>
    <row r="21" spans="1:8" ht="18" x14ac:dyDescent="0.2">
      <c r="A21" s="245">
        <v>3</v>
      </c>
      <c r="B21" s="138" t="s">
        <v>493</v>
      </c>
      <c r="C21" s="228">
        <v>2</v>
      </c>
      <c r="D21" s="228">
        <v>265</v>
      </c>
      <c r="E21" s="83"/>
      <c r="F21" s="129">
        <f t="shared" si="0"/>
        <v>0</v>
      </c>
      <c r="G21" s="129">
        <f t="shared" si="1"/>
        <v>0</v>
      </c>
    </row>
    <row r="22" spans="1:8" ht="18" x14ac:dyDescent="0.2">
      <c r="A22" s="245">
        <v>4</v>
      </c>
      <c r="B22" s="138" t="s">
        <v>494</v>
      </c>
      <c r="C22" s="228">
        <v>1</v>
      </c>
      <c r="D22" s="228">
        <v>7600</v>
      </c>
      <c r="E22" s="83"/>
      <c r="F22" s="129">
        <f t="shared" si="0"/>
        <v>0</v>
      </c>
      <c r="G22" s="129">
        <f t="shared" si="1"/>
        <v>0</v>
      </c>
    </row>
    <row r="23" spans="1:8" ht="18" x14ac:dyDescent="0.2">
      <c r="A23" s="245">
        <v>5</v>
      </c>
      <c r="B23" s="138" t="s">
        <v>495</v>
      </c>
      <c r="C23" s="228">
        <v>1</v>
      </c>
      <c r="D23" s="228">
        <v>7000</v>
      </c>
      <c r="E23" s="83"/>
      <c r="F23" s="129">
        <f t="shared" si="0"/>
        <v>0</v>
      </c>
      <c r="G23" s="129">
        <f t="shared" si="1"/>
        <v>0</v>
      </c>
    </row>
    <row r="24" spans="1:8" ht="18" x14ac:dyDescent="0.2">
      <c r="A24" s="245">
        <v>6</v>
      </c>
      <c r="B24" s="138" t="s">
        <v>496</v>
      </c>
      <c r="C24" s="228">
        <v>1</v>
      </c>
      <c r="D24" s="228">
        <v>1750</v>
      </c>
      <c r="E24" s="83"/>
      <c r="F24" s="129">
        <f t="shared" si="0"/>
        <v>0</v>
      </c>
      <c r="G24" s="129">
        <f t="shared" si="1"/>
        <v>0</v>
      </c>
    </row>
    <row r="25" spans="1:8" ht="18" x14ac:dyDescent="0.2">
      <c r="A25" s="245">
        <v>7</v>
      </c>
      <c r="B25" s="138" t="s">
        <v>497</v>
      </c>
      <c r="C25" s="228">
        <v>1</v>
      </c>
      <c r="D25" s="228">
        <v>5000</v>
      </c>
      <c r="E25" s="83"/>
      <c r="F25" s="129">
        <f t="shared" si="0"/>
        <v>0</v>
      </c>
      <c r="G25" s="129">
        <f t="shared" si="1"/>
        <v>0</v>
      </c>
    </row>
    <row r="26" spans="1:8" ht="18" x14ac:dyDescent="0.2">
      <c r="A26" s="245">
        <v>8</v>
      </c>
      <c r="B26" s="138" t="s">
        <v>498</v>
      </c>
      <c r="C26" s="228">
        <v>1</v>
      </c>
      <c r="D26" s="228">
        <v>6000</v>
      </c>
      <c r="E26" s="83"/>
      <c r="F26" s="129">
        <f t="shared" si="0"/>
        <v>0</v>
      </c>
      <c r="G26" s="129">
        <f t="shared" si="1"/>
        <v>0</v>
      </c>
    </row>
    <row r="27" spans="1:8" ht="18" x14ac:dyDescent="0.2">
      <c r="A27" s="245">
        <v>9</v>
      </c>
      <c r="B27" s="138" t="s">
        <v>499</v>
      </c>
      <c r="C27" s="228">
        <v>1</v>
      </c>
      <c r="D27" s="228">
        <v>850</v>
      </c>
      <c r="E27" s="83"/>
      <c r="F27" s="129">
        <f t="shared" si="0"/>
        <v>0</v>
      </c>
      <c r="G27" s="129">
        <f t="shared" si="1"/>
        <v>0</v>
      </c>
    </row>
    <row r="28" spans="1:8" ht="18" x14ac:dyDescent="0.2">
      <c r="A28" s="245">
        <v>10</v>
      </c>
      <c r="B28" s="138" t="s">
        <v>500</v>
      </c>
      <c r="C28" s="228">
        <v>1</v>
      </c>
      <c r="D28" s="228">
        <v>2950</v>
      </c>
      <c r="E28" s="83"/>
      <c r="F28" s="129">
        <f t="shared" si="0"/>
        <v>0</v>
      </c>
      <c r="G28" s="129">
        <f t="shared" si="1"/>
        <v>0</v>
      </c>
    </row>
    <row r="29" spans="1:8" ht="18" x14ac:dyDescent="0.2">
      <c r="A29" s="245">
        <v>11</v>
      </c>
      <c r="B29" s="138" t="s">
        <v>501</v>
      </c>
      <c r="C29" s="228">
        <v>1</v>
      </c>
      <c r="D29" s="228">
        <v>410</v>
      </c>
      <c r="E29" s="83"/>
      <c r="F29" s="129">
        <f t="shared" si="0"/>
        <v>0</v>
      </c>
      <c r="G29" s="129">
        <f t="shared" si="1"/>
        <v>0</v>
      </c>
    </row>
    <row r="30" spans="1:8" ht="18" x14ac:dyDescent="0.2">
      <c r="A30" s="245">
        <v>12</v>
      </c>
      <c r="B30" s="138" t="s">
        <v>502</v>
      </c>
      <c r="C30" s="228">
        <v>1</v>
      </c>
      <c r="D30" s="228">
        <v>1400</v>
      </c>
      <c r="E30" s="83"/>
      <c r="F30" s="129">
        <f t="shared" si="0"/>
        <v>0</v>
      </c>
      <c r="G30" s="129">
        <f t="shared" si="1"/>
        <v>0</v>
      </c>
    </row>
    <row r="31" spans="1:8" ht="18" x14ac:dyDescent="0.2">
      <c r="A31" s="245">
        <v>13</v>
      </c>
      <c r="B31" s="138" t="s">
        <v>503</v>
      </c>
      <c r="C31" s="228">
        <v>1</v>
      </c>
      <c r="D31" s="228">
        <v>8000</v>
      </c>
      <c r="E31" s="83"/>
      <c r="F31" s="129">
        <f t="shared" si="0"/>
        <v>0</v>
      </c>
      <c r="G31" s="129">
        <f t="shared" si="1"/>
        <v>0</v>
      </c>
    </row>
    <row r="32" spans="1:8" ht="18" x14ac:dyDescent="0.2">
      <c r="A32" s="245">
        <v>14</v>
      </c>
      <c r="B32" s="138" t="s">
        <v>504</v>
      </c>
      <c r="C32" s="228">
        <v>20</v>
      </c>
      <c r="D32" s="228">
        <v>400</v>
      </c>
      <c r="E32" s="83"/>
      <c r="F32" s="129">
        <f t="shared" si="0"/>
        <v>0</v>
      </c>
      <c r="G32" s="129">
        <f t="shared" si="1"/>
        <v>0</v>
      </c>
    </row>
    <row r="33" spans="1:7" ht="18" x14ac:dyDescent="0.2">
      <c r="A33" s="245">
        <v>15</v>
      </c>
      <c r="B33" s="138" t="s">
        <v>505</v>
      </c>
      <c r="C33" s="228">
        <v>1</v>
      </c>
      <c r="D33" s="228">
        <v>1400</v>
      </c>
      <c r="E33" s="83"/>
      <c r="F33" s="129">
        <f t="shared" si="0"/>
        <v>0</v>
      </c>
      <c r="G33" s="129">
        <f t="shared" si="1"/>
        <v>0</v>
      </c>
    </row>
    <row r="34" spans="1:7" ht="18" x14ac:dyDescent="0.2">
      <c r="A34" s="245">
        <v>16</v>
      </c>
      <c r="B34" s="138" t="s">
        <v>506</v>
      </c>
      <c r="C34" s="228">
        <v>1</v>
      </c>
      <c r="D34" s="228">
        <v>7000</v>
      </c>
      <c r="E34" s="83"/>
      <c r="F34" s="129">
        <f t="shared" si="0"/>
        <v>0</v>
      </c>
      <c r="G34" s="129">
        <f t="shared" si="1"/>
        <v>0</v>
      </c>
    </row>
    <row r="35" spans="1:7" ht="18" x14ac:dyDescent="0.2">
      <c r="A35" s="245">
        <v>17</v>
      </c>
      <c r="B35" s="138" t="s">
        <v>507</v>
      </c>
      <c r="C35" s="228">
        <v>1</v>
      </c>
      <c r="D35" s="228">
        <v>860</v>
      </c>
      <c r="E35" s="83"/>
      <c r="F35" s="129">
        <f t="shared" si="0"/>
        <v>0</v>
      </c>
      <c r="G35" s="129">
        <f t="shared" si="1"/>
        <v>0</v>
      </c>
    </row>
    <row r="36" spans="1:7" ht="36" x14ac:dyDescent="0.2">
      <c r="A36" s="245">
        <v>18</v>
      </c>
      <c r="B36" s="138" t="s">
        <v>508</v>
      </c>
      <c r="C36" s="138" t="s">
        <v>509</v>
      </c>
      <c r="D36" s="228">
        <v>2000</v>
      </c>
      <c r="E36" s="83"/>
      <c r="F36" s="129">
        <f t="shared" si="0"/>
        <v>0</v>
      </c>
      <c r="G36" s="129">
        <f t="shared" si="1"/>
        <v>0</v>
      </c>
    </row>
    <row r="37" spans="1:7" ht="18" x14ac:dyDescent="0.2">
      <c r="A37" s="245">
        <v>19</v>
      </c>
      <c r="B37" s="138" t="s">
        <v>510</v>
      </c>
      <c r="C37" s="228">
        <v>2</v>
      </c>
      <c r="D37" s="228">
        <v>2000</v>
      </c>
      <c r="E37" s="83"/>
      <c r="F37" s="129">
        <f t="shared" si="0"/>
        <v>0</v>
      </c>
      <c r="G37" s="129">
        <f t="shared" si="1"/>
        <v>0</v>
      </c>
    </row>
    <row r="38" spans="1:7" ht="18" x14ac:dyDescent="0.2">
      <c r="A38" s="245">
        <v>20</v>
      </c>
      <c r="B38" s="138" t="s">
        <v>511</v>
      </c>
      <c r="C38" s="228">
        <v>1</v>
      </c>
      <c r="D38" s="228">
        <v>3500</v>
      </c>
      <c r="E38" s="83"/>
      <c r="F38" s="129">
        <f t="shared" si="0"/>
        <v>0</v>
      </c>
      <c r="G38" s="129">
        <f t="shared" si="1"/>
        <v>0</v>
      </c>
    </row>
    <row r="39" spans="1:7" ht="18" x14ac:dyDescent="0.2">
      <c r="A39" s="245">
        <v>21</v>
      </c>
      <c r="B39" s="138" t="s">
        <v>512</v>
      </c>
      <c r="C39" s="228">
        <v>1</v>
      </c>
      <c r="D39" s="228">
        <v>2100</v>
      </c>
      <c r="E39" s="83"/>
      <c r="F39" s="129">
        <f t="shared" si="0"/>
        <v>0</v>
      </c>
      <c r="G39" s="129">
        <f t="shared" si="1"/>
        <v>0</v>
      </c>
    </row>
    <row r="40" spans="1:7" ht="18" x14ac:dyDescent="0.2">
      <c r="A40" s="245">
        <v>22</v>
      </c>
      <c r="B40" s="138" t="s">
        <v>513</v>
      </c>
      <c r="C40" s="228">
        <v>1</v>
      </c>
      <c r="D40" s="228">
        <v>5250</v>
      </c>
      <c r="E40" s="83"/>
      <c r="F40" s="129">
        <f t="shared" si="0"/>
        <v>0</v>
      </c>
      <c r="G40" s="129">
        <f t="shared" si="1"/>
        <v>0</v>
      </c>
    </row>
    <row r="41" spans="1:7" ht="18" x14ac:dyDescent="0.2">
      <c r="A41" s="245">
        <v>23</v>
      </c>
      <c r="B41" s="138" t="s">
        <v>514</v>
      </c>
      <c r="C41" s="228">
        <v>1</v>
      </c>
      <c r="D41" s="228">
        <v>1050</v>
      </c>
      <c r="E41" s="83"/>
      <c r="F41" s="129">
        <f t="shared" si="0"/>
        <v>0</v>
      </c>
      <c r="G41" s="129">
        <f t="shared" si="1"/>
        <v>0</v>
      </c>
    </row>
    <row r="42" spans="1:7" ht="18" x14ac:dyDescent="0.2">
      <c r="A42" s="245">
        <v>24</v>
      </c>
      <c r="B42" s="138" t="s">
        <v>515</v>
      </c>
      <c r="C42" s="228">
        <v>1</v>
      </c>
      <c r="D42" s="228">
        <v>1000</v>
      </c>
      <c r="E42" s="83"/>
      <c r="F42" s="129">
        <f t="shared" si="0"/>
        <v>0</v>
      </c>
      <c r="G42" s="129">
        <f t="shared" si="1"/>
        <v>0</v>
      </c>
    </row>
    <row r="43" spans="1:7" ht="18" x14ac:dyDescent="0.2">
      <c r="A43" s="245">
        <v>25</v>
      </c>
      <c r="B43" s="138" t="s">
        <v>516</v>
      </c>
      <c r="C43" s="228">
        <v>1</v>
      </c>
      <c r="D43" s="228">
        <v>5850</v>
      </c>
      <c r="E43" s="83"/>
      <c r="F43" s="129">
        <f t="shared" si="0"/>
        <v>0</v>
      </c>
      <c r="G43" s="129">
        <f t="shared" si="1"/>
        <v>0</v>
      </c>
    </row>
    <row r="44" spans="1:7" ht="36" x14ac:dyDescent="0.2">
      <c r="A44" s="245">
        <v>26</v>
      </c>
      <c r="B44" s="138" t="s">
        <v>517</v>
      </c>
      <c r="C44" s="228">
        <v>1</v>
      </c>
      <c r="D44" s="228">
        <v>4100</v>
      </c>
      <c r="E44" s="83"/>
      <c r="F44" s="129">
        <f t="shared" si="0"/>
        <v>0</v>
      </c>
      <c r="G44" s="129">
        <f t="shared" si="1"/>
        <v>0</v>
      </c>
    </row>
    <row r="45" spans="1:7" s="144" customFormat="1" ht="18.75" thickBot="1" x14ac:dyDescent="0.25">
      <c r="A45" s="142"/>
      <c r="B45" s="143" t="s">
        <v>48</v>
      </c>
      <c r="C45" s="143"/>
      <c r="D45" s="143"/>
      <c r="E45" s="143"/>
      <c r="F45" s="130">
        <f>SUM(F19:F44)</f>
        <v>0</v>
      </c>
      <c r="G45" s="130">
        <f>SUM(G19:G44)</f>
        <v>0</v>
      </c>
    </row>
    <row r="46" spans="1:7" s="133" customFormat="1" ht="75.75" thickBot="1" x14ac:dyDescent="0.25">
      <c r="B46" s="148"/>
      <c r="C46" s="148"/>
      <c r="F46" s="131" t="s">
        <v>285</v>
      </c>
      <c r="G46" s="131" t="s">
        <v>286</v>
      </c>
    </row>
  </sheetData>
  <sheetProtection algorithmName="SHA-512" hashValue="C9Jd0ZjkcgXZCRqtE7b7LqIeN1BzzoBw6rRjDdNPSeX6W+S5ZgmtZCkRmE3BCjwM+Jwk0ylcLG4zaxGArah32Q==" saltValue="NeHOUM96lgCVausl9mWcwQ==" spinCount="100000" sheet="1" objects="1" scenarios="1"/>
  <mergeCells count="11">
    <mergeCell ref="B10:G10"/>
    <mergeCell ref="B5:G5"/>
    <mergeCell ref="B6:G6"/>
    <mergeCell ref="B7:G7"/>
    <mergeCell ref="B8:G8"/>
    <mergeCell ref="B9:G9"/>
    <mergeCell ref="B11:G11"/>
    <mergeCell ref="B12:G12"/>
    <mergeCell ref="B13:G13"/>
    <mergeCell ref="B14:G14"/>
    <mergeCell ref="A16:G16"/>
  </mergeCells>
  <pageMargins left="0.70866141732283472" right="0.70866141732283472" top="0.74803149606299213" bottom="0.74803149606299213" header="0.31496062992125984" footer="0.31496062992125984"/>
  <pageSetup paperSize="9" scale="82" fitToHeight="0" orientation="portrait" verticalDpi="0" r:id="rId1"/>
  <headerFooter>
    <oddHeader>&amp;A</oddHeader>
    <oddFooter>עמוד &amp;P מתוך &amp;N</oddFooter>
  </headerFooter>
  <ignoredErrors>
    <ignoredError sqref="F19 F20:F4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pageSetUpPr fitToPage="1"/>
  </sheetPr>
  <dimension ref="A1:K46"/>
  <sheetViews>
    <sheetView rightToLeft="1" topLeftCell="A10" workbookViewId="0">
      <selection activeCell="D20" sqref="D20"/>
    </sheetView>
  </sheetViews>
  <sheetFormatPr defaultColWidth="9" defaultRowHeight="14.25" x14ac:dyDescent="0.2"/>
  <cols>
    <col min="1" max="1" width="10.875" style="148" customWidth="1"/>
    <col min="2" max="2" width="39.375" style="133" customWidth="1"/>
    <col min="3" max="3" width="8.875" style="133" customWidth="1"/>
    <col min="4" max="4" width="11.75" style="133" customWidth="1"/>
    <col min="5" max="7" width="12.625" style="133" customWidth="1"/>
    <col min="8" max="16384" width="9" style="133"/>
  </cols>
  <sheetData>
    <row r="1" spans="1:9" x14ac:dyDescent="0.2">
      <c r="B1" s="148"/>
      <c r="C1" s="148"/>
    </row>
    <row r="2" spans="1:9" s="144" customFormat="1" ht="18" x14ac:dyDescent="0.2">
      <c r="A2" s="160"/>
      <c r="B2" s="156" t="s">
        <v>518</v>
      </c>
      <c r="C2" s="219"/>
      <c r="D2" s="220"/>
      <c r="H2" s="160"/>
      <c r="I2" s="160"/>
    </row>
    <row r="3" spans="1:9" s="144" customFormat="1" ht="15.75" x14ac:dyDescent="0.2">
      <c r="A3" s="160"/>
      <c r="B3" s="221" t="s">
        <v>394</v>
      </c>
      <c r="C3" s="219"/>
      <c r="D3" s="220"/>
      <c r="H3" s="160"/>
      <c r="I3" s="160"/>
    </row>
    <row r="4" spans="1:9" s="144" customFormat="1" ht="18" x14ac:dyDescent="0.2">
      <c r="A4" s="160"/>
      <c r="B4" s="156"/>
      <c r="C4" s="219"/>
      <c r="D4" s="220"/>
      <c r="H4" s="160"/>
      <c r="I4" s="160"/>
    </row>
    <row r="5" spans="1:9" s="144" customFormat="1" ht="26.25" customHeight="1" x14ac:dyDescent="0.2">
      <c r="A5" s="160" t="s">
        <v>245</v>
      </c>
      <c r="B5" s="406" t="s">
        <v>519</v>
      </c>
      <c r="C5" s="406"/>
      <c r="D5" s="406"/>
      <c r="E5" s="406"/>
      <c r="F5" s="406"/>
      <c r="G5" s="406"/>
      <c r="H5" s="178"/>
      <c r="I5" s="160"/>
    </row>
    <row r="6" spans="1:9" s="144" customFormat="1" ht="26.25" customHeight="1" x14ac:dyDescent="0.2">
      <c r="A6" s="160" t="s">
        <v>247</v>
      </c>
      <c r="B6" s="406" t="s">
        <v>520</v>
      </c>
      <c r="C6" s="406"/>
      <c r="D6" s="406"/>
      <c r="E6" s="406"/>
      <c r="F6" s="406"/>
      <c r="G6" s="406"/>
      <c r="H6" s="178"/>
      <c r="I6" s="160"/>
    </row>
    <row r="7" spans="1:9" s="144" customFormat="1" ht="26.25" customHeight="1" x14ac:dyDescent="0.2">
      <c r="A7" s="160" t="s">
        <v>250</v>
      </c>
      <c r="B7" s="406" t="s">
        <v>521</v>
      </c>
      <c r="C7" s="406"/>
      <c r="D7" s="406"/>
      <c r="E7" s="406"/>
      <c r="F7" s="406"/>
      <c r="G7" s="406"/>
      <c r="H7" s="178"/>
      <c r="I7" s="160"/>
    </row>
    <row r="8" spans="1:9" s="144" customFormat="1" ht="26.25" customHeight="1" x14ac:dyDescent="0.2">
      <c r="A8" s="160" t="s">
        <v>252</v>
      </c>
      <c r="B8" s="406" t="s">
        <v>248</v>
      </c>
      <c r="C8" s="406"/>
      <c r="D8" s="406"/>
      <c r="E8" s="406"/>
      <c r="F8" s="406"/>
      <c r="G8" s="406"/>
      <c r="H8" s="178"/>
      <c r="I8" s="160"/>
    </row>
    <row r="9" spans="1:9" s="144" customFormat="1" ht="26.25" customHeight="1" x14ac:dyDescent="0.2">
      <c r="A9" s="160" t="s">
        <v>254</v>
      </c>
      <c r="B9" s="406" t="s">
        <v>396</v>
      </c>
      <c r="C9" s="406"/>
      <c r="D9" s="406"/>
      <c r="E9" s="406"/>
      <c r="F9" s="406"/>
      <c r="G9" s="406"/>
      <c r="H9" s="178"/>
      <c r="I9" s="160"/>
    </row>
    <row r="10" spans="1:9" s="144" customFormat="1" ht="26.25" customHeight="1" x14ac:dyDescent="0.2">
      <c r="A10" s="160" t="s">
        <v>256</v>
      </c>
      <c r="B10" s="406" t="s">
        <v>255</v>
      </c>
      <c r="C10" s="406"/>
      <c r="D10" s="406"/>
      <c r="E10" s="406"/>
      <c r="F10" s="406"/>
      <c r="G10" s="406"/>
      <c r="H10" s="178"/>
      <c r="I10" s="160"/>
    </row>
    <row r="11" spans="1:9" s="144" customFormat="1" ht="26.25" customHeight="1" x14ac:dyDescent="0.2">
      <c r="A11" s="160" t="s">
        <v>258</v>
      </c>
      <c r="B11" s="406" t="s">
        <v>522</v>
      </c>
      <c r="C11" s="406"/>
      <c r="D11" s="406"/>
      <c r="E11" s="406"/>
      <c r="F11" s="406"/>
      <c r="G11" s="406"/>
      <c r="H11" s="178"/>
      <c r="I11" s="160"/>
    </row>
    <row r="12" spans="1:9" s="144" customFormat="1" ht="26.25" customHeight="1" x14ac:dyDescent="0.2">
      <c r="A12" s="160" t="s">
        <v>260</v>
      </c>
      <c r="B12" s="406" t="s">
        <v>259</v>
      </c>
      <c r="C12" s="406"/>
      <c r="D12" s="406"/>
      <c r="E12" s="406"/>
      <c r="F12" s="406"/>
      <c r="G12" s="406"/>
      <c r="H12" s="178"/>
      <c r="I12" s="160"/>
    </row>
    <row r="13" spans="1:9" s="144" customFormat="1" ht="26.25" customHeight="1" x14ac:dyDescent="0.2">
      <c r="A13" s="160" t="s">
        <v>262</v>
      </c>
      <c r="B13" s="406" t="s">
        <v>261</v>
      </c>
      <c r="C13" s="406"/>
      <c r="D13" s="406"/>
      <c r="E13" s="406"/>
      <c r="F13" s="406"/>
      <c r="G13" s="406"/>
      <c r="H13" s="178"/>
      <c r="I13" s="160"/>
    </row>
    <row r="14" spans="1:9" s="144" customFormat="1" ht="26.25" customHeight="1" x14ac:dyDescent="0.2">
      <c r="A14" s="160" t="s">
        <v>262</v>
      </c>
      <c r="B14" s="406" t="s">
        <v>523</v>
      </c>
      <c r="C14" s="406"/>
      <c r="D14" s="406"/>
      <c r="E14" s="406"/>
      <c r="F14" s="406"/>
      <c r="G14" s="406"/>
      <c r="H14" s="178"/>
      <c r="I14" s="160"/>
    </row>
    <row r="15" spans="1:9" s="144" customFormat="1" ht="26.25" customHeight="1" x14ac:dyDescent="0.2">
      <c r="A15" s="160"/>
      <c r="B15" s="178"/>
      <c r="C15" s="178"/>
      <c r="D15" s="178"/>
      <c r="E15" s="178"/>
      <c r="F15" s="178"/>
      <c r="G15" s="178"/>
      <c r="H15" s="178"/>
      <c r="I15" s="160"/>
    </row>
    <row r="16" spans="1:9" s="164" customFormat="1" ht="18.75" thickBot="1" x14ac:dyDescent="0.25">
      <c r="A16" s="405" t="s">
        <v>524</v>
      </c>
      <c r="B16" s="405"/>
      <c r="C16" s="405"/>
      <c r="D16" s="405"/>
      <c r="E16" s="405"/>
      <c r="F16" s="405"/>
      <c r="G16" s="163"/>
      <c r="H16" s="163"/>
    </row>
    <row r="17" spans="1:11" ht="18.75" thickBot="1" x14ac:dyDescent="0.25">
      <c r="I17" s="411" t="s">
        <v>525</v>
      </c>
      <c r="J17" s="412"/>
      <c r="K17" s="413"/>
    </row>
    <row r="18" spans="1:11" ht="45" x14ac:dyDescent="0.2">
      <c r="A18" s="132" t="s">
        <v>1</v>
      </c>
      <c r="B18" s="124" t="s">
        <v>265</v>
      </c>
      <c r="C18" s="124" t="s">
        <v>526</v>
      </c>
      <c r="D18" s="124" t="s">
        <v>73</v>
      </c>
      <c r="E18" s="128" t="s">
        <v>74</v>
      </c>
      <c r="F18" s="128" t="s">
        <v>78</v>
      </c>
      <c r="G18" s="128" t="s">
        <v>75</v>
      </c>
      <c r="I18" s="134" t="s">
        <v>527</v>
      </c>
      <c r="J18" s="135" t="s">
        <v>528</v>
      </c>
      <c r="K18" s="136" t="s">
        <v>526</v>
      </c>
    </row>
    <row r="19" spans="1:11" ht="24.95" customHeight="1" x14ac:dyDescent="0.2">
      <c r="A19" s="137">
        <v>1</v>
      </c>
      <c r="B19" s="138" t="s">
        <v>529</v>
      </c>
      <c r="C19" s="139">
        <f>K19</f>
        <v>0</v>
      </c>
      <c r="D19" s="82"/>
      <c r="E19" s="140">
        <f>D19*C19</f>
        <v>0</v>
      </c>
      <c r="F19" s="140">
        <f>E19</f>
        <v>0</v>
      </c>
      <c r="G19" s="279"/>
      <c r="I19" s="149"/>
      <c r="J19" s="99"/>
      <c r="K19" s="150"/>
    </row>
    <row r="20" spans="1:11" ht="39" customHeight="1" x14ac:dyDescent="0.2">
      <c r="A20" s="137">
        <v>2</v>
      </c>
      <c r="B20" s="138" t="s">
        <v>530</v>
      </c>
      <c r="C20" s="139">
        <f t="shared" ref="C20:C38" si="0">K20</f>
        <v>0</v>
      </c>
      <c r="D20" s="82"/>
      <c r="E20" s="140">
        <f t="shared" ref="E20:E38" si="1">D20*C20</f>
        <v>0</v>
      </c>
      <c r="F20" s="140">
        <f t="shared" ref="F20:F38" si="2">E20</f>
        <v>0</v>
      </c>
      <c r="G20" s="279"/>
      <c r="I20" s="149"/>
      <c r="J20" s="99"/>
      <c r="K20" s="150"/>
    </row>
    <row r="21" spans="1:11" ht="40.5" customHeight="1" x14ac:dyDescent="0.2">
      <c r="A21" s="137">
        <v>3</v>
      </c>
      <c r="B21" s="138" t="s">
        <v>531</v>
      </c>
      <c r="C21" s="139">
        <f t="shared" si="0"/>
        <v>0</v>
      </c>
      <c r="D21" s="82"/>
      <c r="E21" s="140">
        <f t="shared" si="1"/>
        <v>0</v>
      </c>
      <c r="F21" s="140">
        <f t="shared" si="2"/>
        <v>0</v>
      </c>
      <c r="G21" s="279"/>
      <c r="I21" s="149"/>
      <c r="J21" s="99"/>
      <c r="K21" s="150"/>
    </row>
    <row r="22" spans="1:11" ht="24.95" customHeight="1" x14ac:dyDescent="0.2">
      <c r="A22" s="137">
        <v>4</v>
      </c>
      <c r="B22" s="138" t="s">
        <v>532</v>
      </c>
      <c r="C22" s="139">
        <f t="shared" si="0"/>
        <v>0</v>
      </c>
      <c r="D22" s="82"/>
      <c r="E22" s="140">
        <f t="shared" si="1"/>
        <v>0</v>
      </c>
      <c r="F22" s="140">
        <f t="shared" si="2"/>
        <v>0</v>
      </c>
      <c r="G22" s="279"/>
      <c r="I22" s="149"/>
      <c r="J22" s="99"/>
      <c r="K22" s="150"/>
    </row>
    <row r="23" spans="1:11" ht="24.95" customHeight="1" x14ac:dyDescent="0.2">
      <c r="A23" s="137">
        <v>5</v>
      </c>
      <c r="B23" s="138" t="s">
        <v>533</v>
      </c>
      <c r="C23" s="139">
        <f t="shared" si="0"/>
        <v>0</v>
      </c>
      <c r="D23" s="82"/>
      <c r="E23" s="140">
        <f t="shared" si="1"/>
        <v>0</v>
      </c>
      <c r="F23" s="140">
        <f t="shared" si="2"/>
        <v>0</v>
      </c>
      <c r="G23" s="279"/>
      <c r="I23" s="149"/>
      <c r="J23" s="99"/>
      <c r="K23" s="150"/>
    </row>
    <row r="24" spans="1:11" ht="24.95" customHeight="1" x14ac:dyDescent="0.2">
      <c r="A24" s="137">
        <v>6</v>
      </c>
      <c r="B24" s="138" t="s">
        <v>534</v>
      </c>
      <c r="C24" s="139">
        <f t="shared" si="0"/>
        <v>0</v>
      </c>
      <c r="D24" s="82"/>
      <c r="E24" s="140">
        <f t="shared" si="1"/>
        <v>0</v>
      </c>
      <c r="F24" s="140">
        <f t="shared" si="2"/>
        <v>0</v>
      </c>
      <c r="G24" s="279"/>
      <c r="I24" s="149"/>
      <c r="J24" s="99"/>
      <c r="K24" s="150"/>
    </row>
    <row r="25" spans="1:11" ht="24.95" customHeight="1" x14ac:dyDescent="0.2">
      <c r="A25" s="137">
        <v>7</v>
      </c>
      <c r="B25" s="138" t="s">
        <v>535</v>
      </c>
      <c r="C25" s="139">
        <f t="shared" si="0"/>
        <v>0</v>
      </c>
      <c r="D25" s="82"/>
      <c r="E25" s="140">
        <f t="shared" si="1"/>
        <v>0</v>
      </c>
      <c r="F25" s="140">
        <f t="shared" si="2"/>
        <v>0</v>
      </c>
      <c r="G25" s="279"/>
      <c r="H25" s="141"/>
      <c r="I25" s="149"/>
      <c r="J25" s="99"/>
      <c r="K25" s="150"/>
    </row>
    <row r="26" spans="1:11" ht="24.95" customHeight="1" x14ac:dyDescent="0.2">
      <c r="A26" s="137">
        <v>8</v>
      </c>
      <c r="B26" s="138" t="s">
        <v>536</v>
      </c>
      <c r="C26" s="139">
        <f t="shared" si="0"/>
        <v>0</v>
      </c>
      <c r="D26" s="82"/>
      <c r="E26" s="140">
        <f t="shared" si="1"/>
        <v>0</v>
      </c>
      <c r="F26" s="140">
        <f t="shared" si="2"/>
        <v>0</v>
      </c>
      <c r="G26" s="279"/>
      <c r="H26" s="141"/>
      <c r="I26" s="149"/>
      <c r="J26" s="99"/>
      <c r="K26" s="150"/>
    </row>
    <row r="27" spans="1:11" ht="24.95" customHeight="1" x14ac:dyDescent="0.2">
      <c r="A27" s="137">
        <v>9</v>
      </c>
      <c r="B27" s="138" t="s">
        <v>537</v>
      </c>
      <c r="C27" s="139">
        <f t="shared" si="0"/>
        <v>0</v>
      </c>
      <c r="D27" s="82"/>
      <c r="E27" s="140">
        <f t="shared" si="1"/>
        <v>0</v>
      </c>
      <c r="F27" s="140">
        <f t="shared" si="2"/>
        <v>0</v>
      </c>
      <c r="G27" s="279"/>
      <c r="H27" s="141"/>
      <c r="I27" s="149"/>
      <c r="J27" s="99"/>
      <c r="K27" s="150"/>
    </row>
    <row r="28" spans="1:11" ht="24.95" customHeight="1" x14ac:dyDescent="0.2">
      <c r="A28" s="137">
        <v>10</v>
      </c>
      <c r="B28" s="138" t="s">
        <v>538</v>
      </c>
      <c r="C28" s="139">
        <f t="shared" si="0"/>
        <v>0</v>
      </c>
      <c r="D28" s="82"/>
      <c r="E28" s="140">
        <f t="shared" si="1"/>
        <v>0</v>
      </c>
      <c r="F28" s="140">
        <f t="shared" si="2"/>
        <v>0</v>
      </c>
      <c r="G28" s="279"/>
      <c r="I28" s="149"/>
      <c r="J28" s="99"/>
      <c r="K28" s="150"/>
    </row>
    <row r="29" spans="1:11" ht="24.95" customHeight="1" x14ac:dyDescent="0.2">
      <c r="A29" s="137">
        <v>11</v>
      </c>
      <c r="B29" s="138" t="s">
        <v>539</v>
      </c>
      <c r="C29" s="139">
        <f t="shared" si="0"/>
        <v>0</v>
      </c>
      <c r="D29" s="82"/>
      <c r="E29" s="140">
        <f t="shared" si="1"/>
        <v>0</v>
      </c>
      <c r="F29" s="140">
        <f t="shared" si="2"/>
        <v>0</v>
      </c>
      <c r="G29" s="279"/>
      <c r="I29" s="149"/>
      <c r="J29" s="99"/>
      <c r="K29" s="150"/>
    </row>
    <row r="30" spans="1:11" ht="24.95" customHeight="1" x14ac:dyDescent="0.2">
      <c r="A30" s="137">
        <v>12</v>
      </c>
      <c r="B30" s="138" t="s">
        <v>540</v>
      </c>
      <c r="C30" s="139">
        <f t="shared" si="0"/>
        <v>0</v>
      </c>
      <c r="D30" s="82"/>
      <c r="E30" s="140">
        <f t="shared" si="1"/>
        <v>0</v>
      </c>
      <c r="F30" s="140">
        <f t="shared" si="2"/>
        <v>0</v>
      </c>
      <c r="G30" s="279"/>
      <c r="I30" s="149"/>
      <c r="J30" s="99"/>
      <c r="K30" s="150"/>
    </row>
    <row r="31" spans="1:11" ht="24.95" customHeight="1" x14ac:dyDescent="0.2">
      <c r="A31" s="137">
        <v>13</v>
      </c>
      <c r="B31" s="138" t="s">
        <v>541</v>
      </c>
      <c r="C31" s="139">
        <f t="shared" si="0"/>
        <v>0</v>
      </c>
      <c r="D31" s="82"/>
      <c r="E31" s="140">
        <f t="shared" si="1"/>
        <v>0</v>
      </c>
      <c r="F31" s="140">
        <f t="shared" si="2"/>
        <v>0</v>
      </c>
      <c r="G31" s="279"/>
      <c r="I31" s="149"/>
      <c r="J31" s="99"/>
      <c r="K31" s="150"/>
    </row>
    <row r="32" spans="1:11" ht="24.95" customHeight="1" x14ac:dyDescent="0.2">
      <c r="A32" s="137">
        <v>14</v>
      </c>
      <c r="B32" s="138" t="s">
        <v>542</v>
      </c>
      <c r="C32" s="139">
        <f t="shared" si="0"/>
        <v>0</v>
      </c>
      <c r="D32" s="82"/>
      <c r="E32" s="140">
        <f t="shared" si="1"/>
        <v>0</v>
      </c>
      <c r="F32" s="140">
        <f t="shared" si="2"/>
        <v>0</v>
      </c>
      <c r="G32" s="279"/>
      <c r="I32" s="149"/>
      <c r="J32" s="99"/>
      <c r="K32" s="150"/>
    </row>
    <row r="33" spans="1:11" ht="24.95" customHeight="1" x14ac:dyDescent="0.2">
      <c r="A33" s="137">
        <v>15</v>
      </c>
      <c r="B33" s="138" t="s">
        <v>543</v>
      </c>
      <c r="C33" s="139">
        <f t="shared" si="0"/>
        <v>0</v>
      </c>
      <c r="D33" s="82"/>
      <c r="E33" s="140">
        <f t="shared" si="1"/>
        <v>0</v>
      </c>
      <c r="F33" s="140">
        <f t="shared" si="2"/>
        <v>0</v>
      </c>
      <c r="G33" s="279"/>
      <c r="I33" s="149"/>
      <c r="J33" s="99"/>
      <c r="K33" s="150"/>
    </row>
    <row r="34" spans="1:11" ht="24.95" customHeight="1" x14ac:dyDescent="0.2">
      <c r="A34" s="137">
        <v>16</v>
      </c>
      <c r="B34" s="138" t="s">
        <v>544</v>
      </c>
      <c r="C34" s="139">
        <f t="shared" si="0"/>
        <v>0</v>
      </c>
      <c r="D34" s="82"/>
      <c r="E34" s="140">
        <f t="shared" si="1"/>
        <v>0</v>
      </c>
      <c r="F34" s="140">
        <f t="shared" si="2"/>
        <v>0</v>
      </c>
      <c r="G34" s="279"/>
      <c r="I34" s="149"/>
      <c r="J34" s="99"/>
      <c r="K34" s="150"/>
    </row>
    <row r="35" spans="1:11" ht="24.95" customHeight="1" x14ac:dyDescent="0.2">
      <c r="A35" s="137">
        <v>17</v>
      </c>
      <c r="B35" s="138" t="s">
        <v>545</v>
      </c>
      <c r="C35" s="139">
        <f t="shared" si="0"/>
        <v>0</v>
      </c>
      <c r="D35" s="82"/>
      <c r="E35" s="140">
        <f t="shared" si="1"/>
        <v>0</v>
      </c>
      <c r="F35" s="140">
        <f t="shared" si="2"/>
        <v>0</v>
      </c>
      <c r="G35" s="279"/>
      <c r="I35" s="149"/>
      <c r="J35" s="99"/>
      <c r="K35" s="150"/>
    </row>
    <row r="36" spans="1:11" ht="24.95" customHeight="1" x14ac:dyDescent="0.2">
      <c r="A36" s="137">
        <v>18</v>
      </c>
      <c r="B36" s="138" t="s">
        <v>546</v>
      </c>
      <c r="C36" s="139">
        <f t="shared" si="0"/>
        <v>0</v>
      </c>
      <c r="D36" s="82"/>
      <c r="E36" s="140">
        <f t="shared" si="1"/>
        <v>0</v>
      </c>
      <c r="F36" s="140">
        <f t="shared" si="2"/>
        <v>0</v>
      </c>
      <c r="G36" s="279"/>
      <c r="I36" s="149"/>
      <c r="J36" s="99"/>
      <c r="K36" s="150"/>
    </row>
    <row r="37" spans="1:11" ht="24.95" customHeight="1" x14ac:dyDescent="0.2">
      <c r="A37" s="137">
        <v>19</v>
      </c>
      <c r="B37" s="138" t="s">
        <v>547</v>
      </c>
      <c r="C37" s="139">
        <f t="shared" si="0"/>
        <v>0</v>
      </c>
      <c r="D37" s="82"/>
      <c r="E37" s="140">
        <f t="shared" si="1"/>
        <v>0</v>
      </c>
      <c r="F37" s="140">
        <f t="shared" si="2"/>
        <v>0</v>
      </c>
      <c r="G37" s="279"/>
      <c r="I37" s="149"/>
      <c r="J37" s="99"/>
      <c r="K37" s="150"/>
    </row>
    <row r="38" spans="1:11" ht="24.95" customHeight="1" x14ac:dyDescent="0.2">
      <c r="A38" s="137">
        <v>20</v>
      </c>
      <c r="B38" s="138" t="s">
        <v>548</v>
      </c>
      <c r="C38" s="139">
        <f t="shared" si="0"/>
        <v>0</v>
      </c>
      <c r="D38" s="82"/>
      <c r="E38" s="140">
        <f t="shared" si="1"/>
        <v>0</v>
      </c>
      <c r="F38" s="140">
        <f t="shared" si="2"/>
        <v>0</v>
      </c>
      <c r="G38" s="279"/>
      <c r="I38" s="149"/>
      <c r="J38" s="99"/>
      <c r="K38" s="150"/>
    </row>
    <row r="39" spans="1:11" s="144" customFormat="1" ht="20.100000000000001" customHeight="1" thickBot="1" x14ac:dyDescent="0.25">
      <c r="A39" s="142"/>
      <c r="B39" s="143" t="s">
        <v>48</v>
      </c>
      <c r="C39" s="143"/>
      <c r="D39" s="143"/>
      <c r="E39" s="143">
        <f>SUM(E19:E38)</f>
        <v>0</v>
      </c>
      <c r="F39" s="143">
        <f>SUM(F19:F38)</f>
        <v>0</v>
      </c>
      <c r="G39" s="143"/>
      <c r="I39" s="145"/>
      <c r="J39" s="146"/>
      <c r="K39" s="147"/>
    </row>
    <row r="40" spans="1:11" ht="94.5" customHeight="1" thickBot="1" x14ac:dyDescent="0.25">
      <c r="A40" s="133"/>
      <c r="B40" s="148"/>
      <c r="E40" s="131" t="s">
        <v>285</v>
      </c>
      <c r="F40" s="131" t="s">
        <v>286</v>
      </c>
      <c r="G40" s="148"/>
    </row>
    <row r="41" spans="1:11" ht="16.5" customHeight="1" x14ac:dyDescent="0.2">
      <c r="A41" s="248"/>
    </row>
    <row r="46" spans="1:11" x14ac:dyDescent="0.2">
      <c r="I46" s="144"/>
      <c r="J46" s="144"/>
      <c r="K46" s="144"/>
    </row>
  </sheetData>
  <sheetProtection algorithmName="SHA-512" hashValue="mcO9VSfURkNCPADALql44O5AZFvaK3mjxrmC/wYPKBLq1Rnu0sM5i0H3Ql+10lASbo6uxfP51PP0Dj/n4XuqMA==" saltValue="qrQBjVy8U1hqeut+MM5KpQ==" spinCount="100000" sheet="1" objects="1" scenarios="1"/>
  <mergeCells count="12">
    <mergeCell ref="I17:K17"/>
    <mergeCell ref="A16:F16"/>
    <mergeCell ref="B11:G11"/>
    <mergeCell ref="B12:G12"/>
    <mergeCell ref="B13:G13"/>
    <mergeCell ref="B10:G10"/>
    <mergeCell ref="B14:G14"/>
    <mergeCell ref="B5:G5"/>
    <mergeCell ref="B6:G6"/>
    <mergeCell ref="B7:G7"/>
    <mergeCell ref="B8:G8"/>
    <mergeCell ref="B9:G9"/>
  </mergeCells>
  <pageMargins left="0.70866141732283472" right="0.70866141732283472" top="0.74803149606299213" bottom="0.74803149606299213" header="0.31496062992125984" footer="0.31496062992125984"/>
  <pageSetup paperSize="9" scale="83" fitToHeight="0" orientation="portrait" verticalDpi="0" r:id="rId1"/>
  <headerFooter>
    <oddHeader>&amp;A</oddHeader>
    <oddFooter>עמוד &amp;P מתוך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pageSetUpPr fitToPage="1"/>
  </sheetPr>
  <dimension ref="A1:H23"/>
  <sheetViews>
    <sheetView rightToLeft="1" topLeftCell="A8" workbookViewId="0">
      <selection activeCell="E18" sqref="E18"/>
    </sheetView>
  </sheetViews>
  <sheetFormatPr defaultColWidth="9.125" defaultRowHeight="15" x14ac:dyDescent="0.2"/>
  <cols>
    <col min="1" max="1" width="10.25" style="253" customWidth="1"/>
    <col min="2" max="2" width="25.75" style="255" customWidth="1"/>
    <col min="3" max="3" width="8.625" style="255" customWidth="1"/>
    <col min="4" max="4" width="10" style="256" customWidth="1"/>
    <col min="5" max="5" width="11.75" style="256" customWidth="1"/>
    <col min="6" max="6" width="12.125" style="255" customWidth="1"/>
    <col min="7" max="16384" width="9.125" style="255"/>
  </cols>
  <sheetData>
    <row r="1" spans="1:8" s="251" customFormat="1" ht="15.75" x14ac:dyDescent="0.2">
      <c r="A1" s="206"/>
      <c r="B1" s="249" t="s">
        <v>549</v>
      </c>
      <c r="C1" s="250"/>
      <c r="D1" s="206"/>
      <c r="G1" s="206"/>
      <c r="H1" s="206"/>
    </row>
    <row r="2" spans="1:8" s="251" customFormat="1" ht="15.75" x14ac:dyDescent="0.2">
      <c r="A2" s="206"/>
      <c r="B2" s="249"/>
      <c r="C2" s="250"/>
      <c r="D2" s="206"/>
      <c r="G2" s="206"/>
      <c r="H2" s="206"/>
    </row>
    <row r="3" spans="1:8" s="251" customFormat="1" ht="26.25" customHeight="1" x14ac:dyDescent="0.2">
      <c r="A3" s="206" t="s">
        <v>245</v>
      </c>
      <c r="B3" s="252" t="s">
        <v>550</v>
      </c>
      <c r="C3" s="250"/>
      <c r="D3" s="206"/>
      <c r="G3" s="206"/>
      <c r="H3" s="206"/>
    </row>
    <row r="4" spans="1:8" s="251" customFormat="1" ht="26.25" customHeight="1" x14ac:dyDescent="0.2">
      <c r="A4" s="206" t="s">
        <v>551</v>
      </c>
      <c r="B4" s="252" t="s">
        <v>251</v>
      </c>
      <c r="C4" s="250"/>
      <c r="D4" s="206"/>
      <c r="G4" s="206"/>
      <c r="H4" s="206"/>
    </row>
    <row r="5" spans="1:8" s="251" customFormat="1" ht="26.25" customHeight="1" x14ac:dyDescent="0.2">
      <c r="A5" s="206" t="s">
        <v>250</v>
      </c>
      <c r="B5" s="252" t="s">
        <v>255</v>
      </c>
      <c r="C5" s="250"/>
      <c r="D5" s="206"/>
      <c r="G5" s="206"/>
      <c r="H5" s="206"/>
    </row>
    <row r="6" spans="1:8" s="251" customFormat="1" ht="26.25" customHeight="1" x14ac:dyDescent="0.2">
      <c r="A6" s="206" t="s">
        <v>252</v>
      </c>
      <c r="B6" s="252" t="s">
        <v>552</v>
      </c>
      <c r="C6" s="250"/>
      <c r="D6" s="206"/>
      <c r="G6" s="206"/>
      <c r="H6" s="206"/>
    </row>
    <row r="7" spans="1:8" s="251" customFormat="1" ht="26.25" customHeight="1" x14ac:dyDescent="0.2">
      <c r="A7" s="206" t="s">
        <v>254</v>
      </c>
      <c r="B7" s="252" t="s">
        <v>553</v>
      </c>
      <c r="C7" s="250"/>
      <c r="D7" s="206"/>
      <c r="G7" s="206"/>
      <c r="H7" s="206"/>
    </row>
    <row r="8" spans="1:8" s="251" customFormat="1" ht="26.25" customHeight="1" x14ac:dyDescent="0.2">
      <c r="A8" s="206" t="s">
        <v>256</v>
      </c>
      <c r="B8" s="252" t="s">
        <v>554</v>
      </c>
      <c r="C8" s="250"/>
      <c r="D8" s="206"/>
      <c r="G8" s="206"/>
      <c r="H8" s="206"/>
    </row>
    <row r="9" spans="1:8" x14ac:dyDescent="0.2">
      <c r="A9" s="253" t="s">
        <v>258</v>
      </c>
      <c r="B9" s="254" t="s">
        <v>555</v>
      </c>
    </row>
    <row r="10" spans="1:8" x14ac:dyDescent="0.2">
      <c r="B10" s="254"/>
    </row>
    <row r="11" spans="1:8" s="251" customFormat="1" ht="15.75" x14ac:dyDescent="0.2">
      <c r="A11" s="414" t="s">
        <v>264</v>
      </c>
      <c r="B11" s="414"/>
      <c r="C11" s="414"/>
      <c r="D11" s="414"/>
      <c r="E11" s="414"/>
      <c r="F11" s="414"/>
      <c r="G11" s="206"/>
    </row>
    <row r="12" spans="1:8" s="251" customFormat="1" x14ac:dyDescent="0.2">
      <c r="A12" s="257"/>
      <c r="B12" s="258"/>
      <c r="C12" s="258"/>
      <c r="D12" s="258"/>
      <c r="E12" s="258"/>
      <c r="F12" s="259"/>
      <c r="G12" s="206"/>
    </row>
    <row r="13" spans="1:8" s="251" customFormat="1" ht="48.75" customHeight="1" x14ac:dyDescent="0.2">
      <c r="A13" s="153" t="s">
        <v>1</v>
      </c>
      <c r="B13" s="153" t="s">
        <v>265</v>
      </c>
      <c r="C13" s="153" t="s">
        <v>72</v>
      </c>
      <c r="D13" s="260" t="s">
        <v>556</v>
      </c>
      <c r="E13" s="153" t="s">
        <v>74</v>
      </c>
      <c r="F13" s="153" t="s">
        <v>78</v>
      </c>
    </row>
    <row r="14" spans="1:8" s="251" customFormat="1" x14ac:dyDescent="0.2">
      <c r="A14" s="201">
        <v>1</v>
      </c>
      <c r="B14" s="261" t="s">
        <v>557</v>
      </c>
      <c r="C14" s="262">
        <v>5000</v>
      </c>
      <c r="D14" s="112"/>
      <c r="E14" s="154">
        <f>D14</f>
        <v>0</v>
      </c>
      <c r="F14" s="154">
        <f>E14</f>
        <v>0</v>
      </c>
    </row>
    <row r="15" spans="1:8" s="251" customFormat="1" x14ac:dyDescent="0.2">
      <c r="A15" s="201">
        <v>2</v>
      </c>
      <c r="B15" s="261" t="s">
        <v>558</v>
      </c>
      <c r="C15" s="262">
        <v>5000</v>
      </c>
      <c r="D15" s="112"/>
      <c r="E15" s="154">
        <f t="shared" ref="E15:E19" si="0">D15</f>
        <v>0</v>
      </c>
      <c r="F15" s="154">
        <f t="shared" ref="F15:F19" si="1">E15</f>
        <v>0</v>
      </c>
    </row>
    <row r="16" spans="1:8" s="251" customFormat="1" x14ac:dyDescent="0.2">
      <c r="A16" s="201">
        <v>3</v>
      </c>
      <c r="B16" s="261" t="s">
        <v>559</v>
      </c>
      <c r="C16" s="262">
        <v>5000</v>
      </c>
      <c r="D16" s="112"/>
      <c r="E16" s="154">
        <f t="shared" si="0"/>
        <v>0</v>
      </c>
      <c r="F16" s="154">
        <f t="shared" si="1"/>
        <v>0</v>
      </c>
    </row>
    <row r="17" spans="1:6" s="251" customFormat="1" x14ac:dyDescent="0.2">
      <c r="A17" s="201">
        <v>4</v>
      </c>
      <c r="B17" s="261" t="s">
        <v>560</v>
      </c>
      <c r="C17" s="262">
        <v>1000</v>
      </c>
      <c r="D17" s="112"/>
      <c r="E17" s="154">
        <f t="shared" si="0"/>
        <v>0</v>
      </c>
      <c r="F17" s="154">
        <f t="shared" si="1"/>
        <v>0</v>
      </c>
    </row>
    <row r="18" spans="1:6" s="251" customFormat="1" x14ac:dyDescent="0.2">
      <c r="A18" s="201">
        <v>5</v>
      </c>
      <c r="B18" s="261" t="s">
        <v>561</v>
      </c>
      <c r="C18" s="262">
        <v>7000</v>
      </c>
      <c r="D18" s="112"/>
      <c r="E18" s="154">
        <f t="shared" si="0"/>
        <v>0</v>
      </c>
      <c r="F18" s="154">
        <f t="shared" si="1"/>
        <v>0</v>
      </c>
    </row>
    <row r="19" spans="1:6" s="251" customFormat="1" x14ac:dyDescent="0.2">
      <c r="A19" s="201">
        <v>6</v>
      </c>
      <c r="B19" s="263" t="s">
        <v>562</v>
      </c>
      <c r="C19" s="262">
        <v>20000</v>
      </c>
      <c r="D19" s="112"/>
      <c r="E19" s="154">
        <f t="shared" si="0"/>
        <v>0</v>
      </c>
      <c r="F19" s="154">
        <f t="shared" si="1"/>
        <v>0</v>
      </c>
    </row>
    <row r="20" spans="1:6" s="251" customFormat="1" x14ac:dyDescent="0.2">
      <c r="A20" s="201">
        <v>7</v>
      </c>
      <c r="B20" s="265" t="s">
        <v>563</v>
      </c>
      <c r="C20" s="262">
        <v>5000</v>
      </c>
      <c r="D20" s="112"/>
      <c r="E20" s="154">
        <f t="shared" ref="E20:E21" si="2">D20</f>
        <v>0</v>
      </c>
      <c r="F20" s="154">
        <f t="shared" ref="F20:F21" si="3">E20</f>
        <v>0</v>
      </c>
    </row>
    <row r="21" spans="1:6" s="251" customFormat="1" x14ac:dyDescent="0.2">
      <c r="A21" s="201">
        <v>8</v>
      </c>
      <c r="B21" s="265" t="s">
        <v>563</v>
      </c>
      <c r="C21" s="262">
        <v>5000</v>
      </c>
      <c r="D21" s="112"/>
      <c r="E21" s="154">
        <f t="shared" si="2"/>
        <v>0</v>
      </c>
      <c r="F21" s="154">
        <f t="shared" si="3"/>
        <v>0</v>
      </c>
    </row>
    <row r="22" spans="1:6" s="264" customFormat="1" ht="20.100000000000001" customHeight="1" x14ac:dyDescent="0.2">
      <c r="A22" s="151" t="s">
        <v>48</v>
      </c>
      <c r="B22" s="151"/>
      <c r="C22" s="151"/>
      <c r="D22" s="151"/>
      <c r="E22" s="151">
        <f>SUM(E14:E19)</f>
        <v>0</v>
      </c>
      <c r="F22" s="151">
        <f>SUM(F14:F19)</f>
        <v>0</v>
      </c>
    </row>
    <row r="23" spans="1:6" ht="110.25" x14ac:dyDescent="0.2">
      <c r="E23" s="152" t="s">
        <v>285</v>
      </c>
      <c r="F23" s="152" t="s">
        <v>286</v>
      </c>
    </row>
  </sheetData>
  <sheetProtection algorithmName="SHA-512" hashValue="Ix7sJywitgb38COwdX5VgMCpKiilLHfHySFOZ5V35BXaf3KkKADv/LAAENf9A9kTlLw2j5BYAD3TzFGdcagiUg==" saltValue="ukaaKUxeWHCSZA+UDS0j6Q==" spinCount="100000" sheet="1" objects="1" scenarios="1"/>
  <mergeCells count="1">
    <mergeCell ref="A11:F11"/>
  </mergeCells>
  <conditionalFormatting sqref="B14:B18">
    <cfRule type="cellIs" dxfId="1" priority="2" operator="equal">
      <formula>0</formula>
    </cfRule>
  </conditionalFormatting>
  <conditionalFormatting sqref="C14:C18">
    <cfRule type="cellIs" dxfId="0" priority="1" operator="equal">
      <formula>0</formula>
    </cfRule>
  </conditionalFormatting>
  <pageMargins left="0.7" right="0.7" top="0.75" bottom="0.75" header="0.3" footer="0.3"/>
  <pageSetup paperSize="9" fitToHeight="0" orientation="portrait" verticalDpi="0" r:id="rId1"/>
  <headerFooter>
    <oddHeader>&amp;A</oddHeader>
    <oddFooter>עמוד &amp;P מתוך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pageSetUpPr fitToPage="1"/>
  </sheetPr>
  <dimension ref="A1:H26"/>
  <sheetViews>
    <sheetView rightToLeft="1" topLeftCell="A8" workbookViewId="0">
      <selection activeCell="D19" sqref="D19"/>
    </sheetView>
  </sheetViews>
  <sheetFormatPr defaultColWidth="9" defaultRowHeight="14.25" x14ac:dyDescent="0.2"/>
  <cols>
    <col min="1" max="1" width="6" style="167" customWidth="1"/>
    <col min="2" max="2" width="25.125" style="167" customWidth="1"/>
    <col min="3" max="3" width="9.875" style="167" bestFit="1" customWidth="1"/>
    <col min="4" max="4" width="8.375" style="167" customWidth="1"/>
    <col min="5" max="6" width="15.375" style="167" customWidth="1"/>
    <col min="7" max="7" width="21.5" style="167" customWidth="1"/>
    <col min="8" max="16384" width="9" style="167"/>
  </cols>
  <sheetData>
    <row r="1" spans="1:8" s="159" customFormat="1" ht="18" x14ac:dyDescent="0.2">
      <c r="A1" s="155"/>
      <c r="B1" s="156" t="s">
        <v>564</v>
      </c>
      <c r="C1" s="157"/>
      <c r="D1" s="158"/>
    </row>
    <row r="2" spans="1:8" s="159" customFormat="1" ht="18" x14ac:dyDescent="0.2">
      <c r="A2" s="160"/>
      <c r="B2" s="156"/>
      <c r="C2" s="157"/>
      <c r="D2" s="158"/>
    </row>
    <row r="3" spans="1:8" s="159" customFormat="1" ht="26.25" customHeight="1" x14ac:dyDescent="0.2">
      <c r="A3" s="160" t="s">
        <v>245</v>
      </c>
      <c r="B3" s="415" t="s">
        <v>565</v>
      </c>
      <c r="C3" s="415"/>
      <c r="D3" s="415"/>
      <c r="E3" s="415"/>
      <c r="F3" s="415"/>
      <c r="G3" s="415"/>
      <c r="H3" s="415"/>
    </row>
    <row r="4" spans="1:8" s="159" customFormat="1" ht="26.25" customHeight="1" x14ac:dyDescent="0.2">
      <c r="A4" s="160" t="s">
        <v>247</v>
      </c>
      <c r="B4" s="415" t="s">
        <v>566</v>
      </c>
      <c r="C4" s="415"/>
      <c r="D4" s="415"/>
      <c r="E4" s="415"/>
      <c r="F4" s="415"/>
      <c r="G4" s="415" t="s">
        <v>249</v>
      </c>
      <c r="H4" s="415"/>
    </row>
    <row r="5" spans="1:8" s="159" customFormat="1" ht="26.25" customHeight="1" x14ac:dyDescent="0.2">
      <c r="A5" s="160" t="s">
        <v>250</v>
      </c>
      <c r="B5" s="415" t="s">
        <v>251</v>
      </c>
      <c r="C5" s="415"/>
      <c r="D5" s="415"/>
      <c r="E5" s="415"/>
      <c r="F5" s="415"/>
      <c r="G5" s="415"/>
      <c r="H5" s="415"/>
    </row>
    <row r="6" spans="1:8" s="159" customFormat="1" ht="26.25" customHeight="1" x14ac:dyDescent="0.2">
      <c r="A6" s="160" t="s">
        <v>252</v>
      </c>
      <c r="B6" s="415" t="s">
        <v>255</v>
      </c>
      <c r="C6" s="415"/>
      <c r="D6" s="415"/>
      <c r="E6" s="415"/>
      <c r="F6" s="415"/>
      <c r="G6" s="415"/>
      <c r="H6" s="415"/>
    </row>
    <row r="7" spans="1:8" s="159" customFormat="1" ht="26.25" customHeight="1" x14ac:dyDescent="0.2">
      <c r="A7" s="160" t="s">
        <v>256</v>
      </c>
      <c r="B7" s="415" t="s">
        <v>567</v>
      </c>
      <c r="C7" s="415"/>
      <c r="D7" s="415"/>
      <c r="E7" s="415"/>
      <c r="F7" s="415"/>
      <c r="G7" s="415"/>
      <c r="H7" s="415"/>
    </row>
    <row r="8" spans="1:8" s="159" customFormat="1" ht="26.25" customHeight="1" x14ac:dyDescent="0.2">
      <c r="A8" s="160" t="s">
        <v>258</v>
      </c>
      <c r="B8" s="415" t="s">
        <v>568</v>
      </c>
      <c r="C8" s="415"/>
      <c r="D8" s="415"/>
      <c r="E8" s="415"/>
      <c r="F8" s="415"/>
      <c r="G8" s="415"/>
      <c r="H8" s="415"/>
    </row>
    <row r="9" spans="1:8" s="159" customFormat="1" ht="26.25" customHeight="1" x14ac:dyDescent="0.2">
      <c r="A9" s="160" t="s">
        <v>260</v>
      </c>
      <c r="B9" s="415" t="s">
        <v>569</v>
      </c>
      <c r="C9" s="415"/>
      <c r="D9" s="415"/>
      <c r="E9" s="415"/>
      <c r="F9" s="415"/>
      <c r="G9" s="415"/>
      <c r="H9" s="415"/>
    </row>
    <row r="10" spans="1:8" s="159" customFormat="1" ht="26.25" customHeight="1" x14ac:dyDescent="0.2">
      <c r="A10" s="160" t="s">
        <v>262</v>
      </c>
      <c r="B10" s="415" t="s">
        <v>553</v>
      </c>
      <c r="C10" s="415"/>
      <c r="D10" s="415"/>
      <c r="E10" s="415"/>
      <c r="F10" s="415"/>
      <c r="G10" s="415"/>
      <c r="H10" s="415"/>
    </row>
    <row r="11" spans="1:8" s="162" customFormat="1" x14ac:dyDescent="0.2">
      <c r="A11" s="161"/>
    </row>
    <row r="12" spans="1:8" s="164" customFormat="1" ht="18" x14ac:dyDescent="0.2">
      <c r="A12" s="405" t="s">
        <v>264</v>
      </c>
      <c r="B12" s="405"/>
      <c r="C12" s="405"/>
      <c r="D12" s="405"/>
      <c r="E12" s="405"/>
      <c r="F12" s="405"/>
      <c r="G12" s="405"/>
      <c r="H12" s="163"/>
    </row>
    <row r="14" spans="1:8" ht="30" x14ac:dyDescent="0.2">
      <c r="A14" s="126" t="s">
        <v>1</v>
      </c>
      <c r="B14" s="126" t="s">
        <v>265</v>
      </c>
      <c r="C14" s="165" t="s">
        <v>72</v>
      </c>
      <c r="D14" s="126" t="s">
        <v>73</v>
      </c>
      <c r="E14" s="166" t="s">
        <v>74</v>
      </c>
      <c r="F14" s="166" t="s">
        <v>78</v>
      </c>
      <c r="G14" s="126" t="s">
        <v>79</v>
      </c>
    </row>
    <row r="15" spans="1:8" s="90" customFormat="1" ht="20.100000000000001" customHeight="1" x14ac:dyDescent="0.2">
      <c r="A15" s="168">
        <v>1</v>
      </c>
      <c r="B15" s="169" t="s">
        <v>570</v>
      </c>
      <c r="C15" s="170">
        <v>25000</v>
      </c>
      <c r="D15" s="102"/>
      <c r="E15" s="169">
        <f>C15*D15</f>
        <v>0</v>
      </c>
      <c r="F15" s="169">
        <f>E15</f>
        <v>0</v>
      </c>
      <c r="G15" s="169" t="s">
        <v>571</v>
      </c>
    </row>
    <row r="16" spans="1:8" s="90" customFormat="1" ht="20.100000000000001" customHeight="1" x14ac:dyDescent="0.2">
      <c r="A16" s="168">
        <v>2</v>
      </c>
      <c r="B16" s="169" t="s">
        <v>572</v>
      </c>
      <c r="C16" s="170">
        <v>20000</v>
      </c>
      <c r="D16" s="102"/>
      <c r="E16" s="169">
        <f t="shared" ref="E16:E24" si="0">C16*D16</f>
        <v>0</v>
      </c>
      <c r="F16" s="169">
        <f t="shared" ref="F16:F24" si="1">E16</f>
        <v>0</v>
      </c>
      <c r="G16" s="169" t="s">
        <v>571</v>
      </c>
    </row>
    <row r="17" spans="1:8" s="90" customFormat="1" ht="20.100000000000001" customHeight="1" x14ac:dyDescent="0.2">
      <c r="A17" s="168">
        <v>3</v>
      </c>
      <c r="B17" s="169" t="s">
        <v>573</v>
      </c>
      <c r="C17" s="170">
        <v>6500</v>
      </c>
      <c r="D17" s="102"/>
      <c r="E17" s="169">
        <f t="shared" si="0"/>
        <v>0</v>
      </c>
      <c r="F17" s="169">
        <f t="shared" si="1"/>
        <v>0</v>
      </c>
      <c r="G17" s="169" t="s">
        <v>574</v>
      </c>
    </row>
    <row r="18" spans="1:8" s="90" customFormat="1" ht="20.100000000000001" customHeight="1" x14ac:dyDescent="0.2">
      <c r="A18" s="168">
        <v>4</v>
      </c>
      <c r="B18" s="169" t="s">
        <v>575</v>
      </c>
      <c r="C18" s="170">
        <v>1400</v>
      </c>
      <c r="D18" s="102"/>
      <c r="E18" s="169">
        <f t="shared" si="0"/>
        <v>0</v>
      </c>
      <c r="F18" s="169">
        <f t="shared" si="1"/>
        <v>0</v>
      </c>
      <c r="G18" s="169" t="s">
        <v>574</v>
      </c>
    </row>
    <row r="19" spans="1:8" s="90" customFormat="1" ht="20.100000000000001" customHeight="1" x14ac:dyDescent="0.2">
      <c r="A19" s="168">
        <v>5</v>
      </c>
      <c r="B19" s="169" t="s">
        <v>576</v>
      </c>
      <c r="C19" s="170">
        <v>2500</v>
      </c>
      <c r="D19" s="102"/>
      <c r="E19" s="169">
        <f t="shared" si="0"/>
        <v>0</v>
      </c>
      <c r="F19" s="169">
        <f t="shared" si="1"/>
        <v>0</v>
      </c>
      <c r="G19" s="169" t="s">
        <v>574</v>
      </c>
    </row>
    <row r="20" spans="1:8" s="90" customFormat="1" ht="20.100000000000001" customHeight="1" x14ac:dyDescent="0.2">
      <c r="A20" s="168">
        <v>6</v>
      </c>
      <c r="B20" s="169" t="s">
        <v>577</v>
      </c>
      <c r="C20" s="170">
        <v>1590</v>
      </c>
      <c r="D20" s="102"/>
      <c r="E20" s="169">
        <f t="shared" si="0"/>
        <v>0</v>
      </c>
      <c r="F20" s="169">
        <f t="shared" si="1"/>
        <v>0</v>
      </c>
      <c r="G20" s="169" t="s">
        <v>574</v>
      </c>
    </row>
    <row r="21" spans="1:8" s="90" customFormat="1" ht="20.100000000000001" customHeight="1" x14ac:dyDescent="0.2">
      <c r="A21" s="168">
        <v>7</v>
      </c>
      <c r="B21" s="169" t="s">
        <v>218</v>
      </c>
      <c r="C21" s="170">
        <v>650</v>
      </c>
      <c r="D21" s="102"/>
      <c r="E21" s="169">
        <f t="shared" si="0"/>
        <v>0</v>
      </c>
      <c r="F21" s="169">
        <f t="shared" si="1"/>
        <v>0</v>
      </c>
      <c r="G21" s="169" t="s">
        <v>574</v>
      </c>
    </row>
    <row r="22" spans="1:8" s="90" customFormat="1" ht="20.100000000000001" customHeight="1" x14ac:dyDescent="0.2">
      <c r="A22" s="168">
        <v>8</v>
      </c>
      <c r="B22" s="169" t="s">
        <v>125</v>
      </c>
      <c r="C22" s="170">
        <v>2500</v>
      </c>
      <c r="D22" s="102"/>
      <c r="E22" s="169">
        <f t="shared" si="0"/>
        <v>0</v>
      </c>
      <c r="F22" s="169">
        <f t="shared" si="1"/>
        <v>0</v>
      </c>
      <c r="G22" s="169" t="s">
        <v>574</v>
      </c>
    </row>
    <row r="23" spans="1:8" s="90" customFormat="1" ht="20.100000000000001" customHeight="1" x14ac:dyDescent="0.2">
      <c r="A23" s="168">
        <v>9</v>
      </c>
      <c r="B23" s="169" t="s">
        <v>578</v>
      </c>
      <c r="C23" s="170">
        <v>2500</v>
      </c>
      <c r="D23" s="102"/>
      <c r="E23" s="169">
        <f t="shared" si="0"/>
        <v>0</v>
      </c>
      <c r="F23" s="169">
        <f t="shared" si="1"/>
        <v>0</v>
      </c>
      <c r="G23" s="169" t="s">
        <v>574</v>
      </c>
    </row>
    <row r="24" spans="1:8" s="90" customFormat="1" ht="20.100000000000001" customHeight="1" x14ac:dyDescent="0.2">
      <c r="A24" s="168">
        <v>10</v>
      </c>
      <c r="B24" s="169" t="s">
        <v>100</v>
      </c>
      <c r="C24" s="170">
        <v>200</v>
      </c>
      <c r="D24" s="102"/>
      <c r="E24" s="169">
        <f t="shared" si="0"/>
        <v>0</v>
      </c>
      <c r="F24" s="169">
        <f t="shared" si="1"/>
        <v>0</v>
      </c>
      <c r="G24" s="169" t="s">
        <v>574</v>
      </c>
    </row>
    <row r="25" spans="1:8" s="144" customFormat="1" ht="20.100000000000001" customHeight="1" x14ac:dyDescent="0.2">
      <c r="A25" s="171"/>
      <c r="B25" s="172" t="s">
        <v>48</v>
      </c>
      <c r="C25" s="172"/>
      <c r="D25" s="172"/>
      <c r="E25" s="172">
        <f>SUM(E15:E24)</f>
        <v>0</v>
      </c>
      <c r="F25" s="172">
        <f>SUM(F15:F24)</f>
        <v>0</v>
      </c>
      <c r="G25" s="172"/>
      <c r="H25" s="159"/>
    </row>
    <row r="26" spans="1:8" ht="75" x14ac:dyDescent="0.2">
      <c r="E26" s="173" t="s">
        <v>285</v>
      </c>
      <c r="F26" s="173" t="s">
        <v>285</v>
      </c>
    </row>
  </sheetData>
  <sheetProtection algorithmName="SHA-512" hashValue="dUlt/NfwULi8Tc0siSm9XvlFkYO5rYcLP5kHvJdQJbbZXIWSc8mj2VOshrBA5/Q4x5bLWhpPE00VjMgT1sHyVw==" saltValue="TZ8yX1YhNs1PDyvDcGLpng==" spinCount="100000" sheet="1" objects="1" scenarios="1"/>
  <mergeCells count="9">
    <mergeCell ref="A12:G12"/>
    <mergeCell ref="B9:H9"/>
    <mergeCell ref="B10:H10"/>
    <mergeCell ref="B3:H3"/>
    <mergeCell ref="B4:H4"/>
    <mergeCell ref="B5:H5"/>
    <mergeCell ref="B6:H6"/>
    <mergeCell ref="B7:H7"/>
    <mergeCell ref="B8:H8"/>
  </mergeCells>
  <hyperlinks>
    <hyperlink ref="B15:B16" location="'חממה טיפולית'!A1" display="ראה גיליון מצורף "/>
    <hyperlink ref="B17:B24" location="'חממה טיפולית'!A1" display="ראה גיליון מצורף "/>
  </hyperlinks>
  <pageMargins left="0.70866141732283472" right="0.70866141732283472" top="0.74803149606299213" bottom="0.74803149606299213" header="0.31496062992125984" footer="0.31496062992125984"/>
  <pageSetup paperSize="9" scale="79" fitToHeight="0" orientation="portrait" verticalDpi="0" r:id="rId1"/>
  <headerFooter>
    <oddHeader>&amp;A</oddHeader>
    <oddFooter>עמוד &amp;P מתוך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pageSetUpPr fitToPage="1"/>
  </sheetPr>
  <dimension ref="A1:H77"/>
  <sheetViews>
    <sheetView rightToLeft="1" topLeftCell="A21" workbookViewId="0">
      <selection activeCell="H38" sqref="H38"/>
    </sheetView>
  </sheetViews>
  <sheetFormatPr defaultColWidth="9" defaultRowHeight="14.25" x14ac:dyDescent="0.2"/>
  <cols>
    <col min="1" max="1" width="10.25" style="196" customWidth="1"/>
    <col min="2" max="2" width="36.625" style="162" customWidth="1"/>
    <col min="3" max="3" width="30.625" style="162" customWidth="1"/>
    <col min="4" max="4" width="12.875" style="162" customWidth="1"/>
    <col min="5" max="5" width="11.5" style="162" customWidth="1"/>
    <col min="6" max="7" width="15.625" style="162" customWidth="1"/>
    <col min="8" max="8" width="30.625" style="162" customWidth="1"/>
    <col min="9" max="9" width="18" style="162" customWidth="1"/>
    <col min="10" max="16384" width="9" style="162"/>
  </cols>
  <sheetData>
    <row r="1" spans="1:8" s="159" customFormat="1" ht="18" x14ac:dyDescent="0.2">
      <c r="A1" s="160"/>
      <c r="B1" s="174" t="s">
        <v>579</v>
      </c>
      <c r="C1" s="175"/>
      <c r="D1" s="176"/>
      <c r="E1" s="177"/>
    </row>
    <row r="2" spans="1:8" s="159" customFormat="1" ht="18" x14ac:dyDescent="0.2">
      <c r="A2" s="160"/>
      <c r="B2" s="174"/>
      <c r="C2" s="175"/>
      <c r="D2" s="176"/>
      <c r="E2" s="177"/>
    </row>
    <row r="3" spans="1:8" s="159" customFormat="1" ht="26.25" customHeight="1" x14ac:dyDescent="0.2">
      <c r="A3" s="160" t="s">
        <v>245</v>
      </c>
      <c r="B3" s="406" t="s">
        <v>580</v>
      </c>
      <c r="C3" s="406"/>
      <c r="D3" s="406"/>
      <c r="E3" s="406"/>
    </row>
    <row r="4" spans="1:8" s="159" customFormat="1" ht="26.25" customHeight="1" x14ac:dyDescent="0.2">
      <c r="A4" s="160" t="s">
        <v>247</v>
      </c>
      <c r="B4" s="406" t="s">
        <v>248</v>
      </c>
      <c r="C4" s="406"/>
      <c r="D4" s="406"/>
      <c r="E4" s="406"/>
      <c r="H4" s="159" t="s">
        <v>249</v>
      </c>
    </row>
    <row r="5" spans="1:8" s="159" customFormat="1" ht="26.25" customHeight="1" x14ac:dyDescent="0.2">
      <c r="A5" s="160" t="s">
        <v>250</v>
      </c>
      <c r="B5" s="406" t="s">
        <v>251</v>
      </c>
      <c r="C5" s="406"/>
      <c r="D5" s="406"/>
      <c r="E5" s="406"/>
    </row>
    <row r="6" spans="1:8" s="159" customFormat="1" ht="26.25" customHeight="1" x14ac:dyDescent="0.2">
      <c r="A6" s="160" t="s">
        <v>252</v>
      </c>
      <c r="B6" s="406" t="s">
        <v>255</v>
      </c>
      <c r="C6" s="406"/>
      <c r="D6" s="406"/>
      <c r="E6" s="406"/>
    </row>
    <row r="7" spans="1:8" s="159" customFormat="1" ht="26.25" customHeight="1" x14ac:dyDescent="0.2">
      <c r="A7" s="160" t="s">
        <v>256</v>
      </c>
      <c r="B7" s="406" t="s">
        <v>567</v>
      </c>
      <c r="C7" s="406"/>
      <c r="D7" s="406"/>
      <c r="E7" s="406"/>
    </row>
    <row r="8" spans="1:8" s="159" customFormat="1" ht="26.25" customHeight="1" x14ac:dyDescent="0.2">
      <c r="A8" s="160" t="s">
        <v>258</v>
      </c>
      <c r="B8" s="406" t="s">
        <v>568</v>
      </c>
      <c r="C8" s="406"/>
      <c r="D8" s="406"/>
      <c r="E8" s="406"/>
    </row>
    <row r="9" spans="1:8" s="159" customFormat="1" ht="37.5" customHeight="1" x14ac:dyDescent="0.2">
      <c r="A9" s="160" t="s">
        <v>260</v>
      </c>
      <c r="B9" s="406" t="s">
        <v>581</v>
      </c>
      <c r="C9" s="406"/>
      <c r="D9" s="406"/>
      <c r="E9" s="406"/>
    </row>
    <row r="10" spans="1:8" s="159" customFormat="1" ht="26.25" customHeight="1" x14ac:dyDescent="0.2">
      <c r="A10" s="160" t="s">
        <v>262</v>
      </c>
      <c r="B10" s="406" t="s">
        <v>553</v>
      </c>
      <c r="C10" s="406"/>
      <c r="D10" s="406"/>
      <c r="E10" s="406"/>
    </row>
    <row r="11" spans="1:8" x14ac:dyDescent="0.2">
      <c r="A11" s="161"/>
    </row>
    <row r="12" spans="1:8" s="180" customFormat="1" ht="18" customHeight="1" x14ac:dyDescent="0.2">
      <c r="A12" s="179"/>
      <c r="B12" s="418" t="s">
        <v>582</v>
      </c>
      <c r="C12" s="418"/>
      <c r="D12" s="418"/>
      <c r="E12" s="418"/>
      <c r="F12" s="418"/>
      <c r="G12" s="418"/>
    </row>
    <row r="13" spans="1:8" s="180" customFormat="1" ht="18.75" thickBot="1" x14ac:dyDescent="0.25">
      <c r="A13" s="179"/>
      <c r="B13" s="181"/>
      <c r="C13" s="181"/>
      <c r="D13" s="181"/>
      <c r="E13" s="181"/>
    </row>
    <row r="14" spans="1:8" s="182" customFormat="1" ht="31.5" x14ac:dyDescent="0.2">
      <c r="B14" s="419" t="s">
        <v>583</v>
      </c>
      <c r="C14" s="420"/>
      <c r="D14" s="420"/>
      <c r="E14" s="421"/>
      <c r="F14" s="183" t="s">
        <v>74</v>
      </c>
      <c r="G14" s="183" t="s">
        <v>78</v>
      </c>
      <c r="H14" s="184"/>
    </row>
    <row r="15" spans="1:8" s="182" customFormat="1" ht="30" customHeight="1" x14ac:dyDescent="0.2">
      <c r="B15" s="422" t="s">
        <v>584</v>
      </c>
      <c r="C15" s="423"/>
      <c r="D15" s="423"/>
      <c r="E15" s="423"/>
      <c r="F15" s="185">
        <f>F32</f>
        <v>0</v>
      </c>
      <c r="G15" s="185">
        <f>G32</f>
        <v>0</v>
      </c>
      <c r="H15" s="184"/>
    </row>
    <row r="16" spans="1:8" s="182" customFormat="1" ht="30" customHeight="1" x14ac:dyDescent="0.2">
      <c r="B16" s="422" t="s">
        <v>585</v>
      </c>
      <c r="C16" s="423"/>
      <c r="D16" s="423"/>
      <c r="E16" s="423"/>
      <c r="F16" s="185">
        <f>F70</f>
        <v>0</v>
      </c>
      <c r="G16" s="185">
        <f>G70</f>
        <v>0</v>
      </c>
      <c r="H16" s="184"/>
    </row>
    <row r="17" spans="1:8" s="182" customFormat="1" ht="30" customHeight="1" thickBot="1" x14ac:dyDescent="0.25">
      <c r="B17" s="416" t="s">
        <v>586</v>
      </c>
      <c r="C17" s="417"/>
      <c r="D17" s="417"/>
      <c r="E17" s="417"/>
      <c r="F17" s="186">
        <f>SUM(F15:F16)</f>
        <v>0</v>
      </c>
      <c r="G17" s="186">
        <f>SUM(G15:G16)</f>
        <v>0</v>
      </c>
      <c r="H17" s="184"/>
    </row>
    <row r="18" spans="1:8" s="164" customFormat="1" ht="78.75" x14ac:dyDescent="0.2">
      <c r="A18" s="187"/>
      <c r="B18" s="188"/>
      <c r="C18" s="189"/>
      <c r="D18" s="190"/>
      <c r="E18" s="191"/>
      <c r="F18" s="192" t="s">
        <v>285</v>
      </c>
      <c r="G18" s="192" t="s">
        <v>286</v>
      </c>
    </row>
    <row r="19" spans="1:8" s="195" customFormat="1" ht="20.25" x14ac:dyDescent="0.2">
      <c r="A19" s="193"/>
      <c r="B19" s="194"/>
      <c r="C19" s="194"/>
      <c r="D19" s="194"/>
      <c r="E19" s="194"/>
    </row>
    <row r="20" spans="1:8" s="164" customFormat="1" ht="18" x14ac:dyDescent="0.2">
      <c r="A20" s="266"/>
      <c r="B20" s="266" t="s">
        <v>587</v>
      </c>
      <c r="C20" s="266"/>
      <c r="D20" s="266"/>
      <c r="E20" s="266"/>
      <c r="F20" s="266"/>
      <c r="G20" s="266"/>
      <c r="H20" s="266"/>
    </row>
    <row r="21" spans="1:8" ht="15" thickBot="1" x14ac:dyDescent="0.25"/>
    <row r="22" spans="1:8" s="200" customFormat="1" ht="43.5" customHeight="1" x14ac:dyDescent="0.2">
      <c r="A22" s="197" t="s">
        <v>588</v>
      </c>
      <c r="B22" s="198" t="s">
        <v>589</v>
      </c>
      <c r="C22" s="198" t="s">
        <v>590</v>
      </c>
      <c r="D22" s="198" t="s">
        <v>293</v>
      </c>
      <c r="E22" s="199" t="s">
        <v>73</v>
      </c>
      <c r="F22" s="153" t="s">
        <v>74</v>
      </c>
      <c r="G22" s="153" t="s">
        <v>78</v>
      </c>
      <c r="H22" s="198" t="s">
        <v>79</v>
      </c>
    </row>
    <row r="23" spans="1:8" s="200" customFormat="1" ht="45" x14ac:dyDescent="0.2">
      <c r="A23" s="201">
        <v>1</v>
      </c>
      <c r="B23" s="202" t="s">
        <v>591</v>
      </c>
      <c r="C23" s="202" t="s">
        <v>592</v>
      </c>
      <c r="D23" s="103"/>
      <c r="E23" s="103"/>
      <c r="F23" s="202">
        <f>E23*D23</f>
        <v>0</v>
      </c>
      <c r="G23" s="202">
        <f>F23</f>
        <v>0</v>
      </c>
      <c r="H23" s="202" t="s">
        <v>593</v>
      </c>
    </row>
    <row r="24" spans="1:8" s="200" customFormat="1" ht="30" x14ac:dyDescent="0.2">
      <c r="A24" s="201">
        <v>2</v>
      </c>
      <c r="B24" s="202" t="s">
        <v>594</v>
      </c>
      <c r="C24" s="202" t="s">
        <v>595</v>
      </c>
      <c r="D24" s="103"/>
      <c r="E24" s="103"/>
      <c r="F24" s="202">
        <f t="shared" ref="F24:F31" si="0">E24*D24</f>
        <v>0</v>
      </c>
      <c r="G24" s="202">
        <f t="shared" ref="G24:G31" si="1">F24</f>
        <v>0</v>
      </c>
      <c r="H24" s="202" t="s">
        <v>593</v>
      </c>
    </row>
    <row r="25" spans="1:8" s="200" customFormat="1" ht="30" x14ac:dyDescent="0.2">
      <c r="A25" s="201">
        <v>3</v>
      </c>
      <c r="B25" s="202" t="s">
        <v>596</v>
      </c>
      <c r="C25" s="202" t="s">
        <v>597</v>
      </c>
      <c r="D25" s="103"/>
      <c r="E25" s="103"/>
      <c r="F25" s="202">
        <f t="shared" si="0"/>
        <v>0</v>
      </c>
      <c r="G25" s="202">
        <f t="shared" si="1"/>
        <v>0</v>
      </c>
      <c r="H25" s="202" t="s">
        <v>598</v>
      </c>
    </row>
    <row r="26" spans="1:8" s="200" customFormat="1" ht="30" x14ac:dyDescent="0.2">
      <c r="A26" s="201">
        <v>4</v>
      </c>
      <c r="B26" s="202" t="s">
        <v>599</v>
      </c>
      <c r="C26" s="202" t="s">
        <v>600</v>
      </c>
      <c r="D26" s="103"/>
      <c r="E26" s="103"/>
      <c r="F26" s="202">
        <f t="shared" si="0"/>
        <v>0</v>
      </c>
      <c r="G26" s="202">
        <f t="shared" si="1"/>
        <v>0</v>
      </c>
      <c r="H26" s="202" t="s">
        <v>601</v>
      </c>
    </row>
    <row r="27" spans="1:8" s="200" customFormat="1" ht="30" x14ac:dyDescent="0.2">
      <c r="A27" s="201">
        <v>5</v>
      </c>
      <c r="B27" s="202" t="s">
        <v>602</v>
      </c>
      <c r="C27" s="202" t="s">
        <v>603</v>
      </c>
      <c r="D27" s="103"/>
      <c r="E27" s="103"/>
      <c r="F27" s="202">
        <f t="shared" si="0"/>
        <v>0</v>
      </c>
      <c r="G27" s="202">
        <f t="shared" si="1"/>
        <v>0</v>
      </c>
      <c r="H27" s="202" t="s">
        <v>601</v>
      </c>
    </row>
    <row r="28" spans="1:8" s="200" customFormat="1" ht="30" x14ac:dyDescent="0.2">
      <c r="A28" s="201">
        <v>6</v>
      </c>
      <c r="B28" s="202" t="s">
        <v>604</v>
      </c>
      <c r="C28" s="202" t="s">
        <v>605</v>
      </c>
      <c r="D28" s="103"/>
      <c r="E28" s="103"/>
      <c r="F28" s="202">
        <f t="shared" si="0"/>
        <v>0</v>
      </c>
      <c r="G28" s="202">
        <f t="shared" si="1"/>
        <v>0</v>
      </c>
      <c r="H28" s="202" t="s">
        <v>598</v>
      </c>
    </row>
    <row r="29" spans="1:8" s="200" customFormat="1" ht="30" x14ac:dyDescent="0.2">
      <c r="A29" s="201">
        <v>7</v>
      </c>
      <c r="B29" s="202" t="s">
        <v>606</v>
      </c>
      <c r="C29" s="202" t="s">
        <v>607</v>
      </c>
      <c r="D29" s="103"/>
      <c r="E29" s="103"/>
      <c r="F29" s="202">
        <f t="shared" si="0"/>
        <v>0</v>
      </c>
      <c r="G29" s="202">
        <f t="shared" si="1"/>
        <v>0</v>
      </c>
      <c r="H29" s="202" t="s">
        <v>608</v>
      </c>
    </row>
    <row r="30" spans="1:8" s="200" customFormat="1" ht="15" x14ac:dyDescent="0.2">
      <c r="A30" s="201">
        <v>8</v>
      </c>
      <c r="B30" s="202" t="s">
        <v>609</v>
      </c>
      <c r="C30" s="202" t="s">
        <v>610</v>
      </c>
      <c r="D30" s="103"/>
      <c r="E30" s="103"/>
      <c r="F30" s="202">
        <f t="shared" si="0"/>
        <v>0</v>
      </c>
      <c r="G30" s="202">
        <f t="shared" si="1"/>
        <v>0</v>
      </c>
      <c r="H30" s="202"/>
    </row>
    <row r="31" spans="1:8" s="200" customFormat="1" ht="30" x14ac:dyDescent="0.2">
      <c r="A31" s="201">
        <v>9</v>
      </c>
      <c r="B31" s="202" t="s">
        <v>611</v>
      </c>
      <c r="C31" s="202" t="s">
        <v>612</v>
      </c>
      <c r="D31" s="103"/>
      <c r="E31" s="103"/>
      <c r="F31" s="202">
        <f t="shared" si="0"/>
        <v>0</v>
      </c>
      <c r="G31" s="202">
        <f t="shared" si="1"/>
        <v>0</v>
      </c>
      <c r="H31" s="202"/>
    </row>
    <row r="32" spans="1:8" s="203" customFormat="1" ht="20.100000000000001" customHeight="1" thickBot="1" x14ac:dyDescent="0.25">
      <c r="B32" s="204" t="s">
        <v>48</v>
      </c>
      <c r="C32" s="204"/>
      <c r="D32" s="204"/>
      <c r="E32" s="204"/>
      <c r="F32" s="205">
        <f>SUM(F23:F31)</f>
        <v>0</v>
      </c>
      <c r="G32" s="205">
        <f>SUM(G23:G31)</f>
        <v>0</v>
      </c>
      <c r="H32" s="158"/>
    </row>
    <row r="33" spans="1:7" s="200" customFormat="1" ht="15" x14ac:dyDescent="0.2">
      <c r="A33" s="206"/>
      <c r="B33" s="207"/>
      <c r="C33" s="207"/>
      <c r="D33" s="207"/>
    </row>
    <row r="34" spans="1:7" s="200" customFormat="1" ht="15.75" x14ac:dyDescent="0.2">
      <c r="A34" s="206"/>
      <c r="B34" s="213"/>
      <c r="C34" s="207"/>
      <c r="D34" s="207"/>
    </row>
    <row r="35" spans="1:7" s="189" customFormat="1" ht="18" x14ac:dyDescent="0.2">
      <c r="A35" s="208"/>
      <c r="B35" s="209" t="s">
        <v>613</v>
      </c>
      <c r="C35" s="210"/>
      <c r="D35" s="210"/>
      <c r="E35" s="210"/>
      <c r="F35" s="211"/>
      <c r="G35" s="211"/>
    </row>
    <row r="36" spans="1:7" s="200" customFormat="1" ht="15.75" x14ac:dyDescent="0.2">
      <c r="A36" s="206"/>
      <c r="B36" s="213"/>
      <c r="C36" s="207"/>
      <c r="D36" s="207"/>
    </row>
    <row r="37" spans="1:7" s="200" customFormat="1" ht="31.5" x14ac:dyDescent="0.2">
      <c r="A37" s="197" t="s">
        <v>1</v>
      </c>
      <c r="B37" s="198" t="s">
        <v>614</v>
      </c>
      <c r="C37" s="198" t="s">
        <v>79</v>
      </c>
      <c r="D37" s="198" t="s">
        <v>72</v>
      </c>
      <c r="E37" s="197" t="s">
        <v>73</v>
      </c>
      <c r="F37" s="153" t="s">
        <v>74</v>
      </c>
      <c r="G37" s="153" t="s">
        <v>78</v>
      </c>
    </row>
    <row r="38" spans="1:7" s="200" customFormat="1" ht="90" x14ac:dyDescent="0.2">
      <c r="A38" s="214">
        <v>1</v>
      </c>
      <c r="B38" s="215" t="s">
        <v>615</v>
      </c>
      <c r="C38" s="216" t="s">
        <v>616</v>
      </c>
      <c r="D38" s="275"/>
      <c r="E38" s="104"/>
      <c r="F38" s="212">
        <f>E38*D38</f>
        <v>0</v>
      </c>
      <c r="G38" s="212">
        <f>F38</f>
        <v>0</v>
      </c>
    </row>
    <row r="39" spans="1:7" s="200" customFormat="1" ht="30" x14ac:dyDescent="0.2">
      <c r="A39" s="214">
        <v>2</v>
      </c>
      <c r="B39" s="215" t="s">
        <v>617</v>
      </c>
      <c r="C39" s="216" t="s">
        <v>618</v>
      </c>
      <c r="D39" s="217">
        <v>460</v>
      </c>
      <c r="E39" s="105"/>
      <c r="F39" s="212">
        <f t="shared" ref="F39:F69" si="2">E39*D39</f>
        <v>0</v>
      </c>
      <c r="G39" s="212">
        <f t="shared" ref="G39:G69" si="3">F39</f>
        <v>0</v>
      </c>
    </row>
    <row r="40" spans="1:7" s="200" customFormat="1" ht="45" x14ac:dyDescent="0.2">
      <c r="A40" s="214">
        <v>3</v>
      </c>
      <c r="B40" s="215" t="s">
        <v>619</v>
      </c>
      <c r="C40" s="216" t="s">
        <v>620</v>
      </c>
      <c r="D40" s="217">
        <v>550</v>
      </c>
      <c r="E40" s="105"/>
      <c r="F40" s="212">
        <f t="shared" si="2"/>
        <v>0</v>
      </c>
      <c r="G40" s="212">
        <f t="shared" si="3"/>
        <v>0</v>
      </c>
    </row>
    <row r="41" spans="1:7" s="200" customFormat="1" ht="75" x14ac:dyDescent="0.2">
      <c r="A41" s="214">
        <v>4</v>
      </c>
      <c r="B41" s="215" t="s">
        <v>621</v>
      </c>
      <c r="C41" s="216" t="s">
        <v>622</v>
      </c>
      <c r="D41" s="217">
        <v>650</v>
      </c>
      <c r="E41" s="105"/>
      <c r="F41" s="212">
        <f t="shared" si="2"/>
        <v>0</v>
      </c>
      <c r="G41" s="212">
        <f t="shared" si="3"/>
        <v>0</v>
      </c>
    </row>
    <row r="42" spans="1:7" s="200" customFormat="1" ht="120" x14ac:dyDescent="0.2">
      <c r="A42" s="214">
        <v>5</v>
      </c>
      <c r="B42" s="215" t="s">
        <v>623</v>
      </c>
      <c r="C42" s="216" t="s">
        <v>624</v>
      </c>
      <c r="D42" s="217">
        <v>150</v>
      </c>
      <c r="E42" s="105"/>
      <c r="F42" s="212">
        <f t="shared" si="2"/>
        <v>0</v>
      </c>
      <c r="G42" s="212">
        <f t="shared" si="3"/>
        <v>0</v>
      </c>
    </row>
    <row r="43" spans="1:7" s="200" customFormat="1" ht="120" x14ac:dyDescent="0.2">
      <c r="A43" s="214">
        <v>6</v>
      </c>
      <c r="B43" s="215" t="s">
        <v>625</v>
      </c>
      <c r="C43" s="216" t="s">
        <v>626</v>
      </c>
      <c r="D43" s="217">
        <v>650</v>
      </c>
      <c r="E43" s="105"/>
      <c r="F43" s="212">
        <f t="shared" si="2"/>
        <v>0</v>
      </c>
      <c r="G43" s="212">
        <f t="shared" si="3"/>
        <v>0</v>
      </c>
    </row>
    <row r="44" spans="1:7" s="200" customFormat="1" ht="75" x14ac:dyDescent="0.2">
      <c r="A44" s="214">
        <v>7</v>
      </c>
      <c r="B44" s="218" t="s">
        <v>627</v>
      </c>
      <c r="C44" s="216" t="s">
        <v>628</v>
      </c>
      <c r="D44" s="217">
        <v>150</v>
      </c>
      <c r="E44" s="105"/>
      <c r="F44" s="212">
        <f t="shared" si="2"/>
        <v>0</v>
      </c>
      <c r="G44" s="212">
        <f t="shared" si="3"/>
        <v>0</v>
      </c>
    </row>
    <row r="45" spans="1:7" s="200" customFormat="1" ht="105" x14ac:dyDescent="0.2">
      <c r="A45" s="214">
        <v>8</v>
      </c>
      <c r="B45" s="215" t="s">
        <v>629</v>
      </c>
      <c r="C45" s="216" t="s">
        <v>630</v>
      </c>
      <c r="D45" s="217">
        <v>410</v>
      </c>
      <c r="E45" s="105"/>
      <c r="F45" s="212">
        <f t="shared" si="2"/>
        <v>0</v>
      </c>
      <c r="G45" s="212">
        <f t="shared" si="3"/>
        <v>0</v>
      </c>
    </row>
    <row r="46" spans="1:7" s="200" customFormat="1" ht="120" x14ac:dyDescent="0.2">
      <c r="A46" s="214">
        <v>9</v>
      </c>
      <c r="B46" s="215" t="s">
        <v>631</v>
      </c>
      <c r="C46" s="216" t="s">
        <v>632</v>
      </c>
      <c r="D46" s="217">
        <v>360</v>
      </c>
      <c r="E46" s="105"/>
      <c r="F46" s="212">
        <f t="shared" si="2"/>
        <v>0</v>
      </c>
      <c r="G46" s="212">
        <f t="shared" si="3"/>
        <v>0</v>
      </c>
    </row>
    <row r="47" spans="1:7" s="200" customFormat="1" ht="120" x14ac:dyDescent="0.2">
      <c r="A47" s="214">
        <v>10</v>
      </c>
      <c r="B47" s="215" t="s">
        <v>633</v>
      </c>
      <c r="C47" s="216" t="s">
        <v>634</v>
      </c>
      <c r="D47" s="104"/>
      <c r="E47" s="104"/>
      <c r="F47" s="212">
        <f t="shared" si="2"/>
        <v>0</v>
      </c>
      <c r="G47" s="212">
        <f t="shared" si="3"/>
        <v>0</v>
      </c>
    </row>
    <row r="48" spans="1:7" s="200" customFormat="1" ht="60" x14ac:dyDescent="0.2">
      <c r="A48" s="214">
        <v>11</v>
      </c>
      <c r="B48" s="215" t="s">
        <v>635</v>
      </c>
      <c r="C48" s="216" t="s">
        <v>636</v>
      </c>
      <c r="D48" s="217">
        <v>550</v>
      </c>
      <c r="E48" s="105"/>
      <c r="F48" s="212">
        <f t="shared" si="2"/>
        <v>0</v>
      </c>
      <c r="G48" s="212">
        <f t="shared" si="3"/>
        <v>0</v>
      </c>
    </row>
    <row r="49" spans="1:7" s="200" customFormat="1" ht="45" x14ac:dyDescent="0.2">
      <c r="A49" s="214">
        <v>12</v>
      </c>
      <c r="B49" s="215" t="s">
        <v>637</v>
      </c>
      <c r="C49" s="216" t="s">
        <v>638</v>
      </c>
      <c r="D49" s="217">
        <v>150</v>
      </c>
      <c r="E49" s="105"/>
      <c r="F49" s="212">
        <f t="shared" si="2"/>
        <v>0</v>
      </c>
      <c r="G49" s="212">
        <f t="shared" si="3"/>
        <v>0</v>
      </c>
    </row>
    <row r="50" spans="1:7" s="200" customFormat="1" ht="75" x14ac:dyDescent="0.2">
      <c r="A50" s="214">
        <v>13</v>
      </c>
      <c r="B50" s="215" t="s">
        <v>639</v>
      </c>
      <c r="C50" s="216" t="s">
        <v>640</v>
      </c>
      <c r="D50" s="217">
        <v>260</v>
      </c>
      <c r="E50" s="105"/>
      <c r="F50" s="212">
        <f t="shared" si="2"/>
        <v>0</v>
      </c>
      <c r="G50" s="212">
        <f t="shared" si="3"/>
        <v>0</v>
      </c>
    </row>
    <row r="51" spans="1:7" s="200" customFormat="1" ht="60" x14ac:dyDescent="0.2">
      <c r="A51" s="214">
        <v>14</v>
      </c>
      <c r="B51" s="215" t="s">
        <v>641</v>
      </c>
      <c r="C51" s="216" t="s">
        <v>642</v>
      </c>
      <c r="D51" s="217">
        <v>150</v>
      </c>
      <c r="E51" s="105"/>
      <c r="F51" s="212">
        <f t="shared" si="2"/>
        <v>0</v>
      </c>
      <c r="G51" s="212">
        <f t="shared" si="3"/>
        <v>0</v>
      </c>
    </row>
    <row r="52" spans="1:7" s="200" customFormat="1" ht="30" x14ac:dyDescent="0.2">
      <c r="A52" s="214">
        <v>15</v>
      </c>
      <c r="B52" s="215" t="s">
        <v>643</v>
      </c>
      <c r="C52" s="216" t="s">
        <v>644</v>
      </c>
      <c r="D52" s="217">
        <v>860</v>
      </c>
      <c r="E52" s="105"/>
      <c r="F52" s="212">
        <f t="shared" si="2"/>
        <v>0</v>
      </c>
      <c r="G52" s="212">
        <f t="shared" si="3"/>
        <v>0</v>
      </c>
    </row>
    <row r="53" spans="1:7" s="200" customFormat="1" ht="15" x14ac:dyDescent="0.2">
      <c r="A53" s="214">
        <v>16</v>
      </c>
      <c r="B53" s="215" t="s">
        <v>645</v>
      </c>
      <c r="C53" s="216" t="s">
        <v>646</v>
      </c>
      <c r="D53" s="217">
        <v>1600</v>
      </c>
      <c r="E53" s="105"/>
      <c r="F53" s="212">
        <f t="shared" si="2"/>
        <v>0</v>
      </c>
      <c r="G53" s="212">
        <f t="shared" si="3"/>
        <v>0</v>
      </c>
    </row>
    <row r="54" spans="1:7" s="200" customFormat="1" ht="60" x14ac:dyDescent="0.2">
      <c r="A54" s="214">
        <v>17</v>
      </c>
      <c r="B54" s="215" t="s">
        <v>647</v>
      </c>
      <c r="C54" s="216" t="s">
        <v>648</v>
      </c>
      <c r="D54" s="217">
        <v>240</v>
      </c>
      <c r="E54" s="105"/>
      <c r="F54" s="212">
        <f t="shared" si="2"/>
        <v>0</v>
      </c>
      <c r="G54" s="212">
        <f t="shared" si="3"/>
        <v>0</v>
      </c>
    </row>
    <row r="55" spans="1:7" s="200" customFormat="1" ht="45" x14ac:dyDescent="0.2">
      <c r="A55" s="214">
        <v>18</v>
      </c>
      <c r="B55" s="215" t="s">
        <v>649</v>
      </c>
      <c r="C55" s="216" t="s">
        <v>650</v>
      </c>
      <c r="D55" s="217">
        <v>120</v>
      </c>
      <c r="E55" s="105"/>
      <c r="F55" s="212">
        <f t="shared" si="2"/>
        <v>0</v>
      </c>
      <c r="G55" s="212">
        <f t="shared" si="3"/>
        <v>0</v>
      </c>
    </row>
    <row r="56" spans="1:7" s="200" customFormat="1" ht="75" x14ac:dyDescent="0.2">
      <c r="A56" s="214">
        <v>19</v>
      </c>
      <c r="B56" s="215" t="s">
        <v>651</v>
      </c>
      <c r="C56" s="216" t="s">
        <v>652</v>
      </c>
      <c r="D56" s="217">
        <v>200</v>
      </c>
      <c r="E56" s="105"/>
      <c r="F56" s="212">
        <f t="shared" si="2"/>
        <v>0</v>
      </c>
      <c r="G56" s="212">
        <f t="shared" si="3"/>
        <v>0</v>
      </c>
    </row>
    <row r="57" spans="1:7" s="200" customFormat="1" ht="75" x14ac:dyDescent="0.2">
      <c r="A57" s="214">
        <v>20</v>
      </c>
      <c r="B57" s="215" t="s">
        <v>653</v>
      </c>
      <c r="C57" s="216" t="s">
        <v>654</v>
      </c>
      <c r="D57" s="217">
        <v>220</v>
      </c>
      <c r="E57" s="105"/>
      <c r="F57" s="212">
        <f t="shared" si="2"/>
        <v>0</v>
      </c>
      <c r="G57" s="212">
        <f t="shared" si="3"/>
        <v>0</v>
      </c>
    </row>
    <row r="58" spans="1:7" s="200" customFormat="1" ht="60" x14ac:dyDescent="0.2">
      <c r="A58" s="214">
        <v>21</v>
      </c>
      <c r="B58" s="215" t="s">
        <v>655</v>
      </c>
      <c r="C58" s="216" t="s">
        <v>656</v>
      </c>
      <c r="D58" s="217">
        <v>120</v>
      </c>
      <c r="E58" s="105"/>
      <c r="F58" s="212">
        <f t="shared" si="2"/>
        <v>0</v>
      </c>
      <c r="G58" s="212">
        <f t="shared" si="3"/>
        <v>0</v>
      </c>
    </row>
    <row r="59" spans="1:7" s="200" customFormat="1" ht="45" x14ac:dyDescent="0.2">
      <c r="A59" s="214">
        <v>22</v>
      </c>
      <c r="B59" s="215" t="s">
        <v>657</v>
      </c>
      <c r="C59" s="216" t="s">
        <v>658</v>
      </c>
      <c r="D59" s="217">
        <v>550</v>
      </c>
      <c r="E59" s="105"/>
      <c r="F59" s="212">
        <f t="shared" si="2"/>
        <v>0</v>
      </c>
      <c r="G59" s="212">
        <f t="shared" si="3"/>
        <v>0</v>
      </c>
    </row>
    <row r="60" spans="1:7" s="200" customFormat="1" ht="75" x14ac:dyDescent="0.2">
      <c r="A60" s="214">
        <v>23</v>
      </c>
      <c r="B60" s="215" t="s">
        <v>659</v>
      </c>
      <c r="C60" s="216" t="s">
        <v>660</v>
      </c>
      <c r="D60" s="217">
        <v>550</v>
      </c>
      <c r="E60" s="105"/>
      <c r="F60" s="212">
        <f t="shared" si="2"/>
        <v>0</v>
      </c>
      <c r="G60" s="212">
        <f t="shared" si="3"/>
        <v>0</v>
      </c>
    </row>
    <row r="61" spans="1:7" s="200" customFormat="1" ht="105" x14ac:dyDescent="0.2">
      <c r="A61" s="214">
        <v>24</v>
      </c>
      <c r="B61" s="215" t="s">
        <v>661</v>
      </c>
      <c r="C61" s="216" t="s">
        <v>662</v>
      </c>
      <c r="D61" s="217">
        <v>80</v>
      </c>
      <c r="E61" s="105"/>
      <c r="F61" s="212">
        <f t="shared" si="2"/>
        <v>0</v>
      </c>
      <c r="G61" s="212">
        <f t="shared" si="3"/>
        <v>0</v>
      </c>
    </row>
    <row r="62" spans="1:7" s="200" customFormat="1" ht="30" x14ac:dyDescent="0.2">
      <c r="A62" s="214">
        <v>25</v>
      </c>
      <c r="B62" s="215" t="s">
        <v>663</v>
      </c>
      <c r="C62" s="216" t="s">
        <v>664</v>
      </c>
      <c r="D62" s="217">
        <v>1000</v>
      </c>
      <c r="E62" s="105"/>
      <c r="F62" s="212">
        <f t="shared" si="2"/>
        <v>0</v>
      </c>
      <c r="G62" s="212">
        <f t="shared" si="3"/>
        <v>0</v>
      </c>
    </row>
    <row r="63" spans="1:7" s="200" customFormat="1" ht="60" x14ac:dyDescent="0.2">
      <c r="A63" s="214">
        <v>26</v>
      </c>
      <c r="B63" s="215" t="s">
        <v>665</v>
      </c>
      <c r="C63" s="216" t="s">
        <v>666</v>
      </c>
      <c r="D63" s="217">
        <v>130</v>
      </c>
      <c r="E63" s="105"/>
      <c r="F63" s="212">
        <f t="shared" si="2"/>
        <v>0</v>
      </c>
      <c r="G63" s="212">
        <f t="shared" si="3"/>
        <v>0</v>
      </c>
    </row>
    <row r="64" spans="1:7" s="200" customFormat="1" ht="60" x14ac:dyDescent="0.2">
      <c r="A64" s="214">
        <v>27</v>
      </c>
      <c r="B64" s="215" t="s">
        <v>667</v>
      </c>
      <c r="C64" s="216" t="s">
        <v>668</v>
      </c>
      <c r="D64" s="217">
        <v>80</v>
      </c>
      <c r="E64" s="105"/>
      <c r="F64" s="212">
        <f t="shared" si="2"/>
        <v>0</v>
      </c>
      <c r="G64" s="212">
        <f t="shared" si="3"/>
        <v>0</v>
      </c>
    </row>
    <row r="65" spans="1:7" s="200" customFormat="1" ht="90" x14ac:dyDescent="0.2">
      <c r="A65" s="214">
        <v>28</v>
      </c>
      <c r="B65" s="215" t="s">
        <v>669</v>
      </c>
      <c r="C65" s="216" t="s">
        <v>670</v>
      </c>
      <c r="D65" s="217">
        <v>200</v>
      </c>
      <c r="E65" s="105"/>
      <c r="F65" s="212">
        <f t="shared" si="2"/>
        <v>0</v>
      </c>
      <c r="G65" s="212">
        <f t="shared" si="3"/>
        <v>0</v>
      </c>
    </row>
    <row r="66" spans="1:7" s="200" customFormat="1" ht="30" x14ac:dyDescent="0.2">
      <c r="A66" s="214">
        <v>29</v>
      </c>
      <c r="B66" s="215" t="s">
        <v>671</v>
      </c>
      <c r="C66" s="216" t="s">
        <v>672</v>
      </c>
      <c r="D66" s="217">
        <v>50</v>
      </c>
      <c r="E66" s="105"/>
      <c r="F66" s="212">
        <f t="shared" si="2"/>
        <v>0</v>
      </c>
      <c r="G66" s="212">
        <f t="shared" si="3"/>
        <v>0</v>
      </c>
    </row>
    <row r="67" spans="1:7" s="200" customFormat="1" ht="75" x14ac:dyDescent="0.2">
      <c r="A67" s="214">
        <v>30</v>
      </c>
      <c r="B67" s="215" t="s">
        <v>673</v>
      </c>
      <c r="C67" s="216" t="s">
        <v>674</v>
      </c>
      <c r="D67" s="217">
        <v>200</v>
      </c>
      <c r="E67" s="105"/>
      <c r="F67" s="212">
        <f t="shared" si="2"/>
        <v>0</v>
      </c>
      <c r="G67" s="212">
        <f t="shared" si="3"/>
        <v>0</v>
      </c>
    </row>
    <row r="68" spans="1:7" s="200" customFormat="1" ht="60" x14ac:dyDescent="0.2">
      <c r="A68" s="214">
        <v>31</v>
      </c>
      <c r="B68" s="215" t="s">
        <v>675</v>
      </c>
      <c r="C68" s="216" t="s">
        <v>676</v>
      </c>
      <c r="D68" s="217">
        <v>140</v>
      </c>
      <c r="E68" s="105"/>
      <c r="F68" s="212">
        <f t="shared" si="2"/>
        <v>0</v>
      </c>
      <c r="G68" s="212">
        <f t="shared" si="3"/>
        <v>0</v>
      </c>
    </row>
    <row r="69" spans="1:7" s="200" customFormat="1" ht="30" x14ac:dyDescent="0.2">
      <c r="A69" s="214">
        <v>32</v>
      </c>
      <c r="B69" s="215" t="s">
        <v>677</v>
      </c>
      <c r="C69" s="216" t="s">
        <v>678</v>
      </c>
      <c r="D69" s="217">
        <v>40</v>
      </c>
      <c r="E69" s="105"/>
      <c r="F69" s="212">
        <f t="shared" si="2"/>
        <v>0</v>
      </c>
      <c r="G69" s="212">
        <f t="shared" si="3"/>
        <v>0</v>
      </c>
    </row>
    <row r="70" spans="1:7" s="203" customFormat="1" ht="20.100000000000001" customHeight="1" x14ac:dyDescent="0.2">
      <c r="A70" s="276"/>
      <c r="B70" s="197" t="s">
        <v>48</v>
      </c>
      <c r="C70" s="197"/>
      <c r="D70" s="197"/>
      <c r="E70" s="197"/>
      <c r="F70" s="197">
        <f>SUM(F38:F69)</f>
        <v>0</v>
      </c>
      <c r="G70" s="197">
        <f>SUM(G38:G69)</f>
        <v>0</v>
      </c>
    </row>
    <row r="71" spans="1:7" s="200" customFormat="1" ht="15" x14ac:dyDescent="0.2">
      <c r="A71" s="206"/>
    </row>
    <row r="72" spans="1:7" s="200" customFormat="1" ht="15" x14ac:dyDescent="0.2">
      <c r="A72" s="206"/>
    </row>
    <row r="73" spans="1:7" s="200" customFormat="1" ht="15" x14ac:dyDescent="0.2">
      <c r="A73" s="206"/>
    </row>
    <row r="74" spans="1:7" s="200" customFormat="1" ht="15" x14ac:dyDescent="0.2">
      <c r="A74" s="206"/>
    </row>
    <row r="75" spans="1:7" s="200" customFormat="1" ht="15" x14ac:dyDescent="0.2">
      <c r="A75" s="206"/>
    </row>
    <row r="76" spans="1:7" s="200" customFormat="1" ht="15" x14ac:dyDescent="0.2">
      <c r="A76" s="206"/>
    </row>
    <row r="77" spans="1:7" s="200" customFormat="1" ht="15" x14ac:dyDescent="0.2">
      <c r="A77" s="206"/>
    </row>
  </sheetData>
  <sheetProtection algorithmName="SHA-512" hashValue="E4DJPYSZ+2D2oICCLEWJMYBTwHX5xQe2NQNQNH6uzgnvt3Mc7rMHCVMpSNBGmL6QnDkRlZymAZ7SmCdvMKIplA==" saltValue="igbWtLaMYAeDPqjLdHzBnw==" spinCount="100000" sheet="1" objects="1" scenarios="1"/>
  <mergeCells count="13">
    <mergeCell ref="B17:E17"/>
    <mergeCell ref="B12:G12"/>
    <mergeCell ref="B8:E8"/>
    <mergeCell ref="B3:E3"/>
    <mergeCell ref="B4:E4"/>
    <mergeCell ref="B5:E5"/>
    <mergeCell ref="B6:E6"/>
    <mergeCell ref="B7:E7"/>
    <mergeCell ref="B14:E14"/>
    <mergeCell ref="B9:E9"/>
    <mergeCell ref="B10:E10"/>
    <mergeCell ref="B15:E15"/>
    <mergeCell ref="B16:E16"/>
  </mergeCells>
  <pageMargins left="0.70866141732283472" right="0.70866141732283472" top="0.74803149606299213" bottom="0.74803149606299213" header="0.31496062992125984" footer="0.31496062992125984"/>
  <pageSetup paperSize="9" scale="60" fitToHeight="0" orientation="portrait" verticalDpi="0" r:id="rId1"/>
  <headerFooter>
    <oddHeader>&amp;A</oddHeader>
    <oddFooter>עמוד &amp;P מתוך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pageSetUpPr fitToPage="1"/>
  </sheetPr>
  <dimension ref="A2:K23"/>
  <sheetViews>
    <sheetView rightToLeft="1" workbookViewId="0">
      <selection activeCell="E22" sqref="E22"/>
    </sheetView>
  </sheetViews>
  <sheetFormatPr defaultColWidth="9" defaultRowHeight="14.25" x14ac:dyDescent="0.2"/>
  <cols>
    <col min="1" max="1" width="9" style="167"/>
    <col min="2" max="2" width="18.125" style="167" customWidth="1"/>
    <col min="3" max="3" width="9.875" style="167" customWidth="1"/>
    <col min="4" max="4" width="9" style="167"/>
    <col min="5" max="6" width="13.625" style="167" customWidth="1"/>
    <col min="7" max="7" width="38.875" style="167" customWidth="1"/>
    <col min="8" max="8" width="9" style="167"/>
    <col min="9" max="9" width="12.875" style="167" customWidth="1"/>
    <col min="10" max="10" width="14.125" style="167" customWidth="1"/>
    <col min="11" max="11" width="14" style="167" customWidth="1"/>
    <col min="12" max="16384" width="9" style="167"/>
  </cols>
  <sheetData>
    <row r="2" spans="1:11" ht="18" x14ac:dyDescent="0.2">
      <c r="A2" s="209" t="s">
        <v>679</v>
      </c>
      <c r="B2" s="266"/>
      <c r="C2" s="266"/>
      <c r="D2" s="266"/>
      <c r="E2" s="266"/>
      <c r="F2" s="266"/>
      <c r="G2" s="266"/>
      <c r="I2" s="266"/>
      <c r="J2" s="266"/>
      <c r="K2" s="266"/>
    </row>
    <row r="3" spans="1:11" ht="18" x14ac:dyDescent="0.2">
      <c r="A3" s="267" t="s">
        <v>680</v>
      </c>
      <c r="B3" s="427" t="s">
        <v>681</v>
      </c>
      <c r="C3" s="427"/>
      <c r="D3" s="427"/>
      <c r="E3" s="427"/>
      <c r="F3" s="427"/>
      <c r="G3" s="427"/>
      <c r="I3" s="266"/>
      <c r="J3" s="266"/>
      <c r="K3" s="266"/>
    </row>
    <row r="5" spans="1:11" s="144" customFormat="1" ht="18.75" thickBot="1" x14ac:dyDescent="0.25">
      <c r="A5" s="405" t="s">
        <v>264</v>
      </c>
      <c r="B5" s="405"/>
      <c r="C5" s="405"/>
      <c r="D5" s="405"/>
      <c r="E5" s="405"/>
      <c r="F5" s="405"/>
      <c r="G5" s="405"/>
      <c r="H5" s="268"/>
      <c r="J5" s="269"/>
      <c r="K5" s="160"/>
    </row>
    <row r="6" spans="1:11" s="144" customFormat="1" ht="18.75" thickBot="1" x14ac:dyDescent="0.25">
      <c r="A6" s="270"/>
      <c r="B6" s="268"/>
      <c r="C6" s="268"/>
      <c r="D6" s="268"/>
      <c r="E6" s="268"/>
      <c r="F6" s="268"/>
      <c r="G6" s="268"/>
      <c r="I6" s="424" t="s">
        <v>525</v>
      </c>
      <c r="J6" s="425"/>
      <c r="K6" s="426"/>
    </row>
    <row r="7" spans="1:11" s="144" customFormat="1" ht="45" x14ac:dyDescent="0.2">
      <c r="A7" s="319" t="s">
        <v>1</v>
      </c>
      <c r="B7" s="320" t="s">
        <v>265</v>
      </c>
      <c r="C7" s="320" t="s">
        <v>526</v>
      </c>
      <c r="D7" s="321" t="s">
        <v>73</v>
      </c>
      <c r="E7" s="322" t="s">
        <v>74</v>
      </c>
      <c r="F7" s="322" t="s">
        <v>78</v>
      </c>
      <c r="G7" s="323" t="s">
        <v>75</v>
      </c>
      <c r="I7" s="324" t="s">
        <v>527</v>
      </c>
      <c r="J7" s="325" t="s">
        <v>528</v>
      </c>
      <c r="K7" s="326" t="s">
        <v>526</v>
      </c>
    </row>
    <row r="8" spans="1:11" s="144" customFormat="1" ht="20.100000000000001" customHeight="1" x14ac:dyDescent="0.2">
      <c r="A8" s="155">
        <v>1</v>
      </c>
      <c r="B8" s="274"/>
      <c r="C8" s="271">
        <f t="shared" ref="C8:C20" si="0">K8</f>
        <v>0</v>
      </c>
      <c r="D8" s="99"/>
      <c r="E8" s="247">
        <f>C8*D8</f>
        <v>0</v>
      </c>
      <c r="F8" s="247">
        <f>E8</f>
        <v>0</v>
      </c>
      <c r="G8" s="150"/>
      <c r="I8" s="149"/>
      <c r="J8" s="99"/>
      <c r="K8" s="150"/>
    </row>
    <row r="9" spans="1:11" s="144" customFormat="1" ht="20.100000000000001" customHeight="1" x14ac:dyDescent="0.2">
      <c r="A9" s="155">
        <v>2</v>
      </c>
      <c r="B9" s="274"/>
      <c r="C9" s="271">
        <f t="shared" si="0"/>
        <v>0</v>
      </c>
      <c r="D9" s="99"/>
      <c r="E9" s="247">
        <f t="shared" ref="E9:E20" si="1">C9*D9</f>
        <v>0</v>
      </c>
      <c r="F9" s="247">
        <f t="shared" ref="F9:F20" si="2">E9</f>
        <v>0</v>
      </c>
      <c r="G9" s="150"/>
      <c r="I9" s="149"/>
      <c r="J9" s="99"/>
      <c r="K9" s="150"/>
    </row>
    <row r="10" spans="1:11" s="144" customFormat="1" ht="20.100000000000001" customHeight="1" x14ac:dyDescent="0.2">
      <c r="A10" s="155">
        <v>3</v>
      </c>
      <c r="B10" s="274"/>
      <c r="C10" s="271">
        <f t="shared" si="0"/>
        <v>0</v>
      </c>
      <c r="D10" s="99"/>
      <c r="E10" s="247">
        <f t="shared" si="1"/>
        <v>0</v>
      </c>
      <c r="F10" s="247">
        <f t="shared" si="2"/>
        <v>0</v>
      </c>
      <c r="G10" s="150"/>
      <c r="I10" s="149"/>
      <c r="J10" s="99"/>
      <c r="K10" s="150"/>
    </row>
    <row r="11" spans="1:11" s="144" customFormat="1" ht="20.100000000000001" customHeight="1" x14ac:dyDescent="0.2">
      <c r="A11" s="155">
        <v>4</v>
      </c>
      <c r="B11" s="274"/>
      <c r="C11" s="271">
        <f t="shared" si="0"/>
        <v>0</v>
      </c>
      <c r="D11" s="99"/>
      <c r="E11" s="247">
        <f t="shared" si="1"/>
        <v>0</v>
      </c>
      <c r="F11" s="247">
        <f t="shared" si="2"/>
        <v>0</v>
      </c>
      <c r="G11" s="150"/>
      <c r="I11" s="149"/>
      <c r="J11" s="99"/>
      <c r="K11" s="150"/>
    </row>
    <row r="12" spans="1:11" s="144" customFormat="1" ht="20.100000000000001" customHeight="1" x14ac:dyDescent="0.2">
      <c r="A12" s="155">
        <v>5</v>
      </c>
      <c r="B12" s="274"/>
      <c r="C12" s="271">
        <f t="shared" si="0"/>
        <v>0</v>
      </c>
      <c r="D12" s="99"/>
      <c r="E12" s="247">
        <f t="shared" si="1"/>
        <v>0</v>
      </c>
      <c r="F12" s="247">
        <f t="shared" si="2"/>
        <v>0</v>
      </c>
      <c r="G12" s="150"/>
      <c r="I12" s="149"/>
      <c r="J12" s="99"/>
      <c r="K12" s="150"/>
    </row>
    <row r="13" spans="1:11" s="144" customFormat="1" ht="20.100000000000001" customHeight="1" x14ac:dyDescent="0.2">
      <c r="A13" s="155">
        <v>6</v>
      </c>
      <c r="B13" s="274"/>
      <c r="C13" s="271">
        <f t="shared" si="0"/>
        <v>0</v>
      </c>
      <c r="D13" s="99"/>
      <c r="E13" s="247">
        <f t="shared" si="1"/>
        <v>0</v>
      </c>
      <c r="F13" s="247">
        <f t="shared" si="2"/>
        <v>0</v>
      </c>
      <c r="G13" s="150"/>
      <c r="I13" s="149"/>
      <c r="J13" s="99"/>
      <c r="K13" s="150"/>
    </row>
    <row r="14" spans="1:11" s="144" customFormat="1" ht="20.100000000000001" customHeight="1" x14ac:dyDescent="0.2">
      <c r="A14" s="155">
        <v>7</v>
      </c>
      <c r="B14" s="274"/>
      <c r="C14" s="271">
        <f t="shared" si="0"/>
        <v>0</v>
      </c>
      <c r="D14" s="99"/>
      <c r="E14" s="247">
        <f t="shared" si="1"/>
        <v>0</v>
      </c>
      <c r="F14" s="247">
        <f t="shared" si="2"/>
        <v>0</v>
      </c>
      <c r="G14" s="150"/>
      <c r="I14" s="149"/>
      <c r="J14" s="99"/>
      <c r="K14" s="150"/>
    </row>
    <row r="15" spans="1:11" s="144" customFormat="1" ht="20.100000000000001" customHeight="1" x14ac:dyDescent="0.2">
      <c r="A15" s="155">
        <v>8</v>
      </c>
      <c r="B15" s="274"/>
      <c r="C15" s="271">
        <f t="shared" si="0"/>
        <v>0</v>
      </c>
      <c r="D15" s="99"/>
      <c r="E15" s="247">
        <f t="shared" si="1"/>
        <v>0</v>
      </c>
      <c r="F15" s="247">
        <f t="shared" si="2"/>
        <v>0</v>
      </c>
      <c r="G15" s="150"/>
      <c r="I15" s="149"/>
      <c r="J15" s="99"/>
      <c r="K15" s="150"/>
    </row>
    <row r="16" spans="1:11" s="144" customFormat="1" ht="20.100000000000001" customHeight="1" x14ac:dyDescent="0.2">
      <c r="A16" s="155">
        <v>9</v>
      </c>
      <c r="B16" s="274"/>
      <c r="C16" s="271">
        <f t="shared" si="0"/>
        <v>0</v>
      </c>
      <c r="D16" s="99"/>
      <c r="E16" s="247">
        <f t="shared" si="1"/>
        <v>0</v>
      </c>
      <c r="F16" s="247">
        <f t="shared" si="2"/>
        <v>0</v>
      </c>
      <c r="G16" s="150"/>
      <c r="I16" s="149"/>
      <c r="J16" s="99"/>
      <c r="K16" s="150"/>
    </row>
    <row r="17" spans="1:11" s="144" customFormat="1" ht="20.100000000000001" customHeight="1" x14ac:dyDescent="0.2">
      <c r="A17" s="155">
        <v>10</v>
      </c>
      <c r="B17" s="274"/>
      <c r="C17" s="271">
        <f t="shared" si="0"/>
        <v>0</v>
      </c>
      <c r="D17" s="99"/>
      <c r="E17" s="247">
        <f t="shared" si="1"/>
        <v>0</v>
      </c>
      <c r="F17" s="247">
        <f t="shared" si="2"/>
        <v>0</v>
      </c>
      <c r="G17" s="150"/>
      <c r="I17" s="149"/>
      <c r="J17" s="99"/>
      <c r="K17" s="150"/>
    </row>
    <row r="18" spans="1:11" s="144" customFormat="1" ht="20.100000000000001" customHeight="1" x14ac:dyDescent="0.2">
      <c r="A18" s="155">
        <v>11</v>
      </c>
      <c r="B18" s="274"/>
      <c r="C18" s="271">
        <f t="shared" si="0"/>
        <v>0</v>
      </c>
      <c r="D18" s="99"/>
      <c r="E18" s="247">
        <f t="shared" si="1"/>
        <v>0</v>
      </c>
      <c r="F18" s="247">
        <f t="shared" si="2"/>
        <v>0</v>
      </c>
      <c r="G18" s="150"/>
      <c r="I18" s="149"/>
      <c r="J18" s="99"/>
      <c r="K18" s="150"/>
    </row>
    <row r="19" spans="1:11" s="144" customFormat="1" ht="20.100000000000001" customHeight="1" x14ac:dyDescent="0.2">
      <c r="A19" s="155">
        <v>12</v>
      </c>
      <c r="B19" s="274"/>
      <c r="C19" s="271">
        <f t="shared" si="0"/>
        <v>0</v>
      </c>
      <c r="D19" s="99"/>
      <c r="E19" s="247">
        <f t="shared" si="1"/>
        <v>0</v>
      </c>
      <c r="F19" s="247">
        <f t="shared" si="2"/>
        <v>0</v>
      </c>
      <c r="G19" s="150"/>
      <c r="I19" s="149"/>
      <c r="J19" s="99"/>
      <c r="K19" s="150"/>
    </row>
    <row r="20" spans="1:11" s="144" customFormat="1" ht="20.100000000000001" customHeight="1" x14ac:dyDescent="0.2">
      <c r="A20" s="155">
        <v>13</v>
      </c>
      <c r="B20" s="274"/>
      <c r="C20" s="271">
        <f t="shared" si="0"/>
        <v>0</v>
      </c>
      <c r="D20" s="99"/>
      <c r="E20" s="247">
        <f t="shared" si="1"/>
        <v>0</v>
      </c>
      <c r="F20" s="247">
        <f t="shared" si="2"/>
        <v>0</v>
      </c>
      <c r="G20" s="150"/>
      <c r="I20" s="149"/>
      <c r="J20" s="99"/>
      <c r="K20" s="150"/>
    </row>
    <row r="21" spans="1:11" s="159" customFormat="1" ht="20.100000000000001" customHeight="1" thickBot="1" x14ac:dyDescent="0.25">
      <c r="A21" s="327"/>
      <c r="B21" s="328" t="s">
        <v>48</v>
      </c>
      <c r="C21" s="328"/>
      <c r="D21" s="328"/>
      <c r="E21" s="328">
        <f>SUM(E8:E20)</f>
        <v>0</v>
      </c>
      <c r="F21" s="328">
        <f>SUM(F8:F20)</f>
        <v>0</v>
      </c>
      <c r="G21" s="329"/>
      <c r="H21" s="184"/>
      <c r="I21" s="330"/>
      <c r="J21" s="328"/>
      <c r="K21" s="329"/>
    </row>
    <row r="22" spans="1:11" s="144" customFormat="1" ht="75" x14ac:dyDescent="0.2">
      <c r="A22" s="272"/>
      <c r="B22" s="220"/>
      <c r="E22" s="173" t="s">
        <v>285</v>
      </c>
      <c r="F22" s="173" t="s">
        <v>286</v>
      </c>
      <c r="G22" s="273"/>
    </row>
    <row r="23" spans="1:11" s="144" customFormat="1" ht="15" x14ac:dyDescent="0.2">
      <c r="A23" s="160"/>
      <c r="C23" s="219"/>
      <c r="D23" s="220"/>
    </row>
  </sheetData>
  <sheetProtection algorithmName="SHA-512" hashValue="oUWa2rNuKVZ7xFXCXtgyF4lwOUc4TLzhBN63nEswDdO/le1EIkKzHr+Si/ydJTYOl2Ui/vaMlUdMQVlY1HR46w==" saltValue="A7XQKaKSJCYMru0fv5bOqQ==" spinCount="100000" sheet="1" objects="1" scenarios="1"/>
  <mergeCells count="3">
    <mergeCell ref="I6:K6"/>
    <mergeCell ref="B3:G3"/>
    <mergeCell ref="A5:G5"/>
  </mergeCells>
  <pageMargins left="0.70866141732283472" right="0.70866141732283472" top="0.74803149606299213" bottom="0.74803149606299213" header="0.31496062992125984" footer="0.31496062992125984"/>
  <pageSetup paperSize="9" scale="74" fitToHeight="0" orientation="landscape" r:id="rId1"/>
  <headerFooter>
    <oddHeader>&amp;A</oddHeader>
    <oddFooter>עמוד &amp;P מתוך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53341AECA9AC4D16BEBCB25A3AF69283" ma:contentTypeVersion="1" ma:contentTypeDescription="צור מסמך חדש." ma:contentTypeScope="" ma:versionID="28fb3e67608af3ded7869f15c8e80614">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1B6BBE-62A9-4532-9D74-C5E2CF931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963A4-DA3B-4997-9559-9B0D5BA51065}">
  <ds:schemaRefs>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23</vt:i4>
      </vt:variant>
    </vt:vector>
  </HeadingPairs>
  <TitlesOfParts>
    <vt:vector size="36" baseType="lpstr">
      <vt:lpstr>מבוא</vt:lpstr>
      <vt:lpstr>שאלון</vt:lpstr>
      <vt:lpstr>ריכוז תקציב</vt:lpstr>
      <vt:lpstr>ציוד כללי</vt:lpstr>
      <vt:lpstr>הנגשת ראייה</vt:lpstr>
      <vt:lpstr>הנגשת שמע</vt:lpstr>
      <vt:lpstr>ריפוי בעיסוק ופיזיותרפיה</vt:lpstr>
      <vt:lpstr>חדר סנוזלן</vt:lpstr>
      <vt:lpstr>חממה טיפולית</vt:lpstr>
      <vt:lpstr>חוגים</vt:lpstr>
      <vt:lpstr>עם הפנים לקהילה</vt:lpstr>
      <vt:lpstr>שימור שיפור ופנאי</vt:lpstr>
      <vt:lpstr>תוספות מיוחדות</vt:lpstr>
      <vt:lpstr>מבוא!_MailOriginal</vt:lpstr>
      <vt:lpstr>'הנגשת ראייה'!WPrint_Area_W</vt:lpstr>
      <vt:lpstr>'הנגשת שמע'!WPrint_Area_W</vt:lpstr>
      <vt:lpstr>'חדר סנוזלן'!WPrint_Area_W</vt:lpstr>
      <vt:lpstr>חוגים!WPrint_Area_W</vt:lpstr>
      <vt:lpstr>'חממה טיפולית'!WPrint_Area_W</vt:lpstr>
      <vt:lpstr>מבוא!WPrint_Area_W</vt:lpstr>
      <vt:lpstr>'עם הפנים לקהילה'!WPrint_Area_W</vt:lpstr>
      <vt:lpstr>'ציוד כללי'!WPrint_Area_W</vt:lpstr>
      <vt:lpstr>'ריכוז תקציב'!WPrint_Area_W</vt:lpstr>
      <vt:lpstr>'ריפוי בעיסוק ופיזיותרפיה'!WPrint_Area_W</vt:lpstr>
      <vt:lpstr>'שימור שיפור ופנאי'!WPrint_Area_W</vt:lpstr>
      <vt:lpstr>'תוספות מיוחדות'!WPrint_Area_W</vt:lpstr>
      <vt:lpstr>'הנגשת ראייה'!WPrint_TitlesW</vt:lpstr>
      <vt:lpstr>'הנגשת שמע'!WPrint_TitlesW</vt:lpstr>
      <vt:lpstr>'חדר סנוזלן'!WPrint_TitlesW</vt:lpstr>
      <vt:lpstr>חוגים!WPrint_TitlesW</vt:lpstr>
      <vt:lpstr>'חממה טיפולית'!WPrint_TitlesW</vt:lpstr>
      <vt:lpstr>'עם הפנים לקהילה'!WPrint_TitlesW</vt:lpstr>
      <vt:lpstr>'ציוד כללי'!WPrint_TitlesW</vt:lpstr>
      <vt:lpstr>'ריפוי בעיסוק ופיזיותרפיה'!WPrint_TitlesW</vt:lpstr>
      <vt:lpstr>'שימור שיפור ופנאי'!WPrint_TitlesW</vt:lpstr>
      <vt:lpstr>'תוספות מיוחדות'!WPrint_TitlesW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MosheGreen</dc:creator>
  <cp:keywords/>
  <dc:description/>
  <cp:lastModifiedBy>שירן ישראלי</cp:lastModifiedBy>
  <cp:revision/>
  <dcterms:created xsi:type="dcterms:W3CDTF">2009-11-25T09:10:09Z</dcterms:created>
  <dcterms:modified xsi:type="dcterms:W3CDTF">2023-01-08T12:53:27Z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חשבון מערכת</vt:lpwstr>
  </property>
  <property fmtid="{D5CDD505-2E9C-101B-9397-08002B2CF9AE}" pid="3" name="xd_Signature">
    <vt:lpwstr/>
  </property>
  <property fmtid="{D5CDD505-2E9C-101B-9397-08002B2CF9AE}" pid="4" name="Order">
    <vt:r8>4100</vt:r8>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חשבון מערכת</vt:lpwstr>
  </property>
  <property fmtid="{D5CDD505-2E9C-101B-9397-08002B2CF9AE}" pid="10" name="_NewReviewCycle">
    <vt:lpwstr/>
  </property>
  <property fmtid="{D5CDD505-2E9C-101B-9397-08002B2CF9AE}" pid="11" name="ContentTypeId">
    <vt:lpwstr>0x01010053341AECA9AC4D16BEBCB25A3AF69283</vt:lpwstr>
  </property>
  <property fmtid="{D5CDD505-2E9C-101B-9397-08002B2CF9AE}" pid="12" name="_SourceUrl">
    <vt:lpwstr/>
  </property>
  <property fmtid="{D5CDD505-2E9C-101B-9397-08002B2CF9AE}" pid="13" name="_SharedFileIndex">
    <vt:lpwstr/>
  </property>
</Properties>
</file>